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578124D9-09AC-4A8C-8188-43F62657DD2B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Report'!$A$4:$C$4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'!$A$4:$B$4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4" i="38" l="1"/>
  <c r="S108" i="30" l="1"/>
  <c r="D111" i="30" l="1"/>
  <c r="H38" i="38" l="1"/>
  <c r="D107" i="32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M28" i="38"/>
  <c r="L28" i="38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L24" i="38"/>
  <c r="O24" i="38" s="1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10" i="38" l="1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O4" i="38"/>
  <c r="M112" i="38" l="1"/>
  <c r="N107" i="38"/>
  <c r="C108" i="30"/>
  <c r="O107" i="38" l="1"/>
  <c r="O112" i="38" s="1"/>
  <c r="Q112" i="38" s="1"/>
  <c r="N112" i="38"/>
  <c r="J108" i="30"/>
  <c r="C110" i="30" l="1"/>
  <c r="R108" i="30" l="1"/>
  <c r="O108" i="30"/>
  <c r="N108" i="30"/>
  <c r="K108" i="30"/>
  <c r="G108" i="30"/>
  <c r="F108" i="30"/>
  <c r="D108" i="30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<sst xmlns="http://schemas.openxmlformats.org/spreadsheetml/2006/main" count="1379" uniqueCount="346">
  <si>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</si>
  <si>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</si>
  <si>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</si>
  <si>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</si>
  <si>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</si>
  <si>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</si>
  <si>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</si>
  <si>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</si>
  <si>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</si>
  <si>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</si>
  <si>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</si>
  <si>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</si>
  <si>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</si>
  <si>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</si>
  <si>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</si>
  <si>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</si>
  <si>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</si>
  <si>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</si>
  <si>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</si>
  <si>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</si>
  <si>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</si>
  <si>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</si>
  <si>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</si>
  <si>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</si>
  <si>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</si>
  <si>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</si>
  <si>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</si>
  <si>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</si>
  <si>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</si>
  <si>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</si>
  <si>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</si>
  <si>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</si>
  <si>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</si>
  <si>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</si>
  <si>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</si>
  <si>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</si>
  <si>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</si>
  <si>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</si>
  <si>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</si>
  <si>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</si>
  <si>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</si>
  <si>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</si>
  <si>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</si>
  <si>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</si>
  <si>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</si>
  <si>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</si>
  <si>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</si>
  <si>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</si>
  <si>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</si>
  <si>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</si>
  <si>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</si>
  <si>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</si>
  <si>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</si>
  <si>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</si>
  <si>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</si>
  <si>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</si>
  <si>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</si>
  <si>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</si>
  <si>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</si>
  <si>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</si>
  <si>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</si>
  <si>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</si>
  <si>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</si>
  <si>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</si>
  <si>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</si>
  <si>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</si>
  <si>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</si>
  <si>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</si>
  <si>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</si>
  <si>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</si>
  <si>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</si>
  <si>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</si>
  <si>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</si>
  <si>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</si>
  <si>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</si>
  <si>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</si>
  <si>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</si>
  <si>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</si>
  <si>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</si>
  <si>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</si>
  <si>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</si>
  <si>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</si>
  <si>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</si>
  <si>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</si>
  <si>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</si>
  <si>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</si>
  <si>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</si>
  <si>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</si>
  <si>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</si>
  <si>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</si>
  <si>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</si>
  <si>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</si>
  <si>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</si>
  <si>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</si>
  <si>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</si>
  <si>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</si>
  <si>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</si>
  <si>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</si>
  <si>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</si>
  <si>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</si>
  <si>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</si>
  <si>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</si>
  <si>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</si>
  <si>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</si>
  <si>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</si>
  <si>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</si>
  <si>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</si>
  <si>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</si>
  <si>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</si>
  <si>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</si>
  <si>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</si>
  <si>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</si>
  <si>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</si>
  <si>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</si>
  <si>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</si>
  <si>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</si>
  <si>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</si>
  <si>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</si>
  <si>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</si>
  <si>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</si>
  <si>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</si>
  <si>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</si>
  <si>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</si>
  <si>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</si>
  <si>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</si>
  <si>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</si>
  <si>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</si>
  <si>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</si>
  <si>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</si>
  <si>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</si>
  <si>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</si>
  <si>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</si>
  <si>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</si>
  <si>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</si>
  <si>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</si>
  <si>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</si>
  <si>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</si>
  <si>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</si>
  <si>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</si>
  <si>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</si>
  <si>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</si>
  <si>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</si>
  <si>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</si>
  <si>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</si>
  <si>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</si>
  <si>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</si>
  <si>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</si>
  <si>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</si>
  <si>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</si>
  <si>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</si>
  <si>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</si>
  <si>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</si>
  <si>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</si>
  <si>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</si>
  <si>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</si>
  <si>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Craig, Angela</t>
  </si>
  <si>
    <t>Central Office</t>
  </si>
  <si>
    <t>NA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</si>
  <si>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</si>
  <si>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</si>
  <si>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</si>
  <si>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</si>
  <si>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</si>
  <si>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</si>
  <si>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</si>
  <si>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</si>
  <si>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</si>
  <si>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</si>
  <si>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</si>
  <si>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</si>
  <si>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</si>
  <si>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</si>
  <si>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</si>
  <si>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</si>
  <si>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</si>
  <si>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</si>
  <si>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</si>
  <si>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</si>
  <si>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</si>
  <si>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</si>
  <si>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</si>
  <si>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</si>
  <si>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</si>
  <si>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</si>
  <si>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</si>
  <si>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</si>
  <si>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</si>
  <si>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</si>
  <si>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</si>
  <si>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</si>
  <si>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</si>
  <si>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</si>
  <si>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</si>
  <si>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</si>
  <si>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</si>
  <si>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</si>
  <si>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</si>
  <si>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</si>
  <si>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</si>
  <si>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</si>
  <si>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</si>
  <si>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</si>
  <si>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</si>
  <si>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</si>
  <si>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</si>
  <si>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</si>
  <si>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</si>
  <si>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</si>
  <si>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</si>
  <si>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</si>
  <si>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</si>
  <si>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</si>
  <si>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</si>
  <si>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</si>
  <si>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</si>
  <si>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</si>
  <si>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</si>
  <si>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</si>
  <si>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</si>
  <si>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</si>
  <si>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</si>
  <si>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</si>
  <si>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</si>
  <si>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</si>
  <si>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</si>
  <si>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</si>
  <si>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</si>
  <si>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</si>
  <si>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</si>
  <si>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</si>
  <si>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</si>
  <si>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</si>
  <si>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</si>
  <si>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</si>
  <si>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</si>
  <si>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</si>
  <si>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</si>
  <si>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</si>
  <si>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</si>
  <si>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</si>
  <si>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</si>
  <si>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</si>
  <si>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</si>
  <si>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</si>
  <si>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</si>
  <si>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</si>
  <si>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</si>
  <si>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</si>
  <si>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attorney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</si>
  <si>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</si>
  <si>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</si>
  <si>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</si>
  <si>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</si>
  <si>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</si>
  <si>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</si>
  <si>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</si>
  <si>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</si>
  <si>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</si>
  <si>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</si>
  <si>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</si>
  <si>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</si>
  <si>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</si>
  <si>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2 attorneys, 1 paralegal, and 6.5 deputies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</si>
  <si>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</si>
  <si>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</si>
  <si>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</si>
  <si>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</si>
  <si>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</si>
  <si>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</si>
  <si>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</si>
  <si>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</si>
  <si>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</si>
  <si>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</si>
  <si>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</si>
  <si>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</si>
  <si>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</si>
  <si>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</si>
  <si>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</si>
  <si>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</si>
  <si>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</si>
  <si>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</si>
  <si>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</si>
  <si>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</si>
  <si>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</si>
  <si>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</si>
  <si>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</si>
  <si>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</si>
  <si>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</si>
  <si>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</si>
  <si>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1full time attorney 1 part time legal assistant</t>
  </si>
  <si>
    <t>1 attorney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</si>
  <si>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</si>
  <si>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</si>
  <si>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</si>
  <si>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</si>
  <si>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</si>
  <si>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5.20% Attorney time spent on IVD services</t>
  </si>
  <si>
    <t>.4 attorney and 1 deputy</t>
  </si>
  <si>
    <t>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</si>
  <si>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</si>
  <si>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</si>
  <si>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</si>
  <si>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</si>
  <si>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Tribal has been excluded for this report</t>
  </si>
  <si>
    <t>1 part time agent, 1 part time attorney &amp; 1 Director</t>
  </si>
  <si>
    <t>EDGECOMBE Tot</t>
  </si>
  <si>
    <t>GUILFORD Tot</t>
  </si>
  <si>
    <t>Edgecombe Tot</t>
  </si>
  <si>
    <t>Guilford Tot</t>
  </si>
  <si>
    <t>2 contract deputies, .8 contract clerk, .50 Attorney, .50 contract program manager</t>
  </si>
  <si>
    <t>.25 Dss Attorney</t>
  </si>
  <si>
    <t>Mayfield, Kristi</t>
  </si>
  <si>
    <t>10% attorney services</t>
  </si>
  <si>
    <t>.25 DSS Attorney inclued in Spv Count, 1 FTE deputy</t>
  </si>
  <si>
    <t>.33% attorney time dedicated to IVD</t>
  </si>
  <si>
    <t>1 fulltime deputy</t>
  </si>
  <si>
    <t xml:space="preserve">5 Deputies, 1 Attorney 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</si>
  <si>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</si>
  <si>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</si>
  <si>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</si>
  <si>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</si>
  <si>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</si>
  <si>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</si>
  <si>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</si>
  <si>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</si>
  <si>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</si>
  <si>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t>1-Administrative Officer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</si>
  <si>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</si>
  <si>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1 IVD attorneys - 50%  and 1 IVD attorney - 80% total of 1.30 IVD attorneys, 2.50 ft paralegals, 5 deputies ft IVD</t>
  </si>
  <si>
    <t>Total Filled Staff includes 2 staff Attorney's (Shared DSS) (75% each); 1 Contract Attorney (part-time)</t>
  </si>
  <si>
    <t>Total Filled Staff includes 1 County Attorney (Shared DSS)</t>
  </si>
  <si>
    <t>6 Contract Deputies</t>
  </si>
  <si>
    <t>Total Filled Staff includes 1 Staff Attorney</t>
  </si>
  <si>
    <t>Cost Effectiveness as of 09.30.2021</t>
  </si>
  <si>
    <t>1 deputy, 1 attorney, .5 Paralegal</t>
  </si>
  <si>
    <t>Contract Atty</t>
  </si>
  <si>
    <t>1 full time deputy; .2 attorneys = 1.2 total contract positions</t>
  </si>
  <si>
    <t>2 deputies, .4 contract attorney</t>
  </si>
  <si>
    <t>as of Feb 2022</t>
  </si>
  <si>
    <t>5 Factor Report SFY2022 Mar 2022</t>
  </si>
  <si>
    <t>Incentive Goal SFY2022 Mar</t>
  </si>
  <si>
    <t>Agent Activity Report Mar 2022</t>
  </si>
  <si>
    <t>#DIV/0</t>
  </si>
  <si>
    <t>Self Assessment Mar 2022</t>
  </si>
  <si>
    <t>Contract attorney</t>
  </si>
  <si>
    <t>TOTAL STAFFING as of 03.31.2022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</si>
</sst>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85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9" xfId="11" applyFont="1" applyFill="1" applyBorder="1" applyAlignment="1">
      <alignment vertical="center"/>
    </xf>
    <xf numFmtId="0" fontId="22" fillId="5" borderId="9" xfId="11" applyFont="1" applyFill="1" applyBorder="1" applyAlignment="1">
      <alignment horizontal="left" vertical="center"/>
    </xf>
    <xf numFmtId="2" fontId="22" fillId="5" borderId="11" xfId="11" applyNumberFormat="1" applyFont="1" applyFill="1" applyBorder="1" applyAlignment="1">
      <alignment vertical="center"/>
    </xf>
    <xf numFmtId="2" fontId="22" fillId="5" borderId="11" xfId="11" applyNumberFormat="1" applyFont="1" applyFill="1" applyBorder="1" applyAlignment="1">
      <alignment horizontal="right" vertical="center"/>
    </xf>
    <xf numFmtId="0" fontId="12" fillId="0" borderId="12" xfId="9" quotePrefix="1" applyFont="1" applyBorder="1" applyProtection="1"/>
    <xf numFmtId="0" fontId="12" fillId="0" borderId="12" xfId="11" applyFont="1" applyFill="1" applyBorder="1" applyAlignment="1">
      <alignment vertical="center"/>
    </xf>
    <xf numFmtId="2" fontId="12" fillId="0" borderId="14" xfId="12" applyNumberFormat="1" applyFont="1" applyFill="1" applyBorder="1"/>
    <xf numFmtId="0" fontId="1" fillId="5" borderId="0" xfId="11" applyFont="1" applyFill="1"/>
    <xf numFmtId="2" fontId="22" fillId="5" borderId="9" xfId="11" applyNumberFormat="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12" fillId="0" borderId="6" xfId="9" quotePrefix="1" applyFont="1" applyBorder="1" applyProtection="1"/>
    <xf numFmtId="0" fontId="12" fillId="0" borderId="6" xfId="11" applyFont="1" applyFill="1" applyBorder="1" applyAlignment="1">
      <alignment vertical="center"/>
    </xf>
    <xf numFmtId="0" fontId="12" fillId="0" borderId="6" xfId="9" applyFont="1" applyBorder="1" applyProtection="1"/>
    <xf numFmtId="0" fontId="12" fillId="5" borderId="6" xfId="11" applyFont="1" applyFill="1" applyBorder="1"/>
    <xf numFmtId="2" fontId="12" fillId="5" borderId="6" xfId="11" applyNumberFormat="1" applyFont="1" applyFill="1" applyBorder="1" applyAlignment="1"/>
    <xf numFmtId="2" fontId="12" fillId="0" borderId="6" xfId="12" applyNumberFormat="1" applyFont="1" applyFill="1" applyBorder="1"/>
    <xf numFmtId="0" fontId="1" fillId="5" borderId="6" xfId="11" applyFont="1" applyFill="1" applyBorder="1"/>
    <xf numFmtId="2" fontId="1" fillId="5" borderId="6" xfId="11" applyNumberFormat="1" applyFont="1" applyFill="1" applyBorder="1" applyAlignment="1"/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/>
    </xf>
    <xf numFmtId="0" fontId="12" fillId="0" borderId="6" xfId="0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0" fontId="12" fillId="0" borderId="6" xfId="9" applyFont="1" applyFill="1" applyBorder="1" applyAlignment="1">
      <alignment horizontal="center"/>
    </xf>
    <xf numFmtId="0" fontId="12" fillId="0" borderId="6" xfId="0" quotePrefix="1" applyNumberFormat="1" applyFont="1" applyBorder="1"/>
    <xf numFmtId="0" fontId="12" fillId="0" borderId="6" xfId="0" quotePrefix="1" applyNumberFormat="1" applyFont="1" applyBorder="1" applyAlignment="1">
      <alignment horizontal="center"/>
    </xf>
    <xf numFmtId="10" fontId="12" fillId="0" borderId="6" xfId="0" quotePrefix="1" applyNumberFormat="1" applyFont="1" applyBorder="1" applyAlignment="1">
      <alignment horizontal="center"/>
    </xf>
    <xf numFmtId="164" fontId="12" fillId="0" borderId="6" xfId="0" quotePrefix="1" applyNumberFormat="1" applyFont="1" applyBorder="1" applyAlignment="1">
      <alignment horizontal="center"/>
    </xf>
    <xf numFmtId="0" fontId="12" fillId="0" borderId="6" xfId="0" applyNumberFormat="1" applyFont="1" applyFill="1" applyBorder="1"/>
    <xf numFmtId="0" fontId="12" fillId="0" borderId="6" xfId="0" applyNumberFormat="1" applyFont="1" applyBorder="1"/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0" fontId="12" fillId="0" borderId="15" xfId="0" quotePrefix="1" applyNumberFormat="1" applyFont="1" applyBorder="1"/>
    <xf numFmtId="10" fontId="12" fillId="5" borderId="6" xfId="0" applyNumberFormat="1" applyFont="1" applyFill="1" applyBorder="1" applyAlignment="1">
      <alignment horizontal="center"/>
    </xf>
    <xf numFmtId="10" fontId="12" fillId="5" borderId="6" xfId="0" quotePrefix="1" applyNumberFormat="1" applyFont="1" applyFill="1" applyBorder="1" applyAlignment="1">
      <alignment horizontal="center"/>
    </xf>
    <xf numFmtId="164" fontId="12" fillId="5" borderId="6" xfId="0" quotePrefix="1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3" fontId="12" fillId="0" borderId="6" xfId="0" applyNumberFormat="1" applyFont="1" applyFill="1" applyBorder="1" applyAlignment="1">
      <alignment horizontal="center"/>
    </xf>
    <xf numFmtId="0" fontId="12" fillId="0" borderId="16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2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10" fontId="15" fillId="0" borderId="6" xfId="0" quotePrefix="1" applyNumberFormat="1" applyFont="1" applyBorder="1" applyAlignment="1">
      <alignment horizontal="center"/>
    </xf>
    <xf numFmtId="10" fontId="15" fillId="0" borderId="6" xfId="0" applyNumberFormat="1" applyFont="1" applyFill="1" applyBorder="1" applyAlignment="1">
      <alignment horizontal="center"/>
    </xf>
    <xf numFmtId="164" fontId="15" fillId="0" borderId="6" xfId="0" quotePrefix="1" applyNumberFormat="1" applyFont="1" applyBorder="1" applyAlignment="1">
      <alignment horizontal="center"/>
    </xf>
    <xf numFmtId="3" fontId="15" fillId="0" borderId="6" xfId="0" quotePrefix="1" applyNumberFormat="1" applyFont="1" applyBorder="1" applyAlignment="1">
      <alignment horizontal="center"/>
    </xf>
    <xf numFmtId="3" fontId="12" fillId="5" borderId="6" xfId="0" quotePrefix="1" applyNumberFormat="1" applyFont="1" applyFill="1" applyBorder="1" applyAlignment="1">
      <alignment horizontal="center"/>
    </xf>
    <xf numFmtId="3" fontId="12" fillId="5" borderId="6" xfId="0" applyNumberFormat="1" applyFont="1" applyFill="1" applyBorder="1" applyAlignment="1">
      <alignment horizontal="center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23" xfId="10" applyNumberFormat="1" applyFont="1" applyFill="1" applyBorder="1" applyAlignment="1" applyProtection="1">
      <alignment horizontal="center"/>
    </xf>
    <xf numFmtId="9" fontId="22" fillId="5" borderId="17" xfId="10" applyNumberFormat="1" applyFont="1" applyFill="1" applyBorder="1" applyAlignment="1" applyProtection="1">
      <alignment horizontal="center"/>
    </xf>
    <xf numFmtId="1" fontId="22" fillId="5" borderId="17" xfId="10" applyNumberFormat="1" applyFont="1" applyFill="1" applyBorder="1" applyAlignment="1" applyProtection="1">
      <alignment horizontal="center"/>
    </xf>
    <xf numFmtId="1" fontId="22" fillId="5" borderId="24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8" xfId="10" applyNumberFormat="1" applyFont="1" applyFill="1" applyBorder="1" applyAlignment="1" applyProtection="1">
      <alignment horizontal="center"/>
    </xf>
    <xf numFmtId="1" fontId="22" fillId="5" borderId="18" xfId="10" applyNumberFormat="1" applyFont="1" applyFill="1" applyBorder="1" applyAlignment="1" applyProtection="1">
      <alignment horizontal="center"/>
    </xf>
    <xf numFmtId="1" fontId="22" fillId="5" borderId="25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20" xfId="10" applyNumberFormat="1" applyFont="1" applyFill="1" applyBorder="1" applyAlignment="1" applyProtection="1">
      <alignment horizontal="center" vertical="center"/>
    </xf>
    <xf numFmtId="10" fontId="22" fillId="5" borderId="21" xfId="10" applyNumberFormat="1" applyFont="1" applyFill="1" applyBorder="1" applyAlignment="1" applyProtection="1">
      <alignment horizontal="center"/>
    </xf>
    <xf numFmtId="10" fontId="22" fillId="5" borderId="19" xfId="10" applyNumberFormat="1" applyFont="1" applyFill="1" applyBorder="1" applyAlignment="1" applyProtection="1">
      <alignment horizontal="center"/>
    </xf>
    <xf numFmtId="10" fontId="22" fillId="5" borderId="26" xfId="10" applyNumberFormat="1" applyFont="1" applyFill="1" applyBorder="1" applyAlignment="1" applyProtection="1">
      <alignment horizontal="center" vertical="center"/>
    </xf>
    <xf numFmtId="165" fontId="12" fillId="7" borderId="22" xfId="10" applyFont="1" applyFill="1" applyBorder="1" applyAlignment="1" applyProtection="1">
      <alignment horizontal="center" vertical="center"/>
    </xf>
    <xf numFmtId="1" fontId="12" fillId="0" borderId="22" xfId="10" applyNumberFormat="1" applyFont="1" applyFill="1" applyBorder="1" applyAlignment="1" applyProtection="1">
      <alignment horizontal="center"/>
    </xf>
    <xf numFmtId="49" fontId="22" fillId="5" borderId="22" xfId="10" applyNumberFormat="1" applyFont="1" applyFill="1" applyBorder="1" applyAlignment="1" applyProtection="1">
      <alignment horizontal="center"/>
    </xf>
    <xf numFmtId="1" fontId="22" fillId="5" borderId="22" xfId="10" applyNumberFormat="1" applyFont="1" applyFill="1" applyBorder="1" applyAlignment="1" applyProtection="1">
      <alignment horizontal="center"/>
    </xf>
    <xf numFmtId="164" fontId="22" fillId="5" borderId="22" xfId="10" applyNumberFormat="1" applyFont="1" applyFill="1" applyBorder="1" applyAlignment="1" applyProtection="1">
      <alignment horizontal="center" vertic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44" fontId="22" fillId="5" borderId="22" xfId="14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22" xfId="17" applyFont="1" applyFill="1" applyBorder="1" applyProtection="1"/>
    <xf numFmtId="0" fontId="22" fillId="5" borderId="22" xfId="17" applyFont="1" applyFill="1" applyBorder="1" applyAlignment="1" applyProtection="1">
      <alignment horizontal="center"/>
    </xf>
    <xf numFmtId="2" fontId="22" fillId="5" borderId="22" xfId="17" applyNumberFormat="1" applyFont="1" applyFill="1" applyBorder="1" applyAlignment="1" applyProtection="1">
      <alignment horizontal="center"/>
    </xf>
    <xf numFmtId="0" fontId="22" fillId="5" borderId="12" xfId="17" applyFont="1" applyFill="1" applyBorder="1" applyAlignment="1" applyProtection="1">
      <alignment horizontal="center"/>
    </xf>
    <xf numFmtId="164" fontId="22" fillId="5" borderId="12" xfId="17" applyNumberFormat="1" applyFont="1" applyFill="1" applyBorder="1" applyAlignment="1" applyProtection="1">
      <alignment horizontal="center"/>
    </xf>
    <xf numFmtId="0" fontId="18" fillId="8" borderId="22" xfId="17" applyFont="1" applyFill="1" applyBorder="1" applyProtection="1"/>
    <xf numFmtId="2" fontId="18" fillId="0" borderId="22" xfId="17" applyNumberFormat="1" applyFont="1" applyFill="1" applyBorder="1" applyAlignment="1" applyProtection="1">
      <alignment horizontal="right" wrapText="1"/>
    </xf>
    <xf numFmtId="164" fontId="18" fillId="0" borderId="22" xfId="17" applyNumberFormat="1" applyFont="1" applyFill="1" applyBorder="1" applyAlignment="1" applyProtection="1">
      <alignment horizontal="right" wrapText="1"/>
    </xf>
    <xf numFmtId="0" fontId="18" fillId="0" borderId="22" xfId="17" applyFont="1" applyFill="1" applyBorder="1" applyAlignment="1" applyProtection="1">
      <alignment horizontal="right" wrapText="1"/>
    </xf>
    <xf numFmtId="1" fontId="18" fillId="0" borderId="22" xfId="17" applyNumberFormat="1" applyFont="1" applyFill="1" applyBorder="1" applyAlignment="1" applyProtection="1">
      <alignment horizontal="right" wrapText="1"/>
    </xf>
    <xf numFmtId="0" fontId="18" fillId="2" borderId="22" xfId="0" applyFont="1" applyFill="1" applyBorder="1" applyAlignment="1">
      <alignment horizontal="right" vertical="center"/>
    </xf>
    <xf numFmtId="0" fontId="18" fillId="0" borderId="22" xfId="17" applyFont="1" applyFill="1" applyBorder="1" applyAlignment="1" applyProtection="1">
      <alignment horizontal="right" vertical="center"/>
    </xf>
    <xf numFmtId="2" fontId="18" fillId="0" borderId="22" xfId="17" applyNumberFormat="1" applyFont="1" applyFill="1" applyBorder="1" applyAlignment="1" applyProtection="1">
      <alignment horizontal="right"/>
    </xf>
    <xf numFmtId="164" fontId="18" fillId="0" borderId="22" xfId="17" applyNumberFormat="1" applyFont="1" applyFill="1" applyBorder="1" applyAlignment="1" applyProtection="1">
      <alignment horizontal="right"/>
    </xf>
    <xf numFmtId="0" fontId="18" fillId="0" borderId="22" xfId="17" applyFont="1" applyFill="1" applyBorder="1" applyAlignment="1" applyProtection="1">
      <alignment horizontal="right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31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8" fillId="0" borderId="31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31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30" xfId="19" applyFont="1" applyFill="1" applyBorder="1" applyAlignment="1" applyProtection="1">
      <alignment horizontal="center" vertical="center"/>
    </xf>
    <xf numFmtId="0" fontId="22" fillId="5" borderId="33" xfId="20" applyFont="1" applyFill="1" applyBorder="1" applyAlignment="1" applyProtection="1">
      <alignment horizontal="center" vertical="center"/>
    </xf>
    <xf numFmtId="2" fontId="12" fillId="3" borderId="28" xfId="18" applyNumberFormat="1" applyFont="1" applyFill="1" applyBorder="1" applyAlignment="1" applyProtection="1">
      <alignment horizontal="center" vertical="center" wrapText="1"/>
    </xf>
    <xf numFmtId="2" fontId="12" fillId="3" borderId="30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30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0" fontId="13" fillId="3" borderId="29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5" xfId="18" quotePrefix="1" applyNumberFormat="1" applyFont="1" applyFill="1" applyBorder="1" applyAlignment="1" applyProtection="1">
      <alignment horizontal="right"/>
    </xf>
    <xf numFmtId="2" fontId="12" fillId="0" borderId="36" xfId="18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2" fontId="12" fillId="0" borderId="39" xfId="18" applyNumberFormat="1" applyFont="1" applyFill="1" applyBorder="1" applyAlignment="1" applyProtection="1">
      <alignment horizontal="right"/>
    </xf>
    <xf numFmtId="2" fontId="12" fillId="0" borderId="40" xfId="18" applyNumberFormat="1" applyFont="1" applyFill="1" applyBorder="1" applyAlignment="1" applyProtection="1">
      <alignment horizontal="right"/>
    </xf>
    <xf numFmtId="0" fontId="12" fillId="0" borderId="40" xfId="18" applyFont="1" applyFill="1" applyBorder="1" applyAlignment="1" applyProtection="1">
      <alignment horizontal="right" wrapText="1"/>
    </xf>
    <xf numFmtId="2" fontId="12" fillId="0" borderId="39" xfId="18" quotePrefix="1" applyNumberFormat="1" applyFont="1" applyFill="1" applyBorder="1" applyAlignment="1" applyProtection="1">
      <alignment horizontal="right"/>
    </xf>
    <xf numFmtId="0" fontId="18" fillId="0" borderId="40" xfId="18" applyFont="1" applyFill="1" applyBorder="1" applyAlignment="1" applyProtection="1">
      <alignment horizontal="right" wrapText="1"/>
    </xf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2" fontId="12" fillId="3" borderId="39" xfId="18" applyNumberFormat="1" applyFont="1" applyFill="1" applyBorder="1" applyAlignment="1" applyProtection="1">
      <alignment horizontal="right"/>
    </xf>
    <xf numFmtId="2" fontId="12" fillId="5" borderId="40" xfId="18" applyNumberFormat="1" applyFont="1" applyFill="1" applyBorder="1" applyAlignment="1" applyProtection="1">
      <alignment horizontal="right"/>
    </xf>
    <xf numFmtId="0" fontId="12" fillId="5" borderId="40" xfId="18" applyFont="1" applyFill="1" applyBorder="1" applyAlignment="1" applyProtection="1">
      <alignment horizontal="right" wrapText="1"/>
    </xf>
    <xf numFmtId="2" fontId="22" fillId="5" borderId="40" xfId="18" applyNumberFormat="1" applyFont="1" applyFill="1" applyBorder="1" applyAlignment="1" applyProtection="1">
      <alignment horizontal="right"/>
    </xf>
    <xf numFmtId="2" fontId="29" fillId="5" borderId="40" xfId="18" applyNumberFormat="1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0" fontId="18" fillId="8" borderId="22" xfId="17" applyNumberFormat="1" applyFont="1" applyFill="1" applyBorder="1" applyAlignment="1" applyProtection="1">
      <alignment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4" fontId="12" fillId="11" borderId="6" xfId="10" applyNumberFormat="1" applyFont="1" applyFill="1" applyBorder="1" applyAlignment="1" applyProtection="1">
      <alignment horizontal="center" vertical="center"/>
    </xf>
    <xf numFmtId="10" fontId="12" fillId="11" borderId="6" xfId="10" applyNumberFormat="1" applyFont="1" applyFill="1" applyBorder="1" applyAlignment="1" applyProtection="1">
      <alignment horizontal="center" vertical="center"/>
    </xf>
    <xf numFmtId="164" fontId="12" fillId="11" borderId="6" xfId="10" applyNumberFormat="1" applyFont="1" applyFill="1" applyBorder="1" applyAlignment="1" applyProtection="1">
      <alignment horizontal="center"/>
    </xf>
    <xf numFmtId="165" fontId="13" fillId="11" borderId="7" xfId="10" applyFont="1" applyFill="1" applyBorder="1" applyAlignment="1">
      <alignment vertical="center" wrapText="1"/>
    </xf>
    <xf numFmtId="0" fontId="12" fillId="11" borderId="8" xfId="11" applyFont="1" applyFill="1" applyBorder="1" applyAlignment="1">
      <alignment horizontal="lef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10" fontId="22" fillId="5" borderId="22" xfId="10" applyNumberFormat="1" applyFont="1" applyFill="1" applyBorder="1" applyAlignment="1" applyProtection="1">
      <alignment horizontal="center"/>
    </xf>
    <xf numFmtId="0" fontId="15" fillId="0" borderId="4" xfId="0" applyNumberFormat="1" applyFont="1" applyBorder="1" applyAlignment="1">
      <alignment horizontal="center"/>
    </xf>
    <xf numFmtId="0" fontId="11" fillId="0" borderId="6" xfId="0" applyFont="1" applyFill="1" applyBorder="1" applyAlignment="1" applyProtection="1">
      <alignment horizontal="center" wrapText="1"/>
    </xf>
    <xf numFmtId="1" fontId="12" fillId="10" borderId="6" xfId="0" applyNumberFormat="1" applyFont="1" applyFill="1" applyBorder="1" applyAlignment="1">
      <alignment horizontal="center"/>
    </xf>
    <xf numFmtId="10" fontId="12" fillId="10" borderId="6" xfId="9" applyNumberFormat="1" applyFont="1" applyFill="1" applyBorder="1" applyAlignment="1">
      <alignment horizontal="center"/>
    </xf>
    <xf numFmtId="164" fontId="12" fillId="10" borderId="6" xfId="0" applyNumberFormat="1" applyFont="1" applyFill="1" applyBorder="1" applyAlignment="1">
      <alignment horizontal="right"/>
    </xf>
    <xf numFmtId="10" fontId="12" fillId="10" borderId="6" xfId="0" applyNumberFormat="1" applyFont="1" applyFill="1" applyBorder="1" applyAlignment="1">
      <alignment horizontal="center"/>
    </xf>
    <xf numFmtId="164" fontId="15" fillId="10" borderId="6" xfId="0" applyNumberFormat="1" applyFont="1" applyFill="1" applyBorder="1" applyAlignment="1">
      <alignment horizontal="right"/>
    </xf>
    <xf numFmtId="10" fontId="15" fillId="10" borderId="6" xfId="0" applyNumberFormat="1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10" borderId="6" xfId="0" quotePrefix="1" applyNumberFormat="1" applyFont="1" applyFill="1" applyBorder="1" applyAlignment="1">
      <alignment horizontal="center"/>
    </xf>
    <xf numFmtId="10" fontId="12" fillId="10" borderId="6" xfId="0" quotePrefix="1" applyNumberFormat="1" applyFont="1" applyFill="1" applyBorder="1" applyAlignment="1">
      <alignment horizontal="center"/>
    </xf>
    <xf numFmtId="3" fontId="15" fillId="10" borderId="6" xfId="0" quotePrefix="1" applyNumberFormat="1" applyFont="1" applyFill="1" applyBorder="1" applyAlignment="1">
      <alignment horizontal="center"/>
    </xf>
    <xf numFmtId="10" fontId="15" fillId="10" borderId="6" xfId="0" quotePrefix="1" applyNumberFormat="1" applyFont="1" applyFill="1" applyBorder="1" applyAlignment="1">
      <alignment horizontal="center"/>
    </xf>
    <xf numFmtId="3" fontId="12" fillId="10" borderId="6" xfId="0" quotePrefix="1" applyNumberFormat="1" applyFont="1" applyFill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8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center" vertical="center" wrapText="1"/>
    </xf>
    <xf numFmtId="2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5" xfId="18" applyNumberFormat="1" applyFont="1" applyFill="1" applyBorder="1" applyAlignment="1" applyProtection="1">
      <alignment horizontal="right"/>
    </xf>
    <xf numFmtId="0" fontId="12" fillId="10" borderId="28" xfId="18" applyFont="1" applyFill="1" applyBorder="1" applyAlignment="1" applyProtection="1">
      <alignment horizontal="center" vertical="center" wrapText="1"/>
    </xf>
    <xf numFmtId="0" fontId="12" fillId="10" borderId="30" xfId="18" applyFont="1" applyFill="1" applyBorder="1" applyAlignment="1" applyProtection="1">
      <alignment horizontal="center" vertical="center" wrapText="1"/>
    </xf>
    <xf numFmtId="10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7" xfId="18" quotePrefix="1" applyNumberFormat="1" applyFont="1" applyFill="1" applyBorder="1" applyAlignment="1" applyProtection="1">
      <alignment horizontal="right"/>
    </xf>
    <xf numFmtId="2" fontId="12" fillId="10" borderId="35" xfId="18" quotePrefix="1" applyNumberFormat="1" applyFont="1" applyFill="1" applyBorder="1" applyAlignment="1" applyProtection="1">
      <alignment horizontal="right"/>
    </xf>
    <xf numFmtId="2" fontId="12" fillId="10" borderId="36" xfId="18" applyNumberFormat="1" applyFont="1" applyFill="1" applyBorder="1" applyAlignment="1" applyProtection="1">
      <alignment horizontal="right"/>
    </xf>
    <xf numFmtId="2" fontId="12" fillId="10" borderId="39" xfId="18" quotePrefix="1" applyNumberFormat="1" applyFont="1" applyFill="1" applyBorder="1" applyAlignment="1" applyProtection="1">
      <alignment horizontal="right"/>
    </xf>
    <xf numFmtId="2" fontId="12" fillId="10" borderId="39" xfId="18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 wrapText="1"/>
    </xf>
    <xf numFmtId="2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/>
    </xf>
    <xf numFmtId="2" fontId="18" fillId="4" borderId="22" xfId="17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/>
    </xf>
    <xf numFmtId="0" fontId="12" fillId="0" borderId="41" xfId="0" quotePrefix="1" applyNumberFormat="1" applyFont="1" applyBorder="1"/>
    <xf numFmtId="0" fontId="12" fillId="3" borderId="32" xfId="18" applyFont="1" applyFill="1" applyBorder="1" applyAlignment="1" applyProtection="1">
      <alignment horizontal="center" wrapText="1"/>
    </xf>
    <xf numFmtId="0" fontId="12" fillId="0" borderId="41" xfId="19" applyFont="1" applyFill="1" applyBorder="1" applyAlignment="1" applyProtection="1">
      <alignment horizontal="center"/>
    </xf>
    <xf numFmtId="2" fontId="12" fillId="10" borderId="41" xfId="18" applyNumberFormat="1" applyFont="1" applyFill="1" applyBorder="1" applyAlignment="1" applyProtection="1">
      <alignment horizontal="right"/>
    </xf>
    <xf numFmtId="2" fontId="12" fillId="0" borderId="41" xfId="18" quotePrefix="1" applyNumberFormat="1" applyFont="1" applyFill="1" applyBorder="1" applyAlignment="1" applyProtection="1">
      <alignment horizontal="right"/>
    </xf>
    <xf numFmtId="2" fontId="12" fillId="0" borderId="42" xfId="18" applyNumberFormat="1" applyFont="1" applyFill="1" applyBorder="1" applyAlignment="1" applyProtection="1">
      <alignment horizontal="right"/>
    </xf>
    <xf numFmtId="2" fontId="12" fillId="10" borderId="41" xfId="18" quotePrefix="1" applyNumberFormat="1" applyFont="1" applyFill="1" applyBorder="1" applyAlignment="1" applyProtection="1">
      <alignment horizontal="right"/>
    </xf>
    <xf numFmtId="2" fontId="12" fillId="10" borderId="42" xfId="18" applyNumberFormat="1" applyFont="1" applyFill="1" applyBorder="1" applyAlignment="1" applyProtection="1">
      <alignment horizontal="right"/>
    </xf>
    <xf numFmtId="0" fontId="18" fillId="0" borderId="41" xfId="20" applyFont="1" applyFill="1" applyBorder="1" applyAlignment="1" applyProtection="1">
      <alignment wrapText="1"/>
    </xf>
    <xf numFmtId="49" fontId="12" fillId="0" borderId="41" xfId="18" applyNumberFormat="1" applyFont="1" applyFill="1" applyBorder="1" applyAlignment="1" applyProtection="1"/>
    <xf numFmtId="0" fontId="12" fillId="0" borderId="41" xfId="18" applyFont="1" applyFill="1" applyBorder="1" applyAlignment="1" applyProtection="1"/>
    <xf numFmtId="2" fontId="12" fillId="0" borderId="41" xfId="18" applyNumberFormat="1" applyFont="1" applyFill="1" applyBorder="1" applyAlignment="1" applyProtection="1">
      <alignment horizontal="right"/>
    </xf>
    <xf numFmtId="2" fontId="12" fillId="3" borderId="41" xfId="18" applyNumberFormat="1" applyFont="1" applyFill="1" applyBorder="1" applyAlignment="1" applyProtection="1">
      <alignment horizontal="right"/>
    </xf>
    <xf numFmtId="2" fontId="12" fillId="3" borderId="42" xfId="18" applyNumberFormat="1" applyFont="1" applyFill="1" applyBorder="1" applyAlignment="1" applyProtection="1">
      <alignment horizontal="right"/>
    </xf>
    <xf numFmtId="49" fontId="12" fillId="5" borderId="41" xfId="18" applyNumberFormat="1" applyFont="1" applyFill="1" applyBorder="1" applyAlignment="1" applyProtection="1"/>
    <xf numFmtId="0" fontId="12" fillId="5" borderId="41" xfId="18" applyFont="1" applyFill="1" applyBorder="1" applyAlignment="1" applyProtection="1"/>
    <xf numFmtId="2" fontId="12" fillId="5" borderId="41" xfId="18" applyNumberFormat="1" applyFont="1" applyFill="1" applyBorder="1" applyAlignment="1" applyProtection="1">
      <alignment horizontal="right"/>
    </xf>
    <xf numFmtId="2" fontId="12" fillId="5" borderId="42" xfId="18" applyNumberFormat="1" applyFont="1" applyFill="1" applyBorder="1" applyAlignment="1" applyProtection="1">
      <alignment horizontal="right"/>
    </xf>
    <xf numFmtId="49" fontId="22" fillId="5" borderId="41" xfId="18" applyNumberFormat="1" applyFont="1" applyFill="1" applyBorder="1" applyAlignment="1" applyProtection="1">
      <alignment wrapText="1"/>
    </xf>
    <xf numFmtId="0" fontId="22" fillId="5" borderId="41" xfId="18" applyFont="1" applyFill="1" applyBorder="1" applyAlignment="1" applyProtection="1">
      <alignment wrapText="1"/>
    </xf>
    <xf numFmtId="2" fontId="22" fillId="5" borderId="41" xfId="18" applyNumberFormat="1" applyFont="1" applyFill="1" applyBorder="1" applyAlignment="1" applyProtection="1">
      <alignment horizontal="right"/>
    </xf>
    <xf numFmtId="2" fontId="22" fillId="5" borderId="42" xfId="18" applyNumberFormat="1" applyFont="1" applyFill="1" applyBorder="1" applyAlignment="1" applyProtection="1">
      <alignment horizontal="right"/>
    </xf>
    <xf numFmtId="10" fontId="12" fillId="12" borderId="6" xfId="0" applyNumberFormat="1" applyFont="1" applyFill="1" applyBorder="1" applyAlignment="1">
      <alignment horizontal="center"/>
    </xf>
    <xf numFmtId="10" fontId="12" fillId="12" borderId="6" xfId="0" quotePrefix="1" applyNumberFormat="1" applyFont="1" applyFill="1" applyBorder="1" applyAlignment="1">
      <alignment horizontal="center"/>
    </xf>
    <xf numFmtId="3" fontId="15" fillId="12" borderId="6" xfId="0" quotePrefix="1" applyNumberFormat="1" applyFont="1" applyFill="1" applyBorder="1" applyAlignment="1">
      <alignment horizontal="center"/>
    </xf>
    <xf numFmtId="10" fontId="15" fillId="12" borderId="6" xfId="0" quotePrefix="1" applyNumberFormat="1" applyFont="1" applyFill="1" applyBorder="1" applyAlignment="1">
      <alignment horizontal="center"/>
    </xf>
    <xf numFmtId="3" fontId="12" fillId="12" borderId="6" xfId="0" quotePrefix="1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3" fontId="12" fillId="0" borderId="6" xfId="0" quotePrefix="1" applyNumberFormat="1" applyFont="1" applyFill="1" applyBorder="1" applyAlignment="1">
      <alignment horizontal="center"/>
    </xf>
    <xf numFmtId="10" fontId="12" fillId="0" borderId="6" xfId="0" quotePrefix="1" applyNumberFormat="1" applyFont="1" applyFill="1" applyBorder="1" applyAlignment="1">
      <alignment horizontal="center"/>
    </xf>
    <xf numFmtId="164" fontId="12" fillId="0" borderId="6" xfId="0" quotePrefix="1" applyNumberFormat="1" applyFont="1" applyFill="1" applyBorder="1" applyAlignment="1">
      <alignment horizontal="center"/>
    </xf>
    <xf numFmtId="0" fontId="1" fillId="13" borderId="6" xfId="11" applyFont="1" applyFill="1" applyBorder="1"/>
    <xf numFmtId="0" fontId="12" fillId="0" borderId="43" xfId="18" applyFont="1" applyFill="1" applyBorder="1" applyAlignment="1" applyProtection="1">
      <alignment horizontal="right" wrapText="1"/>
    </xf>
    <xf numFmtId="0" fontId="18" fillId="0" borderId="35" xfId="20" applyFont="1" applyFill="1" applyBorder="1" applyAlignment="1" applyProtection="1">
      <alignment wrapText="1"/>
    </xf>
    <xf numFmtId="2" fontId="12" fillId="12" borderId="41" xfId="18" applyNumberFormat="1" applyFont="1" applyFill="1" applyBorder="1" applyAlignment="1" applyProtection="1">
      <alignment horizontal="right"/>
    </xf>
    <xf numFmtId="10" fontId="12" fillId="0" borderId="6" xfId="0" applyNumberFormat="1" applyFont="1" applyFill="1" applyBorder="1" applyAlignment="1">
      <alignment horizontal="center"/>
    </xf>
    <xf numFmtId="0" fontId="12" fillId="0" borderId="6" xfId="0" quotePrefix="1" applyNumberFormat="1" applyFont="1" applyFill="1" applyBorder="1"/>
    <xf numFmtId="0" fontId="12" fillId="0" borderId="6" xfId="0" quotePrefix="1" applyNumberFormat="1" applyFont="1" applyFill="1" applyBorder="1" applyAlignment="1">
      <alignment horizontal="center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41" xfId="18" applyNumberFormat="1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7" xfId="0" applyNumberFormat="1" applyFont="1" applyBorder="1" applyAlignment="1">
      <alignment horizontal="center" wrapText="1"/>
    </xf>
    <xf numFmtId="166" fontId="31" fillId="5" borderId="0" xfId="10" applyNumberFormat="1" applyFont="1" applyFill="1" applyBorder="1" applyAlignment="1" applyProtection="1">
      <alignment horizontal="center"/>
    </xf>
    <xf numFmtId="165" fontId="15" fillId="0" borderId="0" xfId="16" applyFont="1" applyFill="1" applyAlignment="1" applyProtection="1">
      <alignment horizontal="left" vertical="center"/>
    </xf>
    <xf numFmtId="10" fontId="12" fillId="0" borderId="6" xfId="0" applyNumberFormat="1" applyFont="1" applyFill="1" applyBorder="1" applyAlignment="1">
      <alignment horizontal="center"/>
    </xf>
    <xf numFmtId="2" fontId="12" fillId="0" borderId="13" xfId="12" applyNumberFormat="1" applyFont="1" applyFill="1" applyBorder="1"/>
    <xf numFmtId="164" fontId="18" fillId="6" borderId="22" xfId="17" applyNumberFormat="1" applyFont="1" applyFill="1" applyBorder="1" applyAlignment="1" applyProtection="1">
      <alignment horizontal="right"/>
    </xf>
    <xf numFmtId="0" fontId="18" fillId="6" borderId="22" xfId="17" applyFont="1" applyFill="1" applyBorder="1" applyAlignment="1" applyProtection="1">
      <alignment horizontal="right"/>
    </xf>
    <xf numFmtId="2" fontId="18" fillId="6" borderId="22" xfId="17" applyNumberFormat="1" applyFont="1" applyFill="1" applyBorder="1" applyAlignment="1" applyProtection="1">
      <alignment horizontal="right"/>
    </xf>
    <xf numFmtId="2" fontId="12" fillId="0" borderId="6" xfId="11" applyNumberFormat="1" applyFont="1" applyFill="1" applyBorder="1" applyAlignment="1">
      <alignment horizontal="right" vertical="center"/>
    </xf>
    <xf numFmtId="0" fontId="18" fillId="8" borderId="0" xfId="17" applyFont="1" applyFill="1" applyBorder="1" applyProtection="1"/>
    <xf numFmtId="2" fontId="18" fillId="0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 wrapText="1"/>
    </xf>
    <xf numFmtId="2" fontId="18" fillId="4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/>
    </xf>
    <xf numFmtId="164" fontId="18" fillId="6" borderId="0" xfId="17" applyNumberFormat="1" applyFont="1" applyFill="1" applyBorder="1" applyAlignment="1" applyProtection="1">
      <alignment horizontal="right"/>
    </xf>
    <xf numFmtId="0" fontId="18" fillId="6" borderId="0" xfId="17" applyFont="1" applyFill="1" applyBorder="1" applyAlignment="1" applyProtection="1">
      <alignment horizontal="right"/>
    </xf>
    <xf numFmtId="2" fontId="18" fillId="6" borderId="0" xfId="17" applyNumberFormat="1" applyFont="1" applyFill="1" applyBorder="1" applyAlignment="1" applyProtection="1">
      <alignment horizontal="right"/>
    </xf>
    <xf numFmtId="0" fontId="26" fillId="5" borderId="0" xfId="11" applyFont="1" applyFill="1" applyBorder="1" applyAlignment="1">
      <alignment horizontal="center" vertical="center" wrapText="1"/>
    </xf>
    <xf numFmtId="0" fontId="22" fillId="5" borderId="7" xfId="11" applyFont="1" applyFill="1" applyBorder="1" applyAlignment="1">
      <alignment horizontal="center" vertical="center" wrapText="1"/>
    </xf>
    <xf numFmtId="0" fontId="22" fillId="5" borderId="10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2" fontId="12" fillId="0" borderId="12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vertical="center"/>
    </xf>
    <xf numFmtId="2" fontId="12" fillId="4" borderId="12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vertical="center"/>
    </xf>
    <xf numFmtId="2" fontId="12" fillId="4" borderId="7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0" xfId="11" applyNumberFormat="1" applyFont="1" applyFill="1" applyBorder="1" applyAlignment="1">
      <alignment horizontal="right" vertical="center"/>
    </xf>
    <xf numFmtId="2" fontId="12" fillId="4" borderId="12" xfId="11" applyNumberFormat="1" applyFont="1" applyFill="1" applyBorder="1" applyAlignment="1">
      <alignment horizontal="right" vertical="center"/>
    </xf>
    <xf numFmtId="2" fontId="12" fillId="4" borderId="6" xfId="11" applyNumberFormat="1" applyFont="1" applyFill="1" applyBorder="1" applyAlignment="1">
      <alignment horizontal="right" vertical="center"/>
    </xf>
    <xf numFmtId="10" fontId="15" fillId="12" borderId="6" xfId="0" applyNumberFormat="1" applyFont="1" applyFill="1" applyBorder="1" applyAlignment="1">
      <alignment horizontal="center"/>
    </xf>
    <xf numFmtId="3" fontId="12" fillId="10" borderId="6" xfId="0" applyNumberFormat="1" applyFont="1" applyFill="1" applyBorder="1" applyAlignment="1">
      <alignment horizontal="center"/>
    </xf>
    <xf numFmtId="0" fontId="1" fillId="3" borderId="0" xfId="0" applyFont="1" applyFill="1"/>
    <xf numFmtId="0" fontId="12" fillId="0" borderId="45" xfId="18" applyFont="1" applyFill="1" applyBorder="1" applyAlignment="1">
      <alignment horizontal="left" wrapText="1"/>
    </xf>
    <xf numFmtId="0" fontId="12" fillId="0" borderId="45" xfId="18" applyFont="1" applyBorder="1" applyAlignment="1">
      <alignment horizontal="right" wrapText="1"/>
    </xf>
    <xf numFmtId="0" fontId="12" fillId="0" borderId="45" xfId="18" applyFont="1" applyFill="1" applyBorder="1" applyAlignment="1">
      <alignment horizontal="right" wrapText="1"/>
    </xf>
    <xf numFmtId="2" fontId="34" fillId="0" borderId="0" xfId="10" applyNumberFormat="1" applyFont="1" applyFill="1" applyBorder="1" applyAlignment="1" applyProtection="1">
      <alignment horizontal="left"/>
    </xf>
    <xf numFmtId="0" fontId="34" fillId="0" borderId="0" xfId="10" applyNumberFormat="1" applyFont="1" applyFill="1" applyAlignment="1" applyProtection="1">
      <alignment horizontal="center"/>
    </xf>
    <xf numFmtId="0" fontId="12" fillId="0" borderId="35" xfId="19" applyFont="1" applyFill="1" applyBorder="1" applyAlignment="1" applyProtection="1">
      <alignment horizontal="center"/>
    </xf>
    <xf numFmtId="165" fontId="43" fillId="0" borderId="0" xfId="10" applyFont="1" applyFill="1" applyAlignment="1" applyProtection="1">
      <alignment horizontal="left" vertical="center"/>
    </xf>
    <xf numFmtId="164" fontId="1" fillId="0" borderId="0" xfId="8" applyNumberFormat="1" applyFont="1" applyFill="1" applyBorder="1" applyAlignment="1">
      <alignment horizontal="right"/>
    </xf>
    <xf numFmtId="2" fontId="12" fillId="0" borderId="13" xfId="11" applyNumberFormat="1" applyFont="1" applyFill="1" applyBorder="1"/>
    <xf numFmtId="2" fontId="12" fillId="0" borderId="6" xfId="11" applyNumberFormat="1" applyFont="1" applyFill="1" applyBorder="1"/>
    <xf numFmtId="44" fontId="12" fillId="0" borderId="22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/>
    </xf>
    <xf numFmtId="0" fontId="12" fillId="10" borderId="6" xfId="0" applyFont="1" applyFill="1" applyBorder="1" applyAlignment="1">
      <alignment horizontal="center"/>
    </xf>
    <xf numFmtId="3" fontId="1" fillId="0" borderId="0" xfId="8" applyNumberFormat="1" applyFill="1" applyBorder="1" applyAlignment="1">
      <alignment horizontal="center"/>
    </xf>
    <xf numFmtId="2" fontId="12" fillId="4" borderId="13" xfId="11" applyNumberFormat="1" applyFont="1" applyFill="1" applyBorder="1" applyAlignment="1"/>
    <xf numFmtId="2" fontId="12" fillId="4" borderId="6" xfId="11" applyNumberFormat="1" applyFont="1" applyFill="1" applyBorder="1" applyAlignment="1"/>
    <xf numFmtId="2" fontId="12" fillId="4" borderId="6" xfId="11" applyNumberFormat="1" applyFont="1" applyFill="1" applyBorder="1"/>
    <xf numFmtId="2" fontId="12" fillId="4" borderId="13" xfId="11" applyNumberFormat="1" applyFont="1" applyFill="1" applyBorder="1"/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8" xfId="17" applyFont="1" applyFill="1" applyBorder="1" applyAlignment="1" applyProtection="1">
      <alignment horizontal="center" vertical="center"/>
    </xf>
    <xf numFmtId="165" fontId="12" fillId="0" borderId="30" xfId="10" applyFont="1" applyFill="1" applyBorder="1" applyAlignment="1" applyProtection="1">
      <alignment horizontal="center" vertical="center"/>
    </xf>
    <xf numFmtId="165" fontId="12" fillId="0" borderId="29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0" xfId="10" applyFont="1" applyFill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8" xfId="17" applyFont="1" applyFill="1" applyBorder="1" applyAlignment="1" applyProtection="1">
      <alignment horizontal="center" vertical="center"/>
    </xf>
    <xf numFmtId="165" fontId="11" fillId="0" borderId="29" xfId="10" applyFont="1" applyFill="1" applyBorder="1" applyAlignment="1" applyProtection="1">
      <alignment horizontal="center" vertical="center"/>
    </xf>
    <xf numFmtId="164" fontId="18" fillId="0" borderId="28" xfId="17" applyNumberFormat="1" applyFont="1" applyFill="1" applyBorder="1" applyAlignment="1" applyProtection="1">
      <alignment horizontal="center" vertical="center"/>
    </xf>
    <xf numFmtId="165" fontId="12" fillId="0" borderId="30" xfId="10" applyFont="1" applyBorder="1" applyAlignment="1" applyProtection="1">
      <alignment horizontal="center" vertical="center"/>
    </xf>
    <xf numFmtId="165" fontId="12" fillId="0" borderId="29" xfId="10" applyFont="1" applyBorder="1" applyAlignment="1" applyProtection="1">
      <alignment horizontal="center" vertic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vertical="center" wrapText="1"/>
    </xf>
    <xf numFmtId="0" fontId="12" fillId="3" borderId="34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wrapText="1"/>
    </xf>
    <xf numFmtId="0" fontId="12" fillId="3" borderId="34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26" fillId="5" borderId="44" xfId="1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4" fontId="12" fillId="1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M10" sqref="M10"/>
    </sheetView>
  </sheetViews>
  <sheetFormatPr defaultColWidth="10.33203125" defaultRowHeight="10.199999999999999" x14ac:dyDescent="0.2"/>
  <cols>
    <col min="1" max="1" width="22.5546875" style="259" customWidth="1"/>
    <col min="2" max="2" width="12.109375" style="253" customWidth="1"/>
    <col min="3" max="3" width="13" style="253" customWidth="1"/>
    <col min="4" max="4" width="20.88671875" style="254" bestFit="1" customWidth="1"/>
    <col min="5" max="5" width="13.33203125" style="260" bestFit="1" customWidth="1"/>
    <col min="6" max="6" width="8.88671875" style="257" bestFit="1" customWidth="1"/>
    <col min="7" max="7" width="11.109375" style="257" bestFit="1" customWidth="1"/>
    <col min="8" max="8" width="16.33203125" style="257" bestFit="1" customWidth="1"/>
    <col min="9" max="9" width="9.109375" style="258" bestFit="1" customWidth="1"/>
    <col min="10" max="10" width="12.109375" style="233" customWidth="1"/>
    <col min="11" max="16384" width="10.33203125" style="230"/>
  </cols>
  <sheetData>
    <row r="1" spans="1:10" s="227" customFormat="1" ht="13.5" customHeight="1" thickBot="1" x14ac:dyDescent="0.35">
      <c r="A1" s="424" t="s">
        <v>339</v>
      </c>
      <c r="B1" s="424"/>
      <c r="C1" s="424"/>
      <c r="D1" s="424"/>
      <c r="E1" s="89"/>
      <c r="F1" s="89"/>
      <c r="G1" s="89"/>
      <c r="H1" s="89"/>
      <c r="I1" s="89"/>
      <c r="J1" s="425" t="s">
        <v>333</v>
      </c>
    </row>
    <row r="2" spans="1:10" s="228" customFormat="1" ht="13.5" customHeight="1" thickTop="1" x14ac:dyDescent="0.3">
      <c r="A2" s="424"/>
      <c r="B2" s="424"/>
      <c r="C2" s="424"/>
      <c r="D2" s="424"/>
      <c r="E2" s="90" t="s">
        <v>170</v>
      </c>
      <c r="F2" s="91" t="s">
        <v>171</v>
      </c>
      <c r="G2" s="91" t="s">
        <v>172</v>
      </c>
      <c r="H2" s="92" t="s">
        <v>173</v>
      </c>
      <c r="I2" s="93" t="s">
        <v>174</v>
      </c>
      <c r="J2" s="425"/>
    </row>
    <row r="3" spans="1:10" s="228" customFormat="1" ht="12.75" customHeight="1" thickBot="1" x14ac:dyDescent="0.35">
      <c r="A3" s="229"/>
      <c r="B3" s="94"/>
      <c r="C3" s="95"/>
      <c r="D3" s="372" t="s">
        <v>338</v>
      </c>
      <c r="E3" s="96" t="s">
        <v>175</v>
      </c>
      <c r="F3" s="97" t="s">
        <v>176</v>
      </c>
      <c r="G3" s="97" t="s">
        <v>177</v>
      </c>
      <c r="H3" s="98" t="s">
        <v>178</v>
      </c>
      <c r="I3" s="99" t="s">
        <v>179</v>
      </c>
      <c r="J3" s="425"/>
    </row>
    <row r="4" spans="1:10" ht="14.25" customHeight="1" x14ac:dyDescent="0.3">
      <c r="A4" s="100" t="s">
        <v>180</v>
      </c>
      <c r="B4" s="101" t="s">
        <v>2</v>
      </c>
      <c r="C4" s="101" t="s">
        <v>181</v>
      </c>
      <c r="D4" s="102" t="s">
        <v>182</v>
      </c>
      <c r="E4" s="103" t="s">
        <v>183</v>
      </c>
      <c r="F4" s="104" t="s">
        <v>151</v>
      </c>
      <c r="G4" s="105" t="s">
        <v>151</v>
      </c>
      <c r="H4" s="105" t="s">
        <v>151</v>
      </c>
      <c r="I4" s="106" t="s">
        <v>151</v>
      </c>
      <c r="J4" s="426"/>
    </row>
    <row r="5" spans="1:10" ht="13.8" x14ac:dyDescent="0.3">
      <c r="A5" s="107" t="s">
        <v>5</v>
      </c>
      <c r="B5" s="108">
        <v>6822</v>
      </c>
      <c r="C5" s="108">
        <v>568.5</v>
      </c>
      <c r="D5" s="371">
        <v>3.7000000000000005E-2</v>
      </c>
      <c r="E5" s="280">
        <v>424200.57891891891</v>
      </c>
      <c r="F5" s="281">
        <v>0.63580000000000003</v>
      </c>
      <c r="G5" s="281">
        <v>0.76749999999999996</v>
      </c>
      <c r="H5" s="281">
        <v>0.87109999999999999</v>
      </c>
      <c r="I5" s="281">
        <v>0.65300000000000002</v>
      </c>
      <c r="J5" s="415">
        <v>6.2493574905709934</v>
      </c>
    </row>
    <row r="6" spans="1:10" ht="13.8" x14ac:dyDescent="0.3">
      <c r="A6" s="107" t="s">
        <v>6</v>
      </c>
      <c r="B6" s="108">
        <v>1275</v>
      </c>
      <c r="C6" s="108">
        <v>425</v>
      </c>
      <c r="D6" s="371">
        <v>3.2000000000000001E-2</v>
      </c>
      <c r="E6" s="280">
        <v>337337.20500000002</v>
      </c>
      <c r="F6" s="281">
        <v>0.64239999999999997</v>
      </c>
      <c r="G6" s="281">
        <v>0.87760000000000005</v>
      </c>
      <c r="H6" s="281">
        <v>1.0318000000000001</v>
      </c>
      <c r="I6" s="281">
        <v>0.59299999999999997</v>
      </c>
      <c r="J6" s="416">
        <v>5.5814612886098054</v>
      </c>
    </row>
    <row r="7" spans="1:10" ht="13.8" x14ac:dyDescent="0.3">
      <c r="A7" s="107" t="s">
        <v>7</v>
      </c>
      <c r="B7" s="108">
        <v>364</v>
      </c>
      <c r="C7" s="108">
        <v>485.33333333333331</v>
      </c>
      <c r="D7" s="371">
        <v>3.7999999999999999E-2</v>
      </c>
      <c r="E7" s="280">
        <v>186491.875</v>
      </c>
      <c r="F7" s="281">
        <v>0.64049999999999996</v>
      </c>
      <c r="G7" s="281">
        <v>0.86260000000000003</v>
      </c>
      <c r="H7" s="281">
        <v>1.0087999999999999</v>
      </c>
      <c r="I7" s="281">
        <v>0.5655</v>
      </c>
      <c r="J7" s="416">
        <v>3.9863062639348406</v>
      </c>
    </row>
    <row r="8" spans="1:10" ht="13.8" x14ac:dyDescent="0.3">
      <c r="A8" s="107" t="s">
        <v>8</v>
      </c>
      <c r="B8" s="108">
        <v>2045</v>
      </c>
      <c r="C8" s="108">
        <v>430.5263157894737</v>
      </c>
      <c r="D8" s="371">
        <v>5.0999999999999997E-2</v>
      </c>
      <c r="E8" s="280">
        <v>335195.76428571431</v>
      </c>
      <c r="F8" s="281">
        <v>0.62970000000000004</v>
      </c>
      <c r="G8" s="281">
        <v>0.89539999999999997</v>
      </c>
      <c r="H8" s="281">
        <v>0.99029999999999996</v>
      </c>
      <c r="I8" s="281">
        <v>0.71230000000000004</v>
      </c>
      <c r="J8" s="416">
        <v>5.952460590331663</v>
      </c>
    </row>
    <row r="9" spans="1:10" ht="13.8" x14ac:dyDescent="0.3">
      <c r="A9" s="107" t="s">
        <v>9</v>
      </c>
      <c r="B9" s="108">
        <v>931</v>
      </c>
      <c r="C9" s="108">
        <v>232.75</v>
      </c>
      <c r="D9" s="371">
        <v>3.2000000000000001E-2</v>
      </c>
      <c r="E9" s="280">
        <v>189051.30600000001</v>
      </c>
      <c r="F9" s="281">
        <v>0.69359999999999999</v>
      </c>
      <c r="G9" s="281">
        <v>0.88080000000000003</v>
      </c>
      <c r="H9" s="281">
        <v>0.93110000000000004</v>
      </c>
      <c r="I9" s="281">
        <v>0.66669999999999996</v>
      </c>
      <c r="J9" s="416">
        <v>2.2400859530756589</v>
      </c>
    </row>
    <row r="10" spans="1:10" ht="13.8" x14ac:dyDescent="0.3">
      <c r="A10" s="107" t="s">
        <v>10</v>
      </c>
      <c r="B10" s="108">
        <v>291</v>
      </c>
      <c r="C10" s="108">
        <v>291</v>
      </c>
      <c r="D10" s="371">
        <v>3.3000000000000002E-2</v>
      </c>
      <c r="E10" s="280">
        <v>397136.3</v>
      </c>
      <c r="F10" s="281">
        <v>0.66569999999999996</v>
      </c>
      <c r="G10" s="281">
        <v>0.85909999999999997</v>
      </c>
      <c r="H10" s="281">
        <v>0.96609999999999996</v>
      </c>
      <c r="I10" s="281">
        <v>0.66</v>
      </c>
      <c r="J10" s="416">
        <v>4.548641773606084</v>
      </c>
    </row>
    <row r="11" spans="1:10" ht="12.75" customHeight="1" x14ac:dyDescent="0.3">
      <c r="A11" s="107" t="s">
        <v>11</v>
      </c>
      <c r="B11" s="108">
        <v>2887</v>
      </c>
      <c r="C11" s="108">
        <v>384.93333333333334</v>
      </c>
      <c r="D11" s="371">
        <v>3.7999999999999999E-2</v>
      </c>
      <c r="E11" s="280">
        <v>308261.91399999999</v>
      </c>
      <c r="F11" s="281">
        <v>0.63639999999999997</v>
      </c>
      <c r="G11" s="281">
        <v>0.88670000000000004</v>
      </c>
      <c r="H11" s="281">
        <v>0.98409999999999997</v>
      </c>
      <c r="I11" s="281">
        <v>0.60870000000000002</v>
      </c>
      <c r="J11" s="416">
        <v>5.2183858794737974</v>
      </c>
    </row>
    <row r="12" spans="1:10" ht="13.8" x14ac:dyDescent="0.3">
      <c r="A12" s="107" t="s">
        <v>12</v>
      </c>
      <c r="B12" s="108">
        <v>1382</v>
      </c>
      <c r="C12" s="108">
        <v>394.85714285714283</v>
      </c>
      <c r="D12" s="371">
        <v>0.05</v>
      </c>
      <c r="E12" s="280">
        <v>418102.9325</v>
      </c>
      <c r="F12" s="281">
        <v>0.66949999999999998</v>
      </c>
      <c r="G12" s="281">
        <v>0.94279999999999997</v>
      </c>
      <c r="H12" s="281">
        <v>0.95130000000000003</v>
      </c>
      <c r="I12" s="281">
        <v>0.68769999999999998</v>
      </c>
      <c r="J12" s="416">
        <v>3.3399438636427763</v>
      </c>
    </row>
    <row r="13" spans="1:10" ht="13.8" x14ac:dyDescent="0.3">
      <c r="A13" s="107" t="s">
        <v>13</v>
      </c>
      <c r="B13" s="108">
        <v>2095</v>
      </c>
      <c r="C13" s="108">
        <v>349.16666666666669</v>
      </c>
      <c r="D13" s="371">
        <v>0.05</v>
      </c>
      <c r="E13" s="280">
        <v>368263.14124999999</v>
      </c>
      <c r="F13" s="281">
        <v>0.68959999999999999</v>
      </c>
      <c r="G13" s="281">
        <v>0.85870000000000002</v>
      </c>
      <c r="H13" s="281">
        <v>0.99450000000000005</v>
      </c>
      <c r="I13" s="281">
        <v>0.71189999999999998</v>
      </c>
      <c r="J13" s="416">
        <v>4.4043463652940353</v>
      </c>
    </row>
    <row r="14" spans="1:10" ht="13.8" x14ac:dyDescent="0.3">
      <c r="A14" s="107" t="s">
        <v>14</v>
      </c>
      <c r="B14" s="108">
        <v>3662</v>
      </c>
      <c r="C14" s="108">
        <v>340.6511627906977</v>
      </c>
      <c r="D14" s="371">
        <v>5.2000000000000005E-2</v>
      </c>
      <c r="E14" s="280">
        <v>366867.68615384615</v>
      </c>
      <c r="F14" s="281">
        <v>0.68769999999999998</v>
      </c>
      <c r="G14" s="281">
        <v>0.81320000000000003</v>
      </c>
      <c r="H14" s="281">
        <v>1.0295000000000001</v>
      </c>
      <c r="I14" s="281">
        <v>0.69140000000000001</v>
      </c>
      <c r="J14" s="416">
        <v>4.9246691171300609</v>
      </c>
    </row>
    <row r="15" spans="1:10" ht="13.8" x14ac:dyDescent="0.3">
      <c r="A15" s="107" t="s">
        <v>15</v>
      </c>
      <c r="B15" s="108">
        <v>6224</v>
      </c>
      <c r="C15" s="108">
        <v>889.14285714285711</v>
      </c>
      <c r="D15" s="371">
        <v>3.1E-2</v>
      </c>
      <c r="E15" s="280">
        <v>607114.78933333338</v>
      </c>
      <c r="F15" s="281">
        <v>0.69889999999999997</v>
      </c>
      <c r="G15" s="281">
        <v>0.92510000000000003</v>
      </c>
      <c r="H15" s="281">
        <v>0.98209999999999997</v>
      </c>
      <c r="I15" s="281">
        <v>0.70989999999999998</v>
      </c>
      <c r="J15" s="416">
        <v>8.4354080911846818</v>
      </c>
    </row>
    <row r="16" spans="1:10" ht="13.8" x14ac:dyDescent="0.3">
      <c r="A16" s="107" t="s">
        <v>16</v>
      </c>
      <c r="B16" s="108">
        <v>2607</v>
      </c>
      <c r="C16" s="108">
        <v>434.5</v>
      </c>
      <c r="D16" s="371">
        <v>3.4000000000000002E-2</v>
      </c>
      <c r="E16" s="280">
        <v>326990.89555555559</v>
      </c>
      <c r="F16" s="281">
        <v>0.64370000000000005</v>
      </c>
      <c r="G16" s="281">
        <v>0.87990000000000002</v>
      </c>
      <c r="H16" s="281">
        <v>0.99070000000000003</v>
      </c>
      <c r="I16" s="281">
        <v>0.60960000000000003</v>
      </c>
      <c r="J16" s="416">
        <v>4.9086148552433038</v>
      </c>
    </row>
    <row r="17" spans="1:10" ht="13.8" x14ac:dyDescent="0.3">
      <c r="A17" s="107" t="s">
        <v>17</v>
      </c>
      <c r="B17" s="108">
        <v>4920</v>
      </c>
      <c r="C17" s="108">
        <v>293.73134328358208</v>
      </c>
      <c r="D17" s="371">
        <v>3.4000000000000002E-2</v>
      </c>
      <c r="E17" s="280">
        <v>398938.20826086955</v>
      </c>
      <c r="F17" s="281">
        <v>0.73760000000000003</v>
      </c>
      <c r="G17" s="281">
        <v>0.88500000000000001</v>
      </c>
      <c r="H17" s="281">
        <v>1.0214000000000001</v>
      </c>
      <c r="I17" s="281">
        <v>0.74850000000000005</v>
      </c>
      <c r="J17" s="416">
        <v>5.4539870612512473</v>
      </c>
    </row>
    <row r="18" spans="1:10" ht="13.8" x14ac:dyDescent="0.3">
      <c r="A18" s="107" t="s">
        <v>18</v>
      </c>
      <c r="B18" s="108">
        <v>2906</v>
      </c>
      <c r="C18" s="108">
        <v>374.96774193548384</v>
      </c>
      <c r="D18" s="371">
        <v>3.7000000000000005E-2</v>
      </c>
      <c r="E18" s="280">
        <v>372940.64600000001</v>
      </c>
      <c r="F18" s="281">
        <v>0.6633</v>
      </c>
      <c r="G18" s="281">
        <v>0.89300000000000002</v>
      </c>
      <c r="H18" s="281">
        <v>1.0174000000000001</v>
      </c>
      <c r="I18" s="281">
        <v>0.66990000000000005</v>
      </c>
      <c r="J18" s="416">
        <v>7.2877226521440557</v>
      </c>
    </row>
    <row r="19" spans="1:10" ht="13.8" x14ac:dyDescent="0.3">
      <c r="A19" s="107" t="s">
        <v>19</v>
      </c>
      <c r="B19" s="108">
        <v>281</v>
      </c>
      <c r="C19" s="108">
        <v>281</v>
      </c>
      <c r="D19" s="371">
        <v>3.2000000000000001E-2</v>
      </c>
      <c r="E19" s="280">
        <v>367963.15428571432</v>
      </c>
      <c r="F19" s="281">
        <v>0.73760000000000003</v>
      </c>
      <c r="G19" s="281">
        <v>0.91100000000000003</v>
      </c>
      <c r="H19" s="281">
        <v>1.0649</v>
      </c>
      <c r="I19" s="281">
        <v>0.71299999999999997</v>
      </c>
      <c r="J19" s="416">
        <v>12.728232782387316</v>
      </c>
    </row>
    <row r="20" spans="1:10" ht="13.8" x14ac:dyDescent="0.3">
      <c r="A20" s="107" t="s">
        <v>20</v>
      </c>
      <c r="B20" s="108">
        <v>2113</v>
      </c>
      <c r="C20" s="108">
        <v>528.25</v>
      </c>
      <c r="D20" s="371">
        <v>3.5000000000000003E-2</v>
      </c>
      <c r="E20" s="280">
        <v>594317.27333333332</v>
      </c>
      <c r="F20" s="281">
        <v>0.70909999999999995</v>
      </c>
      <c r="G20" s="281">
        <v>0.86890000000000001</v>
      </c>
      <c r="H20" s="281">
        <v>1.0058</v>
      </c>
      <c r="I20" s="281">
        <v>0.65259999999999996</v>
      </c>
      <c r="J20" s="416">
        <v>8.375472211482327</v>
      </c>
    </row>
    <row r="21" spans="1:10" ht="13.8" x14ac:dyDescent="0.3">
      <c r="A21" s="107" t="s">
        <v>21</v>
      </c>
      <c r="B21" s="108">
        <v>1005</v>
      </c>
      <c r="C21" s="108">
        <v>335</v>
      </c>
      <c r="D21" s="371">
        <v>4.0999999999999995E-2</v>
      </c>
      <c r="E21" s="280">
        <v>229203.50577367208</v>
      </c>
      <c r="F21" s="281">
        <v>0.68630000000000002</v>
      </c>
      <c r="G21" s="281">
        <v>0.84279999999999999</v>
      </c>
      <c r="H21" s="281">
        <v>0.95320000000000005</v>
      </c>
      <c r="I21" s="281">
        <v>0.69830000000000003</v>
      </c>
      <c r="J21" s="416">
        <v>3.4841936331795642</v>
      </c>
    </row>
    <row r="22" spans="1:10" ht="13.8" x14ac:dyDescent="0.3">
      <c r="A22" s="107" t="s">
        <v>22</v>
      </c>
      <c r="B22" s="108">
        <v>5610</v>
      </c>
      <c r="C22" s="108">
        <v>330</v>
      </c>
      <c r="D22" s="371">
        <v>3.5000000000000003E-2</v>
      </c>
      <c r="E22" s="280">
        <v>345870.94782608695</v>
      </c>
      <c r="F22" s="281">
        <v>0.68959999999999999</v>
      </c>
      <c r="G22" s="281">
        <v>0.90780000000000005</v>
      </c>
      <c r="H22" s="281">
        <v>0.99039999999999995</v>
      </c>
      <c r="I22" s="281">
        <v>0.66849999999999998</v>
      </c>
      <c r="J22" s="416">
        <v>6.8380322970396445</v>
      </c>
    </row>
    <row r="23" spans="1:10" ht="13.8" x14ac:dyDescent="0.3">
      <c r="A23" s="107" t="s">
        <v>23</v>
      </c>
      <c r="B23" s="108">
        <v>1472</v>
      </c>
      <c r="C23" s="108">
        <v>368</v>
      </c>
      <c r="D23" s="371">
        <v>2.7999999999999997E-2</v>
      </c>
      <c r="E23" s="280">
        <v>391389.88199999998</v>
      </c>
      <c r="F23" s="281">
        <v>0.71220000000000006</v>
      </c>
      <c r="G23" s="281">
        <v>0.82950000000000002</v>
      </c>
      <c r="H23" s="281">
        <v>0.91620000000000001</v>
      </c>
      <c r="I23" s="281">
        <v>0.6855</v>
      </c>
      <c r="J23" s="416">
        <v>6.0670755152352971</v>
      </c>
    </row>
    <row r="24" spans="1:10" ht="13.8" x14ac:dyDescent="0.3">
      <c r="A24" s="107" t="s">
        <v>24</v>
      </c>
      <c r="B24" s="108">
        <v>697</v>
      </c>
      <c r="C24" s="108">
        <v>348.5</v>
      </c>
      <c r="D24" s="371">
        <v>3.9E-2</v>
      </c>
      <c r="E24" s="280">
        <v>279534.52333333332</v>
      </c>
      <c r="F24" s="281">
        <v>0.61839999999999995</v>
      </c>
      <c r="G24" s="281">
        <v>0.83069999999999999</v>
      </c>
      <c r="H24" s="281">
        <v>0.99219999999999997</v>
      </c>
      <c r="I24" s="281">
        <v>0.63949999999999996</v>
      </c>
      <c r="J24" s="416">
        <v>3.9738654342001656</v>
      </c>
    </row>
    <row r="25" spans="1:10" s="231" customFormat="1" ht="13.8" x14ac:dyDescent="0.3">
      <c r="A25" s="107" t="s">
        <v>25</v>
      </c>
      <c r="B25" s="108">
        <v>998</v>
      </c>
      <c r="C25" s="108">
        <v>499</v>
      </c>
      <c r="D25" s="371">
        <v>3.9E-2</v>
      </c>
      <c r="E25" s="280">
        <v>385279.74</v>
      </c>
      <c r="F25" s="281">
        <v>0.62360000000000004</v>
      </c>
      <c r="G25" s="281">
        <v>0.93489999999999995</v>
      </c>
      <c r="H25" s="281">
        <v>0.96419999999999995</v>
      </c>
      <c r="I25" s="281">
        <v>0.6532</v>
      </c>
      <c r="J25" s="416">
        <v>5.3735536627964828</v>
      </c>
    </row>
    <row r="26" spans="1:10" s="231" customFormat="1" ht="13.8" x14ac:dyDescent="0.3">
      <c r="A26" s="107" t="s">
        <v>26</v>
      </c>
      <c r="B26" s="108">
        <v>271</v>
      </c>
      <c r="C26" s="108">
        <v>135.5</v>
      </c>
      <c r="D26" s="371">
        <v>3.7999999999999999E-2</v>
      </c>
      <c r="E26" s="280">
        <v>186573.42380952381</v>
      </c>
      <c r="F26" s="281">
        <v>0.62570000000000003</v>
      </c>
      <c r="G26" s="281">
        <v>0.90769999999999995</v>
      </c>
      <c r="H26" s="281">
        <v>1.0124</v>
      </c>
      <c r="I26" s="281">
        <v>0.71299999999999997</v>
      </c>
      <c r="J26" s="416">
        <v>1.7304477820610014</v>
      </c>
    </row>
    <row r="27" spans="1:10" ht="13.8" x14ac:dyDescent="0.3">
      <c r="A27" s="107" t="s">
        <v>27</v>
      </c>
      <c r="B27" s="108">
        <v>7020</v>
      </c>
      <c r="C27" s="108">
        <v>438.75</v>
      </c>
      <c r="D27" s="371">
        <v>4.2000000000000003E-2</v>
      </c>
      <c r="E27" s="280">
        <v>303056.36045454541</v>
      </c>
      <c r="F27" s="281">
        <v>0.60519999999999996</v>
      </c>
      <c r="G27" s="281">
        <v>0.86870000000000003</v>
      </c>
      <c r="H27" s="281">
        <v>0.9032</v>
      </c>
      <c r="I27" s="281">
        <v>0.624</v>
      </c>
      <c r="J27" s="416">
        <v>4.5703126633438673</v>
      </c>
    </row>
    <row r="28" spans="1:10" ht="13.8" x14ac:dyDescent="0.3">
      <c r="A28" s="107" t="s">
        <v>28</v>
      </c>
      <c r="B28" s="108">
        <v>3824</v>
      </c>
      <c r="C28" s="108">
        <v>347.63636363636363</v>
      </c>
      <c r="D28" s="371">
        <v>5.2999999999999999E-2</v>
      </c>
      <c r="E28" s="280">
        <v>242020.51066666667</v>
      </c>
      <c r="F28" s="281">
        <v>0.6331</v>
      </c>
      <c r="G28" s="281">
        <v>0.80020000000000002</v>
      </c>
      <c r="H28" s="281">
        <v>1.0075000000000001</v>
      </c>
      <c r="I28" s="281">
        <v>0.64839999999999998</v>
      </c>
      <c r="J28" s="416">
        <v>6.9496671191752784</v>
      </c>
    </row>
    <row r="29" spans="1:10" ht="13.8" x14ac:dyDescent="0.3">
      <c r="A29" s="107" t="s">
        <v>29</v>
      </c>
      <c r="B29" s="108">
        <v>4449</v>
      </c>
      <c r="C29" s="108">
        <v>741.5</v>
      </c>
      <c r="D29" s="371">
        <v>3.6000000000000004E-2</v>
      </c>
      <c r="E29" s="280">
        <v>899824.4171428571</v>
      </c>
      <c r="F29" s="281">
        <v>0.68689999999999996</v>
      </c>
      <c r="G29" s="281">
        <v>0.81969999999999998</v>
      </c>
      <c r="H29" s="281">
        <v>0.93600000000000005</v>
      </c>
      <c r="I29" s="281">
        <v>0.67220000000000002</v>
      </c>
      <c r="J29" s="416">
        <v>9.4903998848425655</v>
      </c>
    </row>
    <row r="30" spans="1:10" ht="13.8" x14ac:dyDescent="0.3">
      <c r="A30" s="107" t="s">
        <v>30</v>
      </c>
      <c r="B30" s="108">
        <v>18732</v>
      </c>
      <c r="C30" s="108">
        <v>407.21739130434781</v>
      </c>
      <c r="D30" s="371">
        <v>5.7000000000000002E-2</v>
      </c>
      <c r="E30" s="280">
        <v>395301.93450704229</v>
      </c>
      <c r="F30" s="281">
        <v>0.65849999999999997</v>
      </c>
      <c r="G30" s="281">
        <v>0.82269999999999999</v>
      </c>
      <c r="H30" s="281">
        <v>0.95309999999999995</v>
      </c>
      <c r="I30" s="281">
        <v>0.62809999999999999</v>
      </c>
      <c r="J30" s="416">
        <v>7.4250336387252478</v>
      </c>
    </row>
    <row r="31" spans="1:10" ht="13.8" x14ac:dyDescent="0.3">
      <c r="A31" s="107" t="s">
        <v>31</v>
      </c>
      <c r="B31" s="108">
        <v>793</v>
      </c>
      <c r="C31" s="108">
        <v>396.5</v>
      </c>
      <c r="D31" s="371">
        <v>3.6000000000000004E-2</v>
      </c>
      <c r="E31" s="280">
        <v>650757.96799999999</v>
      </c>
      <c r="F31" s="281">
        <v>0.69940000000000002</v>
      </c>
      <c r="G31" s="281">
        <v>0.92059999999999997</v>
      </c>
      <c r="H31" s="281">
        <v>1.0076000000000001</v>
      </c>
      <c r="I31" s="281">
        <v>0.73080000000000001</v>
      </c>
      <c r="J31" s="416">
        <v>13.989992108268595</v>
      </c>
    </row>
    <row r="32" spans="1:10" ht="13.8" x14ac:dyDescent="0.3">
      <c r="A32" s="107" t="s">
        <v>32</v>
      </c>
      <c r="B32" s="108">
        <v>882</v>
      </c>
      <c r="C32" s="108">
        <v>441</v>
      </c>
      <c r="D32" s="371">
        <v>6.9000000000000006E-2</v>
      </c>
      <c r="E32" s="280">
        <v>757595.06799999997</v>
      </c>
      <c r="F32" s="281">
        <v>0.72699999999999998</v>
      </c>
      <c r="G32" s="281">
        <v>0.8821</v>
      </c>
      <c r="H32" s="281">
        <v>0.98909999999999998</v>
      </c>
      <c r="I32" s="281">
        <v>0.78369999999999995</v>
      </c>
      <c r="J32" s="416">
        <v>8.5678231469756536</v>
      </c>
    </row>
    <row r="33" spans="1:10" ht="13.8" x14ac:dyDescent="0.3">
      <c r="A33" s="107" t="s">
        <v>33</v>
      </c>
      <c r="B33" s="108">
        <v>5044</v>
      </c>
      <c r="C33" s="108">
        <v>336.26666666666665</v>
      </c>
      <c r="D33" s="371">
        <v>3.5000000000000003E-2</v>
      </c>
      <c r="E33" s="280">
        <v>494159.69105263165</v>
      </c>
      <c r="F33" s="281">
        <v>0.70340000000000003</v>
      </c>
      <c r="G33" s="281">
        <v>0.89649999999999996</v>
      </c>
      <c r="H33" s="281">
        <v>0.98839999999999995</v>
      </c>
      <c r="I33" s="281">
        <v>0.70150000000000001</v>
      </c>
      <c r="J33" s="416">
        <v>9.2841235252827978</v>
      </c>
    </row>
    <row r="34" spans="1:10" ht="13.8" x14ac:dyDescent="0.3">
      <c r="A34" s="107" t="s">
        <v>34</v>
      </c>
      <c r="B34" s="108">
        <v>1277</v>
      </c>
      <c r="C34" s="108">
        <v>340.53333333333336</v>
      </c>
      <c r="D34" s="371">
        <v>3.2000000000000001E-2</v>
      </c>
      <c r="E34" s="280">
        <v>320114.69799999997</v>
      </c>
      <c r="F34" s="281">
        <v>0.69479999999999997</v>
      </c>
      <c r="G34" s="281">
        <v>0.74709999999999999</v>
      </c>
      <c r="H34" s="281">
        <v>1.0757000000000001</v>
      </c>
      <c r="I34" s="281">
        <v>0.70109999999999995</v>
      </c>
      <c r="J34" s="416">
        <v>5.2926448786161329</v>
      </c>
    </row>
    <row r="35" spans="1:10" ht="13.8" x14ac:dyDescent="0.3">
      <c r="A35" s="107" t="s">
        <v>35</v>
      </c>
      <c r="B35" s="108">
        <v>2522</v>
      </c>
      <c r="C35" s="108">
        <v>280.22222222222223</v>
      </c>
      <c r="D35" s="371">
        <v>3.4000000000000002E-2</v>
      </c>
      <c r="E35" s="280">
        <v>372052.63272727275</v>
      </c>
      <c r="F35" s="281">
        <v>0.65039999999999998</v>
      </c>
      <c r="G35" s="281">
        <v>0.91200000000000003</v>
      </c>
      <c r="H35" s="281">
        <v>0.96099999999999997</v>
      </c>
      <c r="I35" s="281">
        <v>0.7026</v>
      </c>
      <c r="J35" s="416">
        <v>8.0620114214827225</v>
      </c>
    </row>
    <row r="36" spans="1:10" ht="13.8" x14ac:dyDescent="0.3">
      <c r="A36" s="107" t="s">
        <v>36</v>
      </c>
      <c r="B36" s="108">
        <v>8707</v>
      </c>
      <c r="C36" s="108">
        <v>300.24137931034483</v>
      </c>
      <c r="D36" s="371">
        <v>3.1E-2</v>
      </c>
      <c r="E36" s="280">
        <v>302462.88692307693</v>
      </c>
      <c r="F36" s="281">
        <v>0.68679999999999997</v>
      </c>
      <c r="G36" s="281">
        <v>0.87109999999999999</v>
      </c>
      <c r="H36" s="281">
        <v>0.94040000000000001</v>
      </c>
      <c r="I36" s="281">
        <v>0.70299999999999996</v>
      </c>
      <c r="J36" s="416">
        <v>3.2783755977778828</v>
      </c>
    </row>
    <row r="37" spans="1:10" ht="13.8" x14ac:dyDescent="0.3">
      <c r="A37" s="107" t="s">
        <v>184</v>
      </c>
      <c r="B37" s="108">
        <v>4818</v>
      </c>
      <c r="C37" s="108">
        <v>321.2</v>
      </c>
      <c r="D37" s="371">
        <v>7.6999999999999999E-2</v>
      </c>
      <c r="E37" s="280">
        <v>232510.01684210528</v>
      </c>
      <c r="F37" s="281">
        <v>0.63667020274874631</v>
      </c>
      <c r="G37" s="281">
        <v>0.70713989207139893</v>
      </c>
      <c r="H37" s="281">
        <v>0.84543178973717148</v>
      </c>
      <c r="I37" s="281">
        <v>0.67036916040509642</v>
      </c>
      <c r="J37" s="416">
        <v>3.7453580779910225</v>
      </c>
    </row>
    <row r="38" spans="1:10" ht="13.8" x14ac:dyDescent="0.3">
      <c r="A38" s="107" t="s">
        <v>39</v>
      </c>
      <c r="B38" s="108">
        <v>13190</v>
      </c>
      <c r="C38" s="108">
        <v>399.69696969696969</v>
      </c>
      <c r="D38" s="371">
        <v>3.7999999999999999E-2</v>
      </c>
      <c r="E38" s="280">
        <v>334450.2196039604</v>
      </c>
      <c r="F38" s="281">
        <v>0.63060000000000005</v>
      </c>
      <c r="G38" s="281">
        <v>0.87790000000000001</v>
      </c>
      <c r="H38" s="281">
        <v>0.97299999999999998</v>
      </c>
      <c r="I38" s="281">
        <v>0.64259999999999995</v>
      </c>
      <c r="J38" s="416">
        <v>6.3434283630450619</v>
      </c>
    </row>
    <row r="39" spans="1:10" ht="13.8" x14ac:dyDescent="0.3">
      <c r="A39" s="107" t="s">
        <v>40</v>
      </c>
      <c r="B39" s="108">
        <v>2903</v>
      </c>
      <c r="C39" s="108">
        <v>362.875</v>
      </c>
      <c r="D39" s="371">
        <v>3.7999999999999999E-2</v>
      </c>
      <c r="E39" s="280">
        <v>438756.62333333329</v>
      </c>
      <c r="F39" s="281">
        <v>0.6764</v>
      </c>
      <c r="G39" s="281">
        <v>0.87080000000000002</v>
      </c>
      <c r="H39" s="281">
        <v>1.0069999999999999</v>
      </c>
      <c r="I39" s="281">
        <v>0.67379999999999995</v>
      </c>
      <c r="J39" s="416">
        <v>6.4874582547443529</v>
      </c>
    </row>
    <row r="40" spans="1:10" ht="13.8" x14ac:dyDescent="0.3">
      <c r="A40" s="107" t="s">
        <v>41</v>
      </c>
      <c r="B40" s="108">
        <v>8575</v>
      </c>
      <c r="C40" s="108">
        <v>346.46464646464648</v>
      </c>
      <c r="D40" s="371">
        <v>4.0999999999999995E-2</v>
      </c>
      <c r="E40" s="280">
        <v>314872.44617647061</v>
      </c>
      <c r="F40" s="281">
        <v>0.67600000000000005</v>
      </c>
      <c r="G40" s="281">
        <v>0.8528</v>
      </c>
      <c r="H40" s="281">
        <v>0.99390000000000001</v>
      </c>
      <c r="I40" s="281">
        <v>0.65529999999999999</v>
      </c>
      <c r="J40" s="416">
        <v>5.3832900571092921</v>
      </c>
    </row>
    <row r="41" spans="1:10" ht="13.8" x14ac:dyDescent="0.3">
      <c r="A41" s="107" t="s">
        <v>42</v>
      </c>
      <c r="B41" s="108">
        <v>469</v>
      </c>
      <c r="C41" s="108">
        <v>469</v>
      </c>
      <c r="D41" s="371">
        <v>3.1E-2</v>
      </c>
      <c r="E41" s="280">
        <v>498101.29714285716</v>
      </c>
      <c r="F41" s="281">
        <v>0.70850000000000002</v>
      </c>
      <c r="G41" s="281">
        <v>0.93820000000000003</v>
      </c>
      <c r="H41" s="281">
        <v>0.94589999999999996</v>
      </c>
      <c r="I41" s="281">
        <v>0.74309999999999998</v>
      </c>
      <c r="J41" s="416">
        <v>5.5777905262908432</v>
      </c>
    </row>
    <row r="42" spans="1:10" ht="13.8" x14ac:dyDescent="0.3">
      <c r="A42" s="107" t="s">
        <v>43</v>
      </c>
      <c r="B42" s="108">
        <v>232</v>
      </c>
      <c r="C42" s="108">
        <v>309.33333333333331</v>
      </c>
      <c r="D42" s="371">
        <v>6.9000000000000006E-2</v>
      </c>
      <c r="E42" s="280">
        <v>415331.69</v>
      </c>
      <c r="F42" s="281">
        <v>0.65180000000000005</v>
      </c>
      <c r="G42" s="281">
        <v>0.90090000000000003</v>
      </c>
      <c r="H42" s="281">
        <v>1.0759000000000001</v>
      </c>
      <c r="I42" s="281">
        <v>0.73509999999999998</v>
      </c>
      <c r="J42" s="416">
        <v>6.1408645101079564</v>
      </c>
    </row>
    <row r="43" spans="1:10" ht="13.8" x14ac:dyDescent="0.3">
      <c r="A43" s="107" t="s">
        <v>44</v>
      </c>
      <c r="B43" s="108">
        <v>2302</v>
      </c>
      <c r="C43" s="108">
        <v>242.31578947368422</v>
      </c>
      <c r="D43" s="371">
        <v>3.1E-2</v>
      </c>
      <c r="E43" s="280">
        <v>272923.84545454546</v>
      </c>
      <c r="F43" s="281">
        <v>0.72550000000000003</v>
      </c>
      <c r="G43" s="281">
        <v>0.89439999999999997</v>
      </c>
      <c r="H43" s="281">
        <v>0.96179999999999999</v>
      </c>
      <c r="I43" s="281">
        <v>0.66500000000000004</v>
      </c>
      <c r="J43" s="416">
        <v>5.4830933824086951</v>
      </c>
    </row>
    <row r="44" spans="1:10" ht="13.8" x14ac:dyDescent="0.3">
      <c r="A44" s="107" t="s">
        <v>45</v>
      </c>
      <c r="B44" s="108">
        <v>1221</v>
      </c>
      <c r="C44" s="108">
        <v>407</v>
      </c>
      <c r="D44" s="371">
        <v>3.3000000000000002E-2</v>
      </c>
      <c r="E44" s="280">
        <v>294809.06666666665</v>
      </c>
      <c r="F44" s="281">
        <v>0.61660000000000004</v>
      </c>
      <c r="G44" s="281">
        <v>0.93369999999999997</v>
      </c>
      <c r="H44" s="281">
        <v>0.97799999999999998</v>
      </c>
      <c r="I44" s="281">
        <v>0.63539999999999996</v>
      </c>
      <c r="J44" s="416">
        <v>6.7363289952682006</v>
      </c>
    </row>
    <row r="45" spans="1:10" ht="13.8" x14ac:dyDescent="0.3">
      <c r="A45" s="107" t="s">
        <v>185</v>
      </c>
      <c r="B45" s="108">
        <v>20131</v>
      </c>
      <c r="C45" s="108">
        <v>402.62</v>
      </c>
      <c r="D45" s="371">
        <v>4.4000000000000004E-2</v>
      </c>
      <c r="E45" s="280">
        <v>260904.29906249998</v>
      </c>
      <c r="F45" s="281">
        <v>0.71543722056504522</v>
      </c>
      <c r="G45" s="281">
        <v>0.70713989207139893</v>
      </c>
      <c r="H45" s="281">
        <v>0.84543178973717148</v>
      </c>
      <c r="I45" s="281">
        <v>0.67036916040509642</v>
      </c>
      <c r="J45" s="416">
        <v>4.5779598443185412</v>
      </c>
    </row>
    <row r="46" spans="1:10" ht="13.8" x14ac:dyDescent="0.3">
      <c r="A46" s="107" t="s">
        <v>48</v>
      </c>
      <c r="B46" s="108">
        <v>3822</v>
      </c>
      <c r="C46" s="108">
        <v>318.5</v>
      </c>
      <c r="D46" s="371">
        <v>6.2E-2</v>
      </c>
      <c r="E46" s="280">
        <v>252681.93333333332</v>
      </c>
      <c r="F46" s="281">
        <v>0.67459999999999998</v>
      </c>
      <c r="G46" s="281">
        <v>0.82630000000000003</v>
      </c>
      <c r="H46" s="281">
        <v>0.93120000000000003</v>
      </c>
      <c r="I46" s="281">
        <v>0.70020000000000004</v>
      </c>
      <c r="J46" s="416">
        <v>4.9893215627537444</v>
      </c>
    </row>
    <row r="47" spans="1:10" ht="13.8" x14ac:dyDescent="0.3">
      <c r="A47" s="107" t="s">
        <v>49</v>
      </c>
      <c r="B47" s="108">
        <v>4410</v>
      </c>
      <c r="C47" s="108">
        <v>352.8</v>
      </c>
      <c r="D47" s="371">
        <v>4.2000000000000003E-2</v>
      </c>
      <c r="E47" s="280">
        <v>376714.37189189187</v>
      </c>
      <c r="F47" s="281">
        <v>0.69369999999999998</v>
      </c>
      <c r="G47" s="281">
        <v>0.86619999999999997</v>
      </c>
      <c r="H47" s="281">
        <v>0.98009999999999997</v>
      </c>
      <c r="I47" s="281">
        <v>0.67889999999999995</v>
      </c>
      <c r="J47" s="416">
        <v>6.4201262660529252</v>
      </c>
    </row>
    <row r="48" spans="1:10" ht="13.8" x14ac:dyDescent="0.3">
      <c r="A48" s="107" t="s">
        <v>50</v>
      </c>
      <c r="B48" s="108">
        <v>1412</v>
      </c>
      <c r="C48" s="108">
        <v>353</v>
      </c>
      <c r="D48" s="371">
        <v>3.3000000000000002E-2</v>
      </c>
      <c r="E48" s="280">
        <v>400389.44</v>
      </c>
      <c r="F48" s="281">
        <v>0.70840000000000003</v>
      </c>
      <c r="G48" s="281">
        <v>0.90229999999999999</v>
      </c>
      <c r="H48" s="281">
        <v>1.0192000000000001</v>
      </c>
      <c r="I48" s="281">
        <v>0.66490000000000005</v>
      </c>
      <c r="J48" s="416">
        <v>3.6757610076475795</v>
      </c>
    </row>
    <row r="49" spans="1:10" ht="13.8" x14ac:dyDescent="0.3">
      <c r="A49" s="107" t="s">
        <v>51</v>
      </c>
      <c r="B49" s="108">
        <v>2208</v>
      </c>
      <c r="C49" s="108">
        <v>441.6</v>
      </c>
      <c r="D49" s="371">
        <v>3.1E-2</v>
      </c>
      <c r="E49" s="280">
        <v>492480.91</v>
      </c>
      <c r="F49" s="281">
        <v>0.74450000000000005</v>
      </c>
      <c r="G49" s="281">
        <v>0.90580000000000005</v>
      </c>
      <c r="H49" s="281">
        <v>0.99809999999999999</v>
      </c>
      <c r="I49" s="281">
        <v>0.6774</v>
      </c>
      <c r="J49" s="416">
        <v>5.2947687387893234</v>
      </c>
    </row>
    <row r="50" spans="1:10" ht="13.8" x14ac:dyDescent="0.3">
      <c r="A50" s="107" t="s">
        <v>52</v>
      </c>
      <c r="B50" s="108">
        <v>1740</v>
      </c>
      <c r="C50" s="108">
        <v>497.14285714285717</v>
      </c>
      <c r="D50" s="371">
        <v>5.2000000000000005E-2</v>
      </c>
      <c r="E50" s="280">
        <v>529925.64</v>
      </c>
      <c r="F50" s="281">
        <v>0.70609999999999995</v>
      </c>
      <c r="G50" s="281">
        <v>0.9052</v>
      </c>
      <c r="H50" s="281">
        <v>0.97419999999999995</v>
      </c>
      <c r="I50" s="281">
        <v>0.70299999999999996</v>
      </c>
      <c r="J50" s="416">
        <v>7.938603884448356</v>
      </c>
    </row>
    <row r="51" spans="1:10" ht="13.8" x14ac:dyDescent="0.3">
      <c r="A51" s="107" t="s">
        <v>53</v>
      </c>
      <c r="B51" s="108">
        <v>2489</v>
      </c>
      <c r="C51" s="108">
        <v>321.16129032258067</v>
      </c>
      <c r="D51" s="371">
        <v>5.2000000000000005E-2</v>
      </c>
      <c r="E51" s="280">
        <v>348184.82500000001</v>
      </c>
      <c r="F51" s="281">
        <v>0.6502</v>
      </c>
      <c r="G51" s="281">
        <v>0.82640000000000002</v>
      </c>
      <c r="H51" s="281">
        <v>0.98899999999999999</v>
      </c>
      <c r="I51" s="281">
        <v>0.67320000000000002</v>
      </c>
      <c r="J51" s="416">
        <v>6.971053290074539</v>
      </c>
    </row>
    <row r="52" spans="1:10" ht="13.8" x14ac:dyDescent="0.3">
      <c r="A52" s="107" t="s">
        <v>54</v>
      </c>
      <c r="B52" s="108">
        <v>191</v>
      </c>
      <c r="C52" s="108">
        <v>382</v>
      </c>
      <c r="D52" s="371">
        <v>0.08</v>
      </c>
      <c r="E52" s="280">
        <v>178995.02</v>
      </c>
      <c r="F52" s="281">
        <v>0.54010000000000002</v>
      </c>
      <c r="G52" s="281">
        <v>0.84289999999999998</v>
      </c>
      <c r="H52" s="281">
        <v>0.9254</v>
      </c>
      <c r="I52" s="281">
        <v>0.53949999999999998</v>
      </c>
      <c r="J52" s="416">
        <v>0.97051212138037513</v>
      </c>
    </row>
    <row r="53" spans="1:10" ht="13.8" x14ac:dyDescent="0.3">
      <c r="A53" s="107" t="s">
        <v>55</v>
      </c>
      <c r="B53" s="108">
        <v>5574</v>
      </c>
      <c r="C53" s="108">
        <v>428.76923076923077</v>
      </c>
      <c r="D53" s="371">
        <v>3.5000000000000003E-2</v>
      </c>
      <c r="E53" s="280">
        <v>442415.54</v>
      </c>
      <c r="F53" s="281">
        <v>0.65349999999999997</v>
      </c>
      <c r="G53" s="281">
        <v>0.82879999999999998</v>
      </c>
      <c r="H53" s="281">
        <v>0.97850000000000004</v>
      </c>
      <c r="I53" s="281">
        <v>0.67810000000000004</v>
      </c>
      <c r="J53" s="416">
        <v>6.0970938878520036</v>
      </c>
    </row>
    <row r="54" spans="1:10" s="231" customFormat="1" ht="13.8" x14ac:dyDescent="0.3">
      <c r="A54" s="107" t="s">
        <v>56</v>
      </c>
      <c r="B54" s="108">
        <v>753</v>
      </c>
      <c r="C54" s="108">
        <v>376.5</v>
      </c>
      <c r="D54" s="371">
        <v>3.7999999999999999E-2</v>
      </c>
      <c r="E54" s="280">
        <v>367720.495</v>
      </c>
      <c r="F54" s="281">
        <v>0.68899999999999995</v>
      </c>
      <c r="G54" s="281">
        <v>0.89239999999999997</v>
      </c>
      <c r="H54" s="281">
        <v>1.0286</v>
      </c>
      <c r="I54" s="281">
        <v>0.67200000000000004</v>
      </c>
      <c r="J54" s="416">
        <v>4.9822349765760299</v>
      </c>
    </row>
    <row r="55" spans="1:10" ht="13.8" x14ac:dyDescent="0.3">
      <c r="A55" s="107" t="s">
        <v>57</v>
      </c>
      <c r="B55" s="108">
        <v>6257</v>
      </c>
      <c r="C55" s="108">
        <v>391.0625</v>
      </c>
      <c r="D55" s="371">
        <v>3.2000000000000001E-2</v>
      </c>
      <c r="E55" s="280">
        <v>492431.96217391308</v>
      </c>
      <c r="F55" s="281">
        <v>0.74380000000000002</v>
      </c>
      <c r="G55" s="281">
        <v>0.84789999999999999</v>
      </c>
      <c r="H55" s="281">
        <v>1.0468999999999999</v>
      </c>
      <c r="I55" s="281">
        <v>0.74150000000000005</v>
      </c>
      <c r="J55" s="416">
        <v>6.9527721952784862</v>
      </c>
    </row>
    <row r="56" spans="1:10" s="232" customFormat="1" ht="13.8" x14ac:dyDescent="0.3">
      <c r="A56" s="107" t="s">
        <v>58</v>
      </c>
      <c r="B56" s="108">
        <v>402</v>
      </c>
      <c r="C56" s="108">
        <v>402</v>
      </c>
      <c r="D56" s="371">
        <v>3.2000000000000001E-2</v>
      </c>
      <c r="E56" s="280">
        <v>334381.78499999997</v>
      </c>
      <c r="F56" s="281">
        <v>0.69489999999999996</v>
      </c>
      <c r="G56" s="281">
        <v>0.9254</v>
      </c>
      <c r="H56" s="281">
        <v>0.90969999999999995</v>
      </c>
      <c r="I56" s="281">
        <v>0.72860000000000003</v>
      </c>
      <c r="J56" s="416">
        <v>2.3871789127038285</v>
      </c>
    </row>
    <row r="57" spans="1:10" ht="13.8" x14ac:dyDescent="0.3">
      <c r="A57" s="107" t="s">
        <v>59</v>
      </c>
      <c r="B57" s="108">
        <v>2278</v>
      </c>
      <c r="C57" s="108">
        <v>337.48148148148147</v>
      </c>
      <c r="D57" s="371">
        <v>4.4000000000000004E-2</v>
      </c>
      <c r="E57" s="280">
        <v>323610.83459459461</v>
      </c>
      <c r="F57" s="281">
        <v>0.65890000000000004</v>
      </c>
      <c r="G57" s="281">
        <v>0.86439999999999995</v>
      </c>
      <c r="H57" s="281">
        <v>0.93700000000000006</v>
      </c>
      <c r="I57" s="281">
        <v>0.63990000000000002</v>
      </c>
      <c r="J57" s="416">
        <v>5.8467270972909233</v>
      </c>
    </row>
    <row r="58" spans="1:10" ht="13.8" x14ac:dyDescent="0.3">
      <c r="A58" s="107" t="s">
        <v>60</v>
      </c>
      <c r="B58" s="108">
        <v>4794</v>
      </c>
      <c r="C58" s="108">
        <v>368.76923076923077</v>
      </c>
      <c r="D58" s="371">
        <v>3.9E-2</v>
      </c>
      <c r="E58" s="280">
        <v>290548.87888888892</v>
      </c>
      <c r="F58" s="281">
        <v>0.62070000000000003</v>
      </c>
      <c r="G58" s="281">
        <v>0.85460000000000003</v>
      </c>
      <c r="H58" s="281">
        <v>0.91449999999999998</v>
      </c>
      <c r="I58" s="281">
        <v>0.64649999999999996</v>
      </c>
      <c r="J58" s="416">
        <v>4.9013752297634463</v>
      </c>
    </row>
    <row r="59" spans="1:10" ht="13.8" x14ac:dyDescent="0.3">
      <c r="A59" s="107" t="s">
        <v>61</v>
      </c>
      <c r="B59" s="108">
        <v>2594</v>
      </c>
      <c r="C59" s="108">
        <v>334.70967741935482</v>
      </c>
      <c r="D59" s="371">
        <v>3.2000000000000001E-2</v>
      </c>
      <c r="E59" s="280">
        <v>351253.58500000002</v>
      </c>
      <c r="F59" s="281">
        <v>0.67200000000000004</v>
      </c>
      <c r="G59" s="281">
        <v>0.77529999999999999</v>
      </c>
      <c r="H59" s="281">
        <v>0.94169999999999998</v>
      </c>
      <c r="I59" s="281">
        <v>0.6925</v>
      </c>
      <c r="J59" s="416">
        <v>6.1469843526055428</v>
      </c>
    </row>
    <row r="60" spans="1:10" s="231" customFormat="1" ht="13.8" x14ac:dyDescent="0.3">
      <c r="A60" s="107" t="s">
        <v>62</v>
      </c>
      <c r="B60" s="108">
        <v>1059</v>
      </c>
      <c r="C60" s="108">
        <v>353</v>
      </c>
      <c r="D60" s="371">
        <v>3.4000000000000002E-2</v>
      </c>
      <c r="E60" s="280">
        <v>453012.24923076923</v>
      </c>
      <c r="F60" s="281">
        <v>0.60209999999999997</v>
      </c>
      <c r="G60" s="281">
        <v>0.87439999999999996</v>
      </c>
      <c r="H60" s="281">
        <v>1.0653999999999999</v>
      </c>
      <c r="I60" s="281">
        <v>0.61709999999999998</v>
      </c>
      <c r="J60" s="416">
        <v>6.0880382503892276</v>
      </c>
    </row>
    <row r="61" spans="1:10" ht="13.8" x14ac:dyDescent="0.3">
      <c r="A61" s="107" t="s">
        <v>63</v>
      </c>
      <c r="B61" s="108">
        <v>574</v>
      </c>
      <c r="C61" s="108">
        <v>765.33333333333337</v>
      </c>
      <c r="D61" s="371">
        <v>3.3000000000000002E-2</v>
      </c>
      <c r="E61" s="282">
        <v>526066.28</v>
      </c>
      <c r="F61" s="281">
        <v>0.65280000000000005</v>
      </c>
      <c r="G61" s="281">
        <v>0.97389999999999999</v>
      </c>
      <c r="H61" s="281">
        <v>0.96540000000000004</v>
      </c>
      <c r="I61" s="281">
        <v>0.67100000000000004</v>
      </c>
      <c r="J61" s="417">
        <v>8.1999021745623981</v>
      </c>
    </row>
    <row r="62" spans="1:10" ht="13.8" x14ac:dyDescent="0.3">
      <c r="A62" s="107" t="s">
        <v>64</v>
      </c>
      <c r="B62" s="108">
        <v>1832</v>
      </c>
      <c r="C62" s="108">
        <v>305.33333333333331</v>
      </c>
      <c r="D62" s="371">
        <v>4.2999999999999997E-2</v>
      </c>
      <c r="E62" s="280">
        <v>267184.30405405408</v>
      </c>
      <c r="F62" s="281">
        <v>0.66859999999999997</v>
      </c>
      <c r="G62" s="281">
        <v>0.95199999999999996</v>
      </c>
      <c r="H62" s="281">
        <v>0.96030000000000004</v>
      </c>
      <c r="I62" s="281">
        <v>0.66490000000000005</v>
      </c>
      <c r="J62" s="416">
        <v>4.9132471417356429</v>
      </c>
    </row>
    <row r="63" spans="1:10" ht="13.8" x14ac:dyDescent="0.3">
      <c r="A63" s="107" t="s">
        <v>65</v>
      </c>
      <c r="B63" s="108">
        <v>1667</v>
      </c>
      <c r="C63" s="108">
        <v>416.75</v>
      </c>
      <c r="D63" s="371">
        <v>3.3000000000000002E-2</v>
      </c>
      <c r="E63" s="280">
        <v>283485.80714285711</v>
      </c>
      <c r="F63" s="281">
        <v>0.61970000000000003</v>
      </c>
      <c r="G63" s="281">
        <v>0.8548</v>
      </c>
      <c r="H63" s="281">
        <v>1.0157</v>
      </c>
      <c r="I63" s="281">
        <v>0.5897</v>
      </c>
      <c r="J63" s="416">
        <v>6.6272037043829588</v>
      </c>
    </row>
    <row r="64" spans="1:10" ht="13.8" x14ac:dyDescent="0.3">
      <c r="A64" s="107" t="s">
        <v>66</v>
      </c>
      <c r="B64" s="108">
        <v>32299</v>
      </c>
      <c r="C64" s="108">
        <v>403.73750000000001</v>
      </c>
      <c r="D64" s="371">
        <v>3.9E-2</v>
      </c>
      <c r="E64" s="280">
        <v>279713.23151515151</v>
      </c>
      <c r="F64" s="281">
        <v>0.60189999999999999</v>
      </c>
      <c r="G64" s="281">
        <v>0.69789999999999996</v>
      </c>
      <c r="H64" s="281">
        <v>0.91659999999999997</v>
      </c>
      <c r="I64" s="281">
        <v>0.63280000000000003</v>
      </c>
      <c r="J64" s="416">
        <v>5.1162214150494005</v>
      </c>
    </row>
    <row r="65" spans="1:10" ht="13.8" x14ac:dyDescent="0.3">
      <c r="A65" s="107" t="s">
        <v>67</v>
      </c>
      <c r="B65" s="108">
        <v>311</v>
      </c>
      <c r="C65" s="108">
        <v>311</v>
      </c>
      <c r="D65" s="371">
        <v>4.4000000000000004E-2</v>
      </c>
      <c r="E65" s="280">
        <v>574436.67000000004</v>
      </c>
      <c r="F65" s="281">
        <v>0.75949999999999995</v>
      </c>
      <c r="G65" s="281">
        <v>0.95179999999999998</v>
      </c>
      <c r="H65" s="281">
        <v>1.0053000000000001</v>
      </c>
      <c r="I65" s="281">
        <v>0.77829999999999999</v>
      </c>
      <c r="J65" s="416">
        <v>5.0348299470768785</v>
      </c>
    </row>
    <row r="66" spans="1:10" ht="13.8" x14ac:dyDescent="0.3">
      <c r="A66" s="107" t="s">
        <v>68</v>
      </c>
      <c r="B66" s="108">
        <v>1474</v>
      </c>
      <c r="C66" s="108">
        <v>294.8</v>
      </c>
      <c r="D66" s="371">
        <v>3.6000000000000004E-2</v>
      </c>
      <c r="E66" s="280">
        <v>248739.89428571428</v>
      </c>
      <c r="F66" s="281">
        <v>0.74139999999999995</v>
      </c>
      <c r="G66" s="281">
        <v>0.93220000000000003</v>
      </c>
      <c r="H66" s="281">
        <v>1.0470999999999999</v>
      </c>
      <c r="I66" s="281">
        <v>0.74890000000000001</v>
      </c>
      <c r="J66" s="416">
        <v>4.9112869579257588</v>
      </c>
    </row>
    <row r="67" spans="1:10" ht="13.8" x14ac:dyDescent="0.3">
      <c r="A67" s="107" t="s">
        <v>69</v>
      </c>
      <c r="B67" s="108">
        <v>2438</v>
      </c>
      <c r="C67" s="108">
        <v>348.28571428571428</v>
      </c>
      <c r="D67" s="371">
        <v>3.5000000000000003E-2</v>
      </c>
      <c r="E67" s="280">
        <v>378016.35818181816</v>
      </c>
      <c r="F67" s="281">
        <v>0.70650000000000002</v>
      </c>
      <c r="G67" s="281">
        <v>0.90939999999999999</v>
      </c>
      <c r="H67" s="281">
        <v>0.99229999999999996</v>
      </c>
      <c r="I67" s="281">
        <v>0.71940000000000004</v>
      </c>
      <c r="J67" s="416">
        <v>5.358652657449678</v>
      </c>
    </row>
    <row r="68" spans="1:10" s="231" customFormat="1" ht="13.8" x14ac:dyDescent="0.3">
      <c r="A68" s="107" t="s">
        <v>70</v>
      </c>
      <c r="B68" s="108">
        <v>4886</v>
      </c>
      <c r="C68" s="108">
        <v>375.84615384615387</v>
      </c>
      <c r="D68" s="371">
        <v>5.2000000000000005E-2</v>
      </c>
      <c r="E68" s="280">
        <v>337196.53105263156</v>
      </c>
      <c r="F68" s="281">
        <v>0.68300000000000005</v>
      </c>
      <c r="G68" s="281">
        <v>0.88109999999999999</v>
      </c>
      <c r="H68" s="281">
        <v>0.95630000000000004</v>
      </c>
      <c r="I68" s="281">
        <v>0.70920000000000005</v>
      </c>
      <c r="J68" s="416">
        <v>5.5253741445520612</v>
      </c>
    </row>
    <row r="69" spans="1:10" ht="13.8" x14ac:dyDescent="0.3">
      <c r="A69" s="107" t="s">
        <v>71</v>
      </c>
      <c r="B69" s="108">
        <v>5943</v>
      </c>
      <c r="C69" s="108">
        <v>594.29999999999995</v>
      </c>
      <c r="D69" s="371">
        <v>3.3000000000000002E-2</v>
      </c>
      <c r="E69" s="280">
        <v>553642.96562499995</v>
      </c>
      <c r="F69" s="281">
        <v>0.68869999999999998</v>
      </c>
      <c r="G69" s="281">
        <v>0.878</v>
      </c>
      <c r="H69" s="281">
        <v>0.94220000000000004</v>
      </c>
      <c r="I69" s="281">
        <v>0.67749999999999999</v>
      </c>
      <c r="J69" s="416">
        <v>8.7970744833247849</v>
      </c>
    </row>
    <row r="70" spans="1:10" ht="13.8" x14ac:dyDescent="0.3">
      <c r="A70" s="107" t="s">
        <v>72</v>
      </c>
      <c r="B70" s="108">
        <v>1746</v>
      </c>
      <c r="C70" s="108">
        <v>291</v>
      </c>
      <c r="D70" s="371">
        <v>5.0999999999999997E-2</v>
      </c>
      <c r="E70" s="280">
        <v>203318.30499999999</v>
      </c>
      <c r="F70" s="281">
        <v>0.64129999999999998</v>
      </c>
      <c r="G70" s="281">
        <v>0.85680000000000001</v>
      </c>
      <c r="H70" s="281">
        <v>0.88649999999999995</v>
      </c>
      <c r="I70" s="281">
        <v>0.65169999999999995</v>
      </c>
      <c r="J70" s="416">
        <v>3.6405881388231993</v>
      </c>
    </row>
    <row r="71" spans="1:10" ht="13.8" x14ac:dyDescent="0.3">
      <c r="A71" s="107" t="s">
        <v>74</v>
      </c>
      <c r="B71" s="108">
        <v>8050</v>
      </c>
      <c r="C71" s="108">
        <v>619.23076923076928</v>
      </c>
      <c r="D71" s="371">
        <v>0.04</v>
      </c>
      <c r="E71" s="280">
        <v>871212.69888888893</v>
      </c>
      <c r="F71" s="281">
        <v>0.68030000000000002</v>
      </c>
      <c r="G71" s="281">
        <v>0.88560000000000005</v>
      </c>
      <c r="H71" s="281">
        <v>0.95699999999999996</v>
      </c>
      <c r="I71" s="281">
        <v>0.6472</v>
      </c>
      <c r="J71" s="416">
        <v>26.243821952109741</v>
      </c>
    </row>
    <row r="72" spans="1:10" ht="13.8" x14ac:dyDescent="0.3">
      <c r="A72" s="107" t="s">
        <v>75</v>
      </c>
      <c r="B72" s="108">
        <v>1863</v>
      </c>
      <c r="C72" s="108">
        <v>232.875</v>
      </c>
      <c r="D72" s="371">
        <v>2.6000000000000002E-2</v>
      </c>
      <c r="E72" s="280">
        <v>264542.47538461542</v>
      </c>
      <c r="F72" s="281">
        <v>0.70379999999999998</v>
      </c>
      <c r="G72" s="281">
        <v>0.82930000000000004</v>
      </c>
      <c r="H72" s="281">
        <v>1.0438000000000001</v>
      </c>
      <c r="I72" s="281">
        <v>0.7389</v>
      </c>
      <c r="J72" s="416">
        <v>2.5172401968904778</v>
      </c>
    </row>
    <row r="73" spans="1:10" s="231" customFormat="1" ht="13.8" x14ac:dyDescent="0.3">
      <c r="A73" s="107" t="s">
        <v>76</v>
      </c>
      <c r="B73" s="108">
        <v>514</v>
      </c>
      <c r="C73" s="108">
        <v>257</v>
      </c>
      <c r="D73" s="371">
        <v>3.5000000000000003E-2</v>
      </c>
      <c r="E73" s="280">
        <v>303805.42060085834</v>
      </c>
      <c r="F73" s="281">
        <v>0.62429999999999997</v>
      </c>
      <c r="G73" s="281">
        <v>0.93189999999999995</v>
      </c>
      <c r="H73" s="281">
        <v>0.93469999999999998</v>
      </c>
      <c r="I73" s="281">
        <v>0.66059999999999997</v>
      </c>
      <c r="J73" s="416">
        <v>4.7377114046138233</v>
      </c>
    </row>
    <row r="74" spans="1:10" s="231" customFormat="1" ht="13.8" x14ac:dyDescent="0.3">
      <c r="A74" s="107" t="s">
        <v>77</v>
      </c>
      <c r="B74" s="108">
        <v>2628</v>
      </c>
      <c r="C74" s="108">
        <v>438</v>
      </c>
      <c r="D74" s="371">
        <v>4.4000000000000004E-2</v>
      </c>
      <c r="E74" s="280">
        <v>489334.31259259256</v>
      </c>
      <c r="F74" s="281">
        <v>0.6774</v>
      </c>
      <c r="G74" s="281">
        <v>0.82310000000000005</v>
      </c>
      <c r="H74" s="281">
        <v>0.95379999999999998</v>
      </c>
      <c r="I74" s="281">
        <v>0.69030000000000002</v>
      </c>
      <c r="J74" s="416">
        <v>9.2108024749848401</v>
      </c>
    </row>
    <row r="75" spans="1:10" ht="13.8" x14ac:dyDescent="0.3">
      <c r="A75" s="107" t="s">
        <v>78</v>
      </c>
      <c r="B75" s="108">
        <v>1703</v>
      </c>
      <c r="C75" s="108">
        <v>567.66666666666663</v>
      </c>
      <c r="D75" s="371">
        <v>3.3000000000000002E-2</v>
      </c>
      <c r="E75" s="280">
        <v>483777.37333333335</v>
      </c>
      <c r="F75" s="281">
        <v>0.63749999999999996</v>
      </c>
      <c r="G75" s="281">
        <v>0.84619999999999995</v>
      </c>
      <c r="H75" s="281">
        <v>0.98770000000000002</v>
      </c>
      <c r="I75" s="281">
        <v>0.66790000000000005</v>
      </c>
      <c r="J75" s="416">
        <v>17.234783828158818</v>
      </c>
    </row>
    <row r="76" spans="1:10" s="231" customFormat="1" ht="13.8" x14ac:dyDescent="0.3">
      <c r="A76" s="107" t="s">
        <v>79</v>
      </c>
      <c r="B76" s="108">
        <v>583</v>
      </c>
      <c r="C76" s="108">
        <v>291.5</v>
      </c>
      <c r="D76" s="371">
        <v>4.4999999999999998E-2</v>
      </c>
      <c r="E76" s="280">
        <v>312489.93454545451</v>
      </c>
      <c r="F76" s="281">
        <v>0.67400000000000004</v>
      </c>
      <c r="G76" s="281">
        <v>0.86619999999999997</v>
      </c>
      <c r="H76" s="281">
        <v>0.9617</v>
      </c>
      <c r="I76" s="281">
        <v>0.68920000000000003</v>
      </c>
      <c r="J76" s="416">
        <v>7.3193544606679248</v>
      </c>
    </row>
    <row r="77" spans="1:10" s="231" customFormat="1" ht="13.8" x14ac:dyDescent="0.3">
      <c r="A77" s="107" t="s">
        <v>80</v>
      </c>
      <c r="B77" s="108">
        <v>1914</v>
      </c>
      <c r="C77" s="108">
        <v>319</v>
      </c>
      <c r="D77" s="371">
        <v>3.9E-2</v>
      </c>
      <c r="E77" s="280">
        <v>310292.59000000003</v>
      </c>
      <c r="F77" s="281">
        <v>0.67710000000000004</v>
      </c>
      <c r="G77" s="281">
        <v>0.85950000000000004</v>
      </c>
      <c r="H77" s="281">
        <v>0.93720000000000003</v>
      </c>
      <c r="I77" s="281">
        <v>0.73650000000000004</v>
      </c>
      <c r="J77" s="416">
        <v>5.3639520968734224</v>
      </c>
    </row>
    <row r="78" spans="1:10" s="231" customFormat="1" ht="13.8" x14ac:dyDescent="0.3">
      <c r="A78" s="107" t="s">
        <v>81</v>
      </c>
      <c r="B78" s="108">
        <v>8805</v>
      </c>
      <c r="C78" s="108">
        <v>414.35294117647061</v>
      </c>
      <c r="D78" s="371">
        <v>3.9E-2</v>
      </c>
      <c r="E78" s="280">
        <v>420748.01845819765</v>
      </c>
      <c r="F78" s="281">
        <v>0.63770000000000004</v>
      </c>
      <c r="G78" s="281">
        <v>0.93330000000000002</v>
      </c>
      <c r="H78" s="281">
        <v>0.96179999999999999</v>
      </c>
      <c r="I78" s="281">
        <v>0.67979999999999996</v>
      </c>
      <c r="J78" s="416">
        <v>5.2446158815348811</v>
      </c>
    </row>
    <row r="79" spans="1:10" ht="13.8" x14ac:dyDescent="0.3">
      <c r="A79" s="107" t="s">
        <v>82</v>
      </c>
      <c r="B79" s="108">
        <v>396</v>
      </c>
      <c r="C79" s="108">
        <v>396</v>
      </c>
      <c r="D79" s="371">
        <v>3.9E-2</v>
      </c>
      <c r="E79" s="280">
        <v>566122.93000000005</v>
      </c>
      <c r="F79" s="281">
        <v>0.74119999999999997</v>
      </c>
      <c r="G79" s="281">
        <v>0.85099999999999998</v>
      </c>
      <c r="H79" s="281">
        <v>0.98680000000000001</v>
      </c>
      <c r="I79" s="281">
        <v>0.71799999999999997</v>
      </c>
      <c r="J79" s="416">
        <v>7.9233472397229647</v>
      </c>
    </row>
    <row r="80" spans="1:10" ht="13.8" x14ac:dyDescent="0.3">
      <c r="A80" s="107" t="s">
        <v>83</v>
      </c>
      <c r="B80" s="108">
        <v>5007</v>
      </c>
      <c r="C80" s="108">
        <v>500.7</v>
      </c>
      <c r="D80" s="371">
        <v>3.5000000000000003E-2</v>
      </c>
      <c r="E80" s="280">
        <v>443549.24357142858</v>
      </c>
      <c r="F80" s="281">
        <v>0.64080000000000004</v>
      </c>
      <c r="G80" s="281">
        <v>0.82089999999999996</v>
      </c>
      <c r="H80" s="281">
        <v>0.9708</v>
      </c>
      <c r="I80" s="281">
        <v>0.62139999999999995</v>
      </c>
      <c r="J80" s="416">
        <v>7.7929666060478002</v>
      </c>
    </row>
    <row r="81" spans="1:10" s="231" customFormat="1" ht="13.8" x14ac:dyDescent="0.3">
      <c r="A81" s="107" t="s">
        <v>84</v>
      </c>
      <c r="B81" s="108">
        <v>4039</v>
      </c>
      <c r="C81" s="108">
        <v>403.9</v>
      </c>
      <c r="D81" s="371">
        <v>6.3E-2</v>
      </c>
      <c r="E81" s="280">
        <v>381461.07020408165</v>
      </c>
      <c r="F81" s="281">
        <v>0.64759999999999995</v>
      </c>
      <c r="G81" s="281">
        <v>0.9032</v>
      </c>
      <c r="H81" s="281">
        <v>0.97629999999999995</v>
      </c>
      <c r="I81" s="281">
        <v>0.68830000000000002</v>
      </c>
      <c r="J81" s="416">
        <v>6.8903625591645099</v>
      </c>
    </row>
    <row r="82" spans="1:10" ht="13.8" x14ac:dyDescent="0.3">
      <c r="A82" s="107" t="s">
        <v>85</v>
      </c>
      <c r="B82" s="108">
        <v>8693</v>
      </c>
      <c r="C82" s="108">
        <v>347.72</v>
      </c>
      <c r="D82" s="371">
        <v>6.4000000000000001E-2</v>
      </c>
      <c r="E82" s="280">
        <v>296094.48233333335</v>
      </c>
      <c r="F82" s="281">
        <v>0.67549999999999999</v>
      </c>
      <c r="G82" s="281">
        <v>0.86240000000000006</v>
      </c>
      <c r="H82" s="281">
        <v>0.93269999999999997</v>
      </c>
      <c r="I82" s="281">
        <v>0.72540000000000004</v>
      </c>
      <c r="J82" s="416">
        <v>4.1003323347223386</v>
      </c>
    </row>
    <row r="83" spans="1:10" s="231" customFormat="1" ht="13.8" x14ac:dyDescent="0.3">
      <c r="A83" s="107" t="s">
        <v>86</v>
      </c>
      <c r="B83" s="108">
        <v>3556</v>
      </c>
      <c r="C83" s="108">
        <v>444.5</v>
      </c>
      <c r="D83" s="371">
        <v>4.2999999999999997E-2</v>
      </c>
      <c r="E83" s="282">
        <v>394787.47636363638</v>
      </c>
      <c r="F83" s="281">
        <v>0.68730000000000002</v>
      </c>
      <c r="G83" s="281">
        <v>0.8296</v>
      </c>
      <c r="H83" s="281">
        <v>0.98799999999999999</v>
      </c>
      <c r="I83" s="281">
        <v>0.65490000000000004</v>
      </c>
      <c r="J83" s="417">
        <v>6.9577240342092246</v>
      </c>
    </row>
    <row r="84" spans="1:10" s="231" customFormat="1" ht="13.8" x14ac:dyDescent="0.3">
      <c r="A84" s="107" t="s">
        <v>87</v>
      </c>
      <c r="B84" s="108">
        <v>5582</v>
      </c>
      <c r="C84" s="108">
        <v>360.12903225806451</v>
      </c>
      <c r="D84" s="371">
        <v>3.7999999999999999E-2</v>
      </c>
      <c r="E84" s="280">
        <v>320505.02545454545</v>
      </c>
      <c r="F84" s="281">
        <v>0.67669999999999997</v>
      </c>
      <c r="G84" s="281">
        <v>0.85009999999999997</v>
      </c>
      <c r="H84" s="281">
        <v>0.97509999999999997</v>
      </c>
      <c r="I84" s="281">
        <v>0.69499999999999995</v>
      </c>
      <c r="J84" s="416">
        <v>5.1589043158387682</v>
      </c>
    </row>
    <row r="85" spans="1:10" ht="13.8" x14ac:dyDescent="0.3">
      <c r="A85" s="107" t="s">
        <v>88</v>
      </c>
      <c r="B85" s="108">
        <v>3845</v>
      </c>
      <c r="C85" s="108">
        <v>427.22222222222223</v>
      </c>
      <c r="D85" s="371">
        <v>5.2999999999999999E-2</v>
      </c>
      <c r="E85" s="280">
        <v>389455.20799999998</v>
      </c>
      <c r="F85" s="281">
        <v>0.60509999999999997</v>
      </c>
      <c r="G85" s="281">
        <v>0.81610000000000005</v>
      </c>
      <c r="H85" s="281">
        <v>0.98529999999999995</v>
      </c>
      <c r="I85" s="281">
        <v>0.58560000000000001</v>
      </c>
      <c r="J85" s="416">
        <v>8.1776846142309978</v>
      </c>
    </row>
    <row r="86" spans="1:10" s="231" customFormat="1" ht="13.8" x14ac:dyDescent="0.3">
      <c r="A86" s="107" t="s">
        <v>89</v>
      </c>
      <c r="B86" s="108">
        <v>3150</v>
      </c>
      <c r="C86" s="108">
        <v>315</v>
      </c>
      <c r="D86" s="371">
        <v>3.6000000000000004E-2</v>
      </c>
      <c r="E86" s="280">
        <v>363749.8876923077</v>
      </c>
      <c r="F86" s="281">
        <v>0.68700000000000006</v>
      </c>
      <c r="G86" s="281">
        <v>0.91620000000000001</v>
      </c>
      <c r="H86" s="281">
        <v>0.97199999999999998</v>
      </c>
      <c r="I86" s="281">
        <v>0.67959999999999998</v>
      </c>
      <c r="J86" s="416">
        <v>6.0882884978923313</v>
      </c>
    </row>
    <row r="87" spans="1:10" s="231" customFormat="1" ht="13.8" x14ac:dyDescent="0.3">
      <c r="A87" s="107" t="s">
        <v>90</v>
      </c>
      <c r="B87" s="108">
        <v>3843</v>
      </c>
      <c r="C87" s="108">
        <v>349.36363636363637</v>
      </c>
      <c r="D87" s="371">
        <v>8.1000000000000003E-2</v>
      </c>
      <c r="E87" s="280">
        <v>309854.74</v>
      </c>
      <c r="F87" s="281">
        <v>0.59619999999999995</v>
      </c>
      <c r="G87" s="281">
        <v>0.90610000000000002</v>
      </c>
      <c r="H87" s="281">
        <v>0.94440000000000002</v>
      </c>
      <c r="I87" s="281">
        <v>0.64949999999999997</v>
      </c>
      <c r="J87" s="416">
        <v>5.9880888764293152</v>
      </c>
    </row>
    <row r="88" spans="1:10" s="231" customFormat="1" ht="13.8" x14ac:dyDescent="0.3">
      <c r="A88" s="107" t="s">
        <v>91</v>
      </c>
      <c r="B88" s="108">
        <v>2501</v>
      </c>
      <c r="C88" s="108">
        <v>377.50943396226415</v>
      </c>
      <c r="D88" s="371">
        <v>3.3000000000000002E-2</v>
      </c>
      <c r="E88" s="280">
        <v>274796.25558441557</v>
      </c>
      <c r="F88" s="281">
        <v>0.69269999999999998</v>
      </c>
      <c r="G88" s="281">
        <v>0.75409999999999999</v>
      </c>
      <c r="H88" s="281">
        <v>0.98670000000000002</v>
      </c>
      <c r="I88" s="281">
        <v>0.69840000000000002</v>
      </c>
      <c r="J88" s="416">
        <v>4.3385479932915683</v>
      </c>
    </row>
    <row r="89" spans="1:10" s="231" customFormat="1" ht="13.8" x14ac:dyDescent="0.3">
      <c r="A89" s="107" t="s">
        <v>92</v>
      </c>
      <c r="B89" s="108">
        <v>1141</v>
      </c>
      <c r="C89" s="108">
        <v>285.25</v>
      </c>
      <c r="D89" s="371">
        <v>3.2000000000000001E-2</v>
      </c>
      <c r="E89" s="280">
        <v>368621.99111111113</v>
      </c>
      <c r="F89" s="281">
        <v>0.68059999999999998</v>
      </c>
      <c r="G89" s="281">
        <v>0.91500000000000004</v>
      </c>
      <c r="H89" s="281">
        <v>1.0028999999999999</v>
      </c>
      <c r="I89" s="281">
        <v>0.61129999999999995</v>
      </c>
      <c r="J89" s="416">
        <v>7.3780046218348634</v>
      </c>
    </row>
    <row r="90" spans="1:10" s="231" customFormat="1" ht="13.8" x14ac:dyDescent="0.3">
      <c r="A90" s="107" t="s">
        <v>93</v>
      </c>
      <c r="B90" s="108">
        <v>2188</v>
      </c>
      <c r="C90" s="108">
        <v>312.57142857142856</v>
      </c>
      <c r="D90" s="371">
        <v>3.3000000000000002E-2</v>
      </c>
      <c r="E90" s="280">
        <v>245878.03999999998</v>
      </c>
      <c r="F90" s="281">
        <v>0.66839999999999999</v>
      </c>
      <c r="G90" s="281">
        <v>0.86199999999999999</v>
      </c>
      <c r="H90" s="281">
        <v>1.0818000000000001</v>
      </c>
      <c r="I90" s="281">
        <v>0.62260000000000004</v>
      </c>
      <c r="J90" s="416">
        <v>4.9641521258880248</v>
      </c>
    </row>
    <row r="91" spans="1:10" s="231" customFormat="1" ht="12" customHeight="1" x14ac:dyDescent="0.3">
      <c r="A91" s="107" t="s">
        <v>94</v>
      </c>
      <c r="B91" s="108">
        <v>419</v>
      </c>
      <c r="C91" s="108">
        <v>558.66666666666663</v>
      </c>
      <c r="D91" s="371">
        <v>3.7000000000000005E-2</v>
      </c>
      <c r="E91" s="280">
        <v>532626.06999999995</v>
      </c>
      <c r="F91" s="281">
        <v>0.68710000000000004</v>
      </c>
      <c r="G91" s="281">
        <v>0.82099999999999995</v>
      </c>
      <c r="H91" s="281">
        <v>1</v>
      </c>
      <c r="I91" s="281">
        <v>0.66779999999999995</v>
      </c>
      <c r="J91" s="416">
        <v>3.1484786642674663</v>
      </c>
    </row>
    <row r="92" spans="1:10" ht="13.8" x14ac:dyDescent="0.3">
      <c r="A92" s="107" t="s">
        <v>95</v>
      </c>
      <c r="B92" s="108">
        <v>773</v>
      </c>
      <c r="C92" s="108">
        <v>386.5</v>
      </c>
      <c r="D92" s="371">
        <v>3.3000000000000002E-2</v>
      </c>
      <c r="E92" s="280">
        <v>485664.96</v>
      </c>
      <c r="F92" s="281">
        <v>0.65</v>
      </c>
      <c r="G92" s="281">
        <v>0.90820000000000001</v>
      </c>
      <c r="H92" s="281">
        <v>0.97160000000000002</v>
      </c>
      <c r="I92" s="281">
        <v>0.69740000000000002</v>
      </c>
      <c r="J92" s="416">
        <v>5.5229865182559115</v>
      </c>
    </row>
    <row r="93" spans="1:10" ht="13.8" x14ac:dyDescent="0.3">
      <c r="A93" s="107" t="s">
        <v>97</v>
      </c>
      <c r="B93" s="108">
        <v>198</v>
      </c>
      <c r="C93" s="108">
        <v>396</v>
      </c>
      <c r="D93" s="371">
        <v>7.2999999999999995E-2</v>
      </c>
      <c r="E93" s="280">
        <v>389204.2</v>
      </c>
      <c r="F93" s="281">
        <v>0.69159999999999999</v>
      </c>
      <c r="G93" s="281">
        <v>0.89900000000000002</v>
      </c>
      <c r="H93" s="281">
        <v>0.95089999999999997</v>
      </c>
      <c r="I93" s="281">
        <v>0.77159999999999995</v>
      </c>
      <c r="J93" s="416">
        <v>6.662210791151975</v>
      </c>
    </row>
    <row r="94" spans="1:10" ht="13.8" x14ac:dyDescent="0.3">
      <c r="A94" s="107" t="s">
        <v>98</v>
      </c>
      <c r="B94" s="108">
        <v>4790</v>
      </c>
      <c r="C94" s="108">
        <v>532.22222222222217</v>
      </c>
      <c r="D94" s="371">
        <v>0.03</v>
      </c>
      <c r="E94" s="280">
        <v>541478.22642857139</v>
      </c>
      <c r="F94" s="281">
        <v>0.63700000000000001</v>
      </c>
      <c r="G94" s="281">
        <v>0.90959999999999996</v>
      </c>
      <c r="H94" s="281">
        <v>0.97760000000000002</v>
      </c>
      <c r="I94" s="281">
        <v>0.67759999999999998</v>
      </c>
      <c r="J94" s="416">
        <v>7.1183222965970687</v>
      </c>
    </row>
    <row r="95" spans="1:10" ht="13.8" x14ac:dyDescent="0.3">
      <c r="A95" s="107" t="s">
        <v>99</v>
      </c>
      <c r="B95" s="108">
        <v>3066</v>
      </c>
      <c r="C95" s="108">
        <v>292</v>
      </c>
      <c r="D95" s="371">
        <v>6.6000000000000003E-2</v>
      </c>
      <c r="E95" s="280">
        <v>293213.82083333336</v>
      </c>
      <c r="F95" s="281">
        <v>0.67449999999999999</v>
      </c>
      <c r="G95" s="281">
        <v>0.89170000000000005</v>
      </c>
      <c r="H95" s="281">
        <v>0.97270000000000001</v>
      </c>
      <c r="I95" s="281">
        <v>0.73429999999999995</v>
      </c>
      <c r="J95" s="416">
        <v>6.5196693631471794</v>
      </c>
    </row>
    <row r="96" spans="1:10" ht="13.8" x14ac:dyDescent="0.3">
      <c r="A96" s="107" t="s">
        <v>100</v>
      </c>
      <c r="B96" s="108">
        <v>20548</v>
      </c>
      <c r="C96" s="108">
        <v>456.62222222222221</v>
      </c>
      <c r="D96" s="371">
        <v>0.03</v>
      </c>
      <c r="E96" s="280">
        <v>512269.34333333327</v>
      </c>
      <c r="F96" s="281">
        <v>0.67549999999999999</v>
      </c>
      <c r="G96" s="281">
        <v>0.83430000000000004</v>
      </c>
      <c r="H96" s="281">
        <v>0.96779999999999999</v>
      </c>
      <c r="I96" s="281">
        <v>0.67820000000000003</v>
      </c>
      <c r="J96" s="416">
        <v>6.3682650608154807</v>
      </c>
    </row>
    <row r="97" spans="1:10" ht="13.8" x14ac:dyDescent="0.3">
      <c r="A97" s="107" t="s">
        <v>101</v>
      </c>
      <c r="B97" s="108">
        <v>1115</v>
      </c>
      <c r="C97" s="108">
        <v>278.75</v>
      </c>
      <c r="D97" s="371">
        <v>6.8000000000000005E-2</v>
      </c>
      <c r="E97" s="280">
        <v>239629.34833333336</v>
      </c>
      <c r="F97" s="281">
        <v>0.6855</v>
      </c>
      <c r="G97" s="281">
        <v>0.88700000000000001</v>
      </c>
      <c r="H97" s="281">
        <v>0.99560000000000004</v>
      </c>
      <c r="I97" s="281">
        <v>0.73960000000000004</v>
      </c>
      <c r="J97" s="416">
        <v>4.4425425864753008</v>
      </c>
    </row>
    <row r="98" spans="1:10" ht="13.8" x14ac:dyDescent="0.3">
      <c r="A98" s="107" t="s">
        <v>102</v>
      </c>
      <c r="B98" s="108">
        <v>1154</v>
      </c>
      <c r="C98" s="108">
        <v>329.71428571428572</v>
      </c>
      <c r="D98" s="371">
        <v>5.7999999999999996E-2</v>
      </c>
      <c r="E98" s="280">
        <v>256579.98823529412</v>
      </c>
      <c r="F98" s="281">
        <v>0.67100000000000004</v>
      </c>
      <c r="G98" s="281">
        <v>0.86050000000000004</v>
      </c>
      <c r="H98" s="281">
        <v>0.94369999999999998</v>
      </c>
      <c r="I98" s="281">
        <v>0.71819999999999995</v>
      </c>
      <c r="J98" s="416">
        <v>4.1139703860689973</v>
      </c>
    </row>
    <row r="99" spans="1:10" ht="13.8" x14ac:dyDescent="0.3">
      <c r="A99" s="107" t="s">
        <v>103</v>
      </c>
      <c r="B99" s="108">
        <v>672</v>
      </c>
      <c r="C99" s="108">
        <v>672</v>
      </c>
      <c r="D99" s="371">
        <v>2.7000000000000003E-2</v>
      </c>
      <c r="E99" s="280">
        <v>666724.98</v>
      </c>
      <c r="F99" s="281">
        <v>0.73509999999999998</v>
      </c>
      <c r="G99" s="281">
        <v>0.91820000000000002</v>
      </c>
      <c r="H99" s="281">
        <v>1.02</v>
      </c>
      <c r="I99" s="281">
        <v>0.71179999999999999</v>
      </c>
      <c r="J99" s="416">
        <v>6.3162212617844178</v>
      </c>
    </row>
    <row r="100" spans="1:10" ht="13.8" x14ac:dyDescent="0.3">
      <c r="A100" s="107" t="s">
        <v>104</v>
      </c>
      <c r="B100" s="108">
        <v>8511</v>
      </c>
      <c r="C100" s="108">
        <v>425.55</v>
      </c>
      <c r="D100" s="371">
        <v>0.04</v>
      </c>
      <c r="E100" s="280">
        <v>323172.14107142854</v>
      </c>
      <c r="F100" s="281">
        <v>0.63290000000000002</v>
      </c>
      <c r="G100" s="281">
        <v>0.82499999999999996</v>
      </c>
      <c r="H100" s="281">
        <v>0.93840000000000001</v>
      </c>
      <c r="I100" s="281">
        <v>0.62919999999999998</v>
      </c>
      <c r="J100" s="416">
        <v>7.2663142086869996</v>
      </c>
    </row>
    <row r="101" spans="1:10" ht="13.8" x14ac:dyDescent="0.3">
      <c r="A101" s="107" t="s">
        <v>105</v>
      </c>
      <c r="B101" s="108">
        <v>2794</v>
      </c>
      <c r="C101" s="108">
        <v>465.66666666666669</v>
      </c>
      <c r="D101" s="371">
        <v>3.6000000000000004E-2</v>
      </c>
      <c r="E101" s="280">
        <v>320342.89374999999</v>
      </c>
      <c r="F101" s="281">
        <v>0.59319999999999995</v>
      </c>
      <c r="G101" s="281">
        <v>0.86080000000000001</v>
      </c>
      <c r="H101" s="281">
        <v>0.89180000000000004</v>
      </c>
      <c r="I101" s="281">
        <v>0.54379999999999995</v>
      </c>
      <c r="J101" s="416">
        <v>5.7196852338483675</v>
      </c>
    </row>
    <row r="102" spans="1:10" ht="13.8" x14ac:dyDescent="0.3">
      <c r="A102" s="107" t="s">
        <v>106</v>
      </c>
      <c r="B102" s="108">
        <v>5092</v>
      </c>
      <c r="C102" s="108">
        <v>407.36</v>
      </c>
      <c r="D102" s="371">
        <v>5.5999999999999994E-2</v>
      </c>
      <c r="E102" s="280">
        <v>365873.90166666667</v>
      </c>
      <c r="F102" s="281">
        <v>0.63080000000000003</v>
      </c>
      <c r="G102" s="281">
        <v>0.93459999999999999</v>
      </c>
      <c r="H102" s="281">
        <v>0.9748</v>
      </c>
      <c r="I102" s="281">
        <v>0.66590000000000005</v>
      </c>
      <c r="J102" s="416">
        <v>5.9609723468244926</v>
      </c>
    </row>
    <row r="103" spans="1:10" ht="13.8" x14ac:dyDescent="0.3">
      <c r="A103" s="107" t="s">
        <v>107</v>
      </c>
      <c r="B103" s="108">
        <v>1149</v>
      </c>
      <c r="C103" s="108">
        <v>302.36842105263162</v>
      </c>
      <c r="D103" s="371">
        <v>3.2000000000000001E-2</v>
      </c>
      <c r="E103" s="280">
        <v>399792.83947368426</v>
      </c>
      <c r="F103" s="281">
        <v>0.6109</v>
      </c>
      <c r="G103" s="281">
        <v>0.89639999999999997</v>
      </c>
      <c r="H103" s="281">
        <v>1.0334000000000001</v>
      </c>
      <c r="I103" s="281">
        <v>0.64419999999999999</v>
      </c>
      <c r="J103" s="416">
        <v>6.3360692244571819</v>
      </c>
    </row>
    <row r="104" spans="1:10" ht="13.8" x14ac:dyDescent="0.3">
      <c r="A104" s="107" t="s">
        <v>108</v>
      </c>
      <c r="B104" s="108">
        <v>334</v>
      </c>
      <c r="C104" s="108">
        <v>445.33333333333331</v>
      </c>
      <c r="D104" s="371">
        <v>3.5000000000000003E-2</v>
      </c>
      <c r="E104" s="280">
        <v>504311.86</v>
      </c>
      <c r="F104" s="281">
        <v>0.75549999999999995</v>
      </c>
      <c r="G104" s="281">
        <v>0.85629999999999995</v>
      </c>
      <c r="H104" s="281">
        <v>0.96550000000000002</v>
      </c>
      <c r="I104" s="281">
        <v>0.72019999999999995</v>
      </c>
      <c r="J104" s="417">
        <v>9.1699981424872519</v>
      </c>
    </row>
    <row r="105" spans="1:10" s="231" customFormat="1" ht="17.25" customHeight="1" x14ac:dyDescent="0.3">
      <c r="A105" s="109" t="s">
        <v>3</v>
      </c>
      <c r="B105" s="110">
        <v>371724</v>
      </c>
      <c r="C105" s="110">
        <v>391.83492766226578</v>
      </c>
      <c r="D105" s="287">
        <v>3.6999999999999998E-2</v>
      </c>
      <c r="E105" s="111">
        <v>363653.66631958878</v>
      </c>
      <c r="F105" s="112">
        <v>0.66581253095157045</v>
      </c>
      <c r="G105" s="112">
        <v>0.84317127761457422</v>
      </c>
      <c r="H105" s="112">
        <v>0.96058813479690774</v>
      </c>
      <c r="I105" s="112">
        <v>0.66993818088152846</v>
      </c>
      <c r="J105" s="113"/>
    </row>
    <row r="106" spans="1:10" ht="13.8" x14ac:dyDescent="0.3">
      <c r="A106" s="114"/>
      <c r="B106" s="115"/>
      <c r="C106" s="115"/>
      <c r="D106" s="116"/>
      <c r="E106" s="117"/>
      <c r="F106" s="118"/>
      <c r="G106" s="118"/>
      <c r="H106" s="118"/>
      <c r="I106" s="119"/>
    </row>
    <row r="107" spans="1:10" s="228" customFormat="1" ht="13.8" x14ac:dyDescent="0.3">
      <c r="A107" s="120">
        <f>SUBTOTAL(103,A5:A104)</f>
        <v>100</v>
      </c>
      <c r="B107" s="121">
        <f>SUBTOTAL(109,B5:B104)</f>
        <v>371718</v>
      </c>
      <c r="C107" s="122">
        <f>SUBTOTAL(101,C5:C104)</f>
        <v>393.83810243607303</v>
      </c>
      <c r="D107" s="123">
        <f>SUBTOTAL(101,D5:D104)</f>
        <v>4.172E-2</v>
      </c>
      <c r="E107" s="370"/>
      <c r="F107" s="124"/>
      <c r="G107" s="124"/>
      <c r="H107" s="124"/>
      <c r="I107" s="124"/>
    </row>
    <row r="108" spans="1:10" ht="13.8" hidden="1" x14ac:dyDescent="0.3">
      <c r="A108" s="234" t="s">
        <v>186</v>
      </c>
      <c r="B108" s="235" t="s">
        <v>187</v>
      </c>
      <c r="C108" s="235" t="s">
        <v>188</v>
      </c>
      <c r="D108" s="236" t="s">
        <v>188</v>
      </c>
      <c r="E108" s="237"/>
      <c r="F108" s="118"/>
      <c r="G108" s="118"/>
      <c r="H108" s="118"/>
      <c r="I108" s="118"/>
      <c r="J108" s="230"/>
    </row>
    <row r="109" spans="1:10" ht="13.8" hidden="1" x14ac:dyDescent="0.3">
      <c r="A109" s="234">
        <f>SUBTOTAL(103,A5:A103)</f>
        <v>99</v>
      </c>
      <c r="B109" s="238">
        <f>SUBTOTAL(109,B5:B103)</f>
        <v>371384</v>
      </c>
      <c r="C109" s="234">
        <f>SUBTOTAL(101,C5:C103)</f>
        <v>393.31794858862594</v>
      </c>
      <c r="D109" s="234">
        <f>SUBTOTAL(101,D5:D103)</f>
        <v>4.1787878787878784E-2</v>
      </c>
      <c r="E109" s="237"/>
      <c r="F109" s="118"/>
      <c r="G109" s="118"/>
      <c r="H109" s="118"/>
      <c r="I109" s="118"/>
      <c r="J109" s="230"/>
    </row>
    <row r="110" spans="1:10" ht="13.8" x14ac:dyDescent="0.3">
      <c r="A110" s="234"/>
      <c r="B110" s="235"/>
      <c r="C110" s="235"/>
      <c r="D110" s="116"/>
      <c r="E110" s="237"/>
      <c r="F110" s="118"/>
      <c r="G110" s="118"/>
      <c r="H110" s="118"/>
      <c r="I110" s="118"/>
      <c r="J110" s="230"/>
    </row>
    <row r="111" spans="1:10" s="239" customFormat="1" ht="13.8" x14ac:dyDescent="0.3">
      <c r="A111" s="411"/>
      <c r="B111" s="368"/>
      <c r="C111" s="408"/>
      <c r="D111" s="409"/>
      <c r="E111" s="369"/>
      <c r="F111" s="118"/>
      <c r="G111" s="118"/>
      <c r="H111" s="118"/>
      <c r="I111" s="118"/>
    </row>
    <row r="112" spans="1:10" ht="13.8" x14ac:dyDescent="0.3">
      <c r="A112" s="126"/>
      <c r="B112" s="235"/>
      <c r="C112" s="235"/>
      <c r="D112" s="236"/>
      <c r="E112" s="237"/>
      <c r="F112" s="118"/>
      <c r="G112" s="118"/>
      <c r="H112" s="118"/>
      <c r="I112" s="118"/>
      <c r="J112" s="230"/>
    </row>
    <row r="113" spans="1:10" ht="13.8" x14ac:dyDescent="0.3">
      <c r="A113" s="125"/>
      <c r="B113" s="235"/>
      <c r="C113" s="235"/>
      <c r="D113" s="116"/>
      <c r="E113" s="237"/>
      <c r="F113" s="118"/>
      <c r="G113" s="118"/>
      <c r="H113" s="118"/>
      <c r="I113" s="118"/>
      <c r="J113" s="230"/>
    </row>
    <row r="114" spans="1:10" ht="15" customHeight="1" x14ac:dyDescent="0.3">
      <c r="A114" s="373"/>
      <c r="B114" s="115"/>
      <c r="C114" s="115"/>
      <c r="D114" s="116"/>
      <c r="E114" s="117"/>
      <c r="F114" s="118"/>
      <c r="G114" s="118"/>
      <c r="H114" s="118"/>
      <c r="I114" s="119"/>
      <c r="J114" s="230"/>
    </row>
    <row r="115" spans="1:10" ht="13.8" x14ac:dyDescent="0.3">
      <c r="A115" s="241"/>
      <c r="B115" s="115"/>
      <c r="C115" s="115"/>
      <c r="D115" s="116"/>
      <c r="E115" s="237"/>
      <c r="F115" s="242"/>
      <c r="G115" s="118"/>
      <c r="H115" s="118"/>
      <c r="I115" s="119"/>
      <c r="J115" s="230"/>
    </row>
    <row r="116" spans="1:10" ht="13.8" x14ac:dyDescent="0.3">
      <c r="A116" s="241"/>
      <c r="B116" s="115"/>
      <c r="C116" s="115"/>
      <c r="D116" s="116"/>
      <c r="E116" s="237"/>
      <c r="F116" s="242"/>
      <c r="G116" s="118"/>
      <c r="H116" s="118"/>
      <c r="I116" s="119"/>
      <c r="J116" s="230"/>
    </row>
    <row r="117" spans="1:10" ht="13.8" x14ac:dyDescent="0.3">
      <c r="A117" s="243"/>
      <c r="B117" s="115"/>
      <c r="C117" s="115"/>
      <c r="D117" s="116"/>
      <c r="E117" s="237"/>
      <c r="F117" s="242"/>
      <c r="G117" s="118"/>
      <c r="H117" s="118"/>
      <c r="I117" s="119"/>
      <c r="J117" s="230"/>
    </row>
    <row r="118" spans="1:10" s="227" customFormat="1" ht="13.8" x14ac:dyDescent="0.3">
      <c r="A118" s="244"/>
      <c r="B118" s="115"/>
      <c r="C118" s="115"/>
      <c r="D118" s="116"/>
      <c r="E118" s="237"/>
      <c r="F118" s="118"/>
      <c r="G118" s="118"/>
      <c r="H118" s="118"/>
      <c r="I118" s="118"/>
    </row>
    <row r="119" spans="1:10" s="227" customFormat="1" ht="13.8" x14ac:dyDescent="0.3">
      <c r="A119" s="114"/>
      <c r="B119" s="115"/>
      <c r="C119" s="245"/>
      <c r="D119" s="245"/>
      <c r="E119" s="237"/>
      <c r="F119" s="118"/>
      <c r="G119" s="118"/>
      <c r="H119" s="118"/>
      <c r="I119" s="118"/>
    </row>
    <row r="120" spans="1:10" s="227" customFormat="1" ht="13.8" x14ac:dyDescent="0.3">
      <c r="A120" s="114"/>
      <c r="B120" s="115"/>
      <c r="C120" s="115"/>
      <c r="D120" s="246"/>
      <c r="E120" s="237"/>
      <c r="F120" s="118"/>
      <c r="G120" s="118"/>
      <c r="H120" s="118"/>
      <c r="I120" s="118"/>
    </row>
    <row r="121" spans="1:10" s="227" customFormat="1" ht="13.8" x14ac:dyDescent="0.3">
      <c r="A121" s="114"/>
      <c r="B121" s="115"/>
      <c r="C121" s="115"/>
      <c r="D121" s="116"/>
      <c r="E121" s="237"/>
      <c r="F121" s="118"/>
      <c r="G121" s="118"/>
      <c r="H121" s="118"/>
      <c r="I121" s="118"/>
    </row>
    <row r="122" spans="1:10" s="227" customFormat="1" ht="13.8" x14ac:dyDescent="0.3">
      <c r="A122" s="114"/>
      <c r="B122" s="115"/>
      <c r="C122" s="115"/>
      <c r="D122" s="245"/>
      <c r="E122" s="237"/>
      <c r="F122" s="118"/>
      <c r="G122" s="118"/>
      <c r="H122" s="118"/>
      <c r="I122" s="118"/>
    </row>
    <row r="123" spans="1:10" s="227" customFormat="1" ht="13.8" x14ac:dyDescent="0.3">
      <c r="A123" s="244"/>
      <c r="B123" s="115"/>
      <c r="C123" s="115"/>
      <c r="D123" s="116"/>
      <c r="E123" s="237"/>
      <c r="F123" s="118"/>
      <c r="G123" s="118"/>
      <c r="H123" s="118"/>
      <c r="I123" s="118"/>
    </row>
    <row r="124" spans="1:10" s="227" customFormat="1" ht="13.8" x14ac:dyDescent="0.3">
      <c r="A124" s="114"/>
      <c r="B124" s="115"/>
      <c r="C124" s="115"/>
      <c r="D124" s="116"/>
      <c r="E124" s="237"/>
      <c r="F124" s="118"/>
      <c r="G124" s="118"/>
      <c r="H124" s="118"/>
      <c r="I124" s="118"/>
    </row>
    <row r="125" spans="1:10" s="227" customFormat="1" ht="13.8" x14ac:dyDescent="0.3">
      <c r="A125" s="244"/>
      <c r="B125" s="115"/>
      <c r="C125" s="115"/>
      <c r="D125" s="116"/>
      <c r="E125" s="237"/>
      <c r="F125" s="118"/>
      <c r="G125" s="118"/>
      <c r="H125" s="118"/>
      <c r="I125" s="118"/>
    </row>
    <row r="126" spans="1:10" s="231" customFormat="1" ht="13.8" x14ac:dyDescent="0.3">
      <c r="A126" s="240"/>
      <c r="B126" s="247"/>
      <c r="C126" s="247"/>
      <c r="D126" s="248"/>
      <c r="E126" s="249"/>
      <c r="F126" s="250"/>
      <c r="G126" s="250"/>
      <c r="H126" s="250"/>
      <c r="I126" s="250"/>
    </row>
    <row r="127" spans="1:10" ht="13.8" x14ac:dyDescent="0.3">
      <c r="A127" s="241"/>
      <c r="B127" s="115"/>
      <c r="C127" s="115"/>
      <c r="D127" s="116"/>
      <c r="E127" s="237"/>
      <c r="F127" s="242"/>
      <c r="G127" s="118"/>
      <c r="H127" s="118"/>
      <c r="I127" s="119"/>
      <c r="J127" s="230"/>
    </row>
    <row r="128" spans="1:10" ht="13.8" x14ac:dyDescent="0.3">
      <c r="A128" s="251"/>
      <c r="B128" s="115"/>
      <c r="C128" s="115"/>
      <c r="D128" s="116"/>
      <c r="E128" s="237"/>
      <c r="F128" s="242"/>
      <c r="G128" s="118"/>
      <c r="H128" s="118"/>
      <c r="I128" s="119"/>
      <c r="J128" s="230"/>
    </row>
    <row r="129" spans="1:9" s="233" customFormat="1" ht="13.8" x14ac:dyDescent="0.3">
      <c r="A129" s="241"/>
      <c r="B129" s="115"/>
      <c r="C129" s="115"/>
      <c r="D129" s="116"/>
      <c r="E129" s="237"/>
      <c r="F129" s="242"/>
      <c r="G129" s="118"/>
      <c r="H129" s="118"/>
      <c r="I129" s="119"/>
    </row>
    <row r="130" spans="1:9" s="233" customFormat="1" ht="13.8" x14ac:dyDescent="0.3">
      <c r="A130" s="241"/>
      <c r="B130" s="115"/>
      <c r="C130" s="115"/>
      <c r="D130" s="116"/>
      <c r="E130" s="237"/>
      <c r="F130" s="242"/>
      <c r="G130" s="118"/>
      <c r="H130" s="118"/>
      <c r="I130" s="119"/>
    </row>
    <row r="131" spans="1:9" s="233" customFormat="1" ht="13.8" x14ac:dyDescent="0.3">
      <c r="A131" s="241"/>
      <c r="B131" s="115"/>
      <c r="C131" s="115"/>
      <c r="D131" s="116"/>
      <c r="E131" s="237"/>
      <c r="F131" s="242"/>
      <c r="G131" s="118"/>
      <c r="H131" s="118"/>
      <c r="I131" s="119"/>
    </row>
    <row r="132" spans="1:9" s="233" customFormat="1" ht="13.8" x14ac:dyDescent="0.3">
      <c r="A132" s="241"/>
      <c r="B132" s="115"/>
      <c r="C132" s="115"/>
      <c r="D132" s="116"/>
      <c r="E132" s="237"/>
      <c r="F132" s="242"/>
      <c r="G132" s="118"/>
      <c r="H132" s="118"/>
      <c r="I132" s="119"/>
    </row>
    <row r="133" spans="1:9" s="233" customFormat="1" ht="13.8" x14ac:dyDescent="0.3">
      <c r="A133" s="241"/>
      <c r="B133" s="115"/>
      <c r="C133" s="115"/>
      <c r="D133" s="116"/>
      <c r="E133" s="237"/>
      <c r="F133" s="242"/>
      <c r="G133" s="118"/>
      <c r="H133" s="118"/>
      <c r="I133" s="119"/>
    </row>
    <row r="134" spans="1:9" s="233" customFormat="1" ht="13.8" x14ac:dyDescent="0.3">
      <c r="A134" s="241"/>
      <c r="B134" s="115"/>
      <c r="C134" s="115"/>
      <c r="D134" s="116"/>
      <c r="E134" s="237"/>
      <c r="F134" s="242"/>
      <c r="G134" s="118"/>
      <c r="H134" s="118"/>
      <c r="I134" s="119"/>
    </row>
    <row r="135" spans="1:9" s="233" customFormat="1" ht="13.8" x14ac:dyDescent="0.3">
      <c r="A135" s="241"/>
      <c r="B135" s="115"/>
      <c r="C135" s="115"/>
      <c r="D135" s="116"/>
      <c r="E135" s="237"/>
      <c r="F135" s="242"/>
      <c r="G135" s="118"/>
      <c r="H135" s="118"/>
      <c r="I135" s="119"/>
    </row>
    <row r="136" spans="1:9" s="233" customFormat="1" ht="13.8" x14ac:dyDescent="0.3">
      <c r="A136" s="241"/>
      <c r="B136" s="115"/>
      <c r="C136" s="115"/>
      <c r="D136" s="116"/>
      <c r="E136" s="237"/>
      <c r="F136" s="242"/>
      <c r="G136" s="118"/>
      <c r="H136" s="118"/>
      <c r="I136" s="119"/>
    </row>
    <row r="137" spans="1:9" s="233" customFormat="1" ht="13.8" x14ac:dyDescent="0.3">
      <c r="A137" s="241"/>
      <c r="B137" s="115"/>
      <c r="C137" s="115"/>
      <c r="D137" s="116"/>
      <c r="E137" s="237"/>
      <c r="F137" s="242"/>
      <c r="G137" s="118"/>
      <c r="H137" s="118"/>
      <c r="I137" s="119"/>
    </row>
    <row r="138" spans="1:9" s="233" customFormat="1" ht="13.8" x14ac:dyDescent="0.3">
      <c r="A138" s="241"/>
      <c r="B138" s="115"/>
      <c r="C138" s="115"/>
      <c r="D138" s="116"/>
      <c r="E138" s="237"/>
      <c r="F138" s="242"/>
      <c r="G138" s="118"/>
      <c r="H138" s="118"/>
      <c r="I138" s="119"/>
    </row>
    <row r="139" spans="1:9" s="233" customFormat="1" ht="13.8" x14ac:dyDescent="0.3">
      <c r="A139" s="241"/>
      <c r="B139" s="115"/>
      <c r="C139" s="115"/>
      <c r="D139" s="116"/>
      <c r="E139" s="237"/>
      <c r="F139" s="242"/>
      <c r="G139" s="118"/>
      <c r="H139" s="118"/>
      <c r="I139" s="119"/>
    </row>
    <row r="140" spans="1:9" s="233" customFormat="1" ht="13.8" x14ac:dyDescent="0.3">
      <c r="A140" s="241"/>
      <c r="B140" s="115"/>
      <c r="C140" s="115"/>
      <c r="D140" s="116"/>
      <c r="E140" s="237"/>
      <c r="F140" s="242"/>
      <c r="G140" s="118"/>
      <c r="H140" s="118"/>
      <c r="I140" s="119"/>
    </row>
    <row r="141" spans="1:9" s="233" customFormat="1" ht="13.8" x14ac:dyDescent="0.3">
      <c r="A141" s="241"/>
      <c r="B141" s="115"/>
      <c r="C141" s="115"/>
      <c r="D141" s="116"/>
      <c r="E141" s="237"/>
      <c r="F141" s="242"/>
      <c r="G141" s="118"/>
      <c r="H141" s="118"/>
      <c r="I141" s="119"/>
    </row>
    <row r="142" spans="1:9" s="233" customFormat="1" ht="13.8" x14ac:dyDescent="0.3">
      <c r="A142" s="241"/>
      <c r="B142" s="115"/>
      <c r="C142" s="115"/>
      <c r="D142" s="116"/>
      <c r="E142" s="237"/>
      <c r="F142" s="242"/>
      <c r="G142" s="118"/>
      <c r="H142" s="118"/>
      <c r="I142" s="119"/>
    </row>
    <row r="143" spans="1:9" s="233" customFormat="1" x14ac:dyDescent="0.2">
      <c r="A143" s="252"/>
      <c r="B143" s="253"/>
      <c r="C143" s="253"/>
      <c r="D143" s="254"/>
      <c r="E143" s="255"/>
      <c r="F143" s="256"/>
      <c r="G143" s="257"/>
      <c r="H143" s="257"/>
      <c r="I143" s="258"/>
    </row>
    <row r="144" spans="1:9" s="233" customFormat="1" x14ac:dyDescent="0.2">
      <c r="A144" s="252"/>
      <c r="B144" s="253"/>
      <c r="C144" s="253"/>
      <c r="D144" s="254"/>
      <c r="E144" s="255"/>
      <c r="F144" s="256"/>
      <c r="G144" s="257"/>
      <c r="H144" s="257"/>
      <c r="I144" s="258"/>
    </row>
    <row r="145" spans="1:10" s="257" customFormat="1" x14ac:dyDescent="0.2">
      <c r="A145" s="252"/>
      <c r="B145" s="253"/>
      <c r="C145" s="253"/>
      <c r="D145" s="254"/>
      <c r="E145" s="255"/>
      <c r="F145" s="256"/>
      <c r="I145" s="258"/>
      <c r="J145" s="233"/>
    </row>
    <row r="146" spans="1:10" s="257" customFormat="1" x14ac:dyDescent="0.2">
      <c r="A146" s="252"/>
      <c r="B146" s="253"/>
      <c r="C146" s="253"/>
      <c r="D146" s="254"/>
      <c r="E146" s="255"/>
      <c r="F146" s="256"/>
      <c r="I146" s="258"/>
      <c r="J146" s="233"/>
    </row>
    <row r="147" spans="1:10" s="257" customFormat="1" x14ac:dyDescent="0.2">
      <c r="A147" s="252"/>
      <c r="B147" s="253"/>
      <c r="C147" s="253"/>
      <c r="D147" s="254"/>
      <c r="E147" s="255"/>
      <c r="F147" s="256"/>
      <c r="I147" s="258"/>
      <c r="J147" s="233"/>
    </row>
    <row r="148" spans="1:10" s="257" customFormat="1" x14ac:dyDescent="0.2">
      <c r="A148" s="252"/>
      <c r="B148" s="253"/>
      <c r="C148" s="253"/>
      <c r="D148" s="254"/>
      <c r="E148" s="255"/>
      <c r="F148" s="256"/>
      <c r="I148" s="258"/>
      <c r="J148" s="233"/>
    </row>
    <row r="149" spans="1:10" s="257" customFormat="1" x14ac:dyDescent="0.2">
      <c r="A149" s="252"/>
      <c r="B149" s="253"/>
      <c r="C149" s="253"/>
      <c r="D149" s="254"/>
      <c r="E149" s="255"/>
      <c r="F149" s="256"/>
      <c r="I149" s="258"/>
      <c r="J149" s="233"/>
    </row>
    <row r="150" spans="1:10" s="257" customFormat="1" x14ac:dyDescent="0.2">
      <c r="A150" s="252"/>
      <c r="B150" s="253"/>
      <c r="C150" s="253"/>
      <c r="D150" s="254"/>
      <c r="E150" s="255"/>
      <c r="F150" s="256"/>
      <c r="I150" s="258"/>
      <c r="J150" s="233"/>
    </row>
    <row r="151" spans="1:10" s="257" customFormat="1" x14ac:dyDescent="0.2">
      <c r="A151" s="252"/>
      <c r="B151" s="253"/>
      <c r="C151" s="253"/>
      <c r="D151" s="254"/>
      <c r="E151" s="255"/>
      <c r="F151" s="256"/>
      <c r="I151" s="258"/>
      <c r="J151" s="233"/>
    </row>
    <row r="152" spans="1:10" s="257" customFormat="1" x14ac:dyDescent="0.2">
      <c r="A152" s="252"/>
      <c r="B152" s="253"/>
      <c r="C152" s="253"/>
      <c r="D152" s="254"/>
      <c r="E152" s="255"/>
      <c r="F152" s="256"/>
      <c r="I152" s="258"/>
      <c r="J152" s="233"/>
    </row>
    <row r="153" spans="1:10" s="257" customFormat="1" x14ac:dyDescent="0.2">
      <c r="A153" s="252"/>
      <c r="B153" s="253"/>
      <c r="C153" s="253"/>
      <c r="D153" s="254"/>
      <c r="E153" s="255"/>
      <c r="F153" s="256"/>
      <c r="I153" s="258"/>
      <c r="J153" s="233"/>
    </row>
    <row r="154" spans="1:10" s="257" customFormat="1" x14ac:dyDescent="0.2">
      <c r="A154" s="252"/>
      <c r="B154" s="253"/>
      <c r="C154" s="253"/>
      <c r="D154" s="254"/>
      <c r="E154" s="255"/>
      <c r="F154" s="256"/>
      <c r="I154" s="258"/>
      <c r="J154" s="233"/>
    </row>
    <row r="155" spans="1:10" s="257" customFormat="1" x14ac:dyDescent="0.2">
      <c r="A155" s="252"/>
      <c r="B155" s="253"/>
      <c r="C155" s="253"/>
      <c r="D155" s="254"/>
      <c r="E155" s="255"/>
      <c r="F155" s="256"/>
      <c r="I155" s="258"/>
      <c r="J155" s="233"/>
    </row>
    <row r="156" spans="1:10" s="257" customFormat="1" x14ac:dyDescent="0.2">
      <c r="A156" s="252"/>
      <c r="B156" s="253"/>
      <c r="C156" s="253"/>
      <c r="D156" s="254"/>
      <c r="E156" s="255"/>
      <c r="F156" s="256"/>
      <c r="I156" s="258"/>
      <c r="J156" s="233"/>
    </row>
    <row r="157" spans="1:10" s="257" customFormat="1" x14ac:dyDescent="0.2">
      <c r="A157" s="252"/>
      <c r="B157" s="253"/>
      <c r="C157" s="253"/>
      <c r="D157" s="254"/>
      <c r="E157" s="255"/>
      <c r="F157" s="256"/>
      <c r="I157" s="258"/>
      <c r="J157" s="233"/>
    </row>
    <row r="158" spans="1:10" s="257" customFormat="1" x14ac:dyDescent="0.2">
      <c r="A158" s="252"/>
      <c r="B158" s="253"/>
      <c r="C158" s="253"/>
      <c r="D158" s="254"/>
      <c r="E158" s="255"/>
      <c r="F158" s="256"/>
      <c r="I158" s="258"/>
      <c r="J158" s="233"/>
    </row>
    <row r="159" spans="1:10" s="257" customFormat="1" x14ac:dyDescent="0.2">
      <c r="A159" s="252"/>
      <c r="B159" s="253"/>
      <c r="C159" s="253"/>
      <c r="D159" s="254"/>
      <c r="E159" s="255"/>
      <c r="F159" s="256"/>
      <c r="I159" s="258"/>
      <c r="J159" s="233"/>
    </row>
    <row r="160" spans="1:10" s="257" customFormat="1" x14ac:dyDescent="0.2">
      <c r="A160" s="252"/>
      <c r="B160" s="253"/>
      <c r="C160" s="253"/>
      <c r="D160" s="254"/>
      <c r="E160" s="255"/>
      <c r="F160" s="256"/>
      <c r="I160" s="258"/>
      <c r="J160" s="233"/>
    </row>
    <row r="161" spans="1:10" s="257" customFormat="1" x14ac:dyDescent="0.2">
      <c r="A161" s="252"/>
      <c r="B161" s="253"/>
      <c r="C161" s="253"/>
      <c r="D161" s="254"/>
      <c r="E161" s="255"/>
      <c r="F161" s="256"/>
      <c r="I161" s="258"/>
      <c r="J161" s="233"/>
    </row>
    <row r="162" spans="1:10" s="257" customFormat="1" x14ac:dyDescent="0.2">
      <c r="A162" s="252"/>
      <c r="B162" s="253"/>
      <c r="C162" s="253"/>
      <c r="D162" s="254"/>
      <c r="E162" s="255"/>
      <c r="F162" s="256"/>
      <c r="I162" s="258"/>
      <c r="J162" s="233"/>
    </row>
    <row r="163" spans="1:10" s="257" customFormat="1" x14ac:dyDescent="0.2">
      <c r="A163" s="252"/>
      <c r="B163" s="253"/>
      <c r="C163" s="253"/>
      <c r="D163" s="254"/>
      <c r="E163" s="255"/>
      <c r="F163" s="256"/>
      <c r="I163" s="258"/>
      <c r="J163" s="233"/>
    </row>
    <row r="164" spans="1:10" s="257" customFormat="1" x14ac:dyDescent="0.2">
      <c r="A164" s="252"/>
      <c r="B164" s="253"/>
      <c r="C164" s="253"/>
      <c r="D164" s="254"/>
      <c r="E164" s="255"/>
      <c r="F164" s="256"/>
      <c r="I164" s="258"/>
      <c r="J164" s="233"/>
    </row>
    <row r="165" spans="1:10" s="257" customFormat="1" x14ac:dyDescent="0.2">
      <c r="A165" s="252"/>
      <c r="B165" s="253"/>
      <c r="C165" s="253"/>
      <c r="D165" s="254"/>
      <c r="E165" s="255"/>
      <c r="F165" s="256"/>
      <c r="I165" s="258"/>
      <c r="J165" s="233"/>
    </row>
    <row r="166" spans="1:10" s="257" customFormat="1" x14ac:dyDescent="0.2">
      <c r="A166" s="252"/>
      <c r="B166" s="253"/>
      <c r="C166" s="253"/>
      <c r="D166" s="254"/>
      <c r="E166" s="255"/>
      <c r="F166" s="256"/>
      <c r="I166" s="258"/>
      <c r="J166" s="233"/>
    </row>
    <row r="167" spans="1:10" s="257" customFormat="1" x14ac:dyDescent="0.2">
      <c r="A167" s="252"/>
      <c r="B167" s="253"/>
      <c r="C167" s="253"/>
      <c r="D167" s="254"/>
      <c r="E167" s="255"/>
      <c r="F167" s="256"/>
      <c r="I167" s="258"/>
      <c r="J167" s="233"/>
    </row>
    <row r="168" spans="1:10" s="257" customFormat="1" x14ac:dyDescent="0.2">
      <c r="A168" s="252"/>
      <c r="B168" s="253"/>
      <c r="C168" s="253"/>
      <c r="D168" s="254"/>
      <c r="E168" s="255"/>
      <c r="F168" s="256"/>
      <c r="I168" s="258"/>
      <c r="J168" s="233"/>
    </row>
    <row r="169" spans="1:10" s="257" customFormat="1" x14ac:dyDescent="0.2">
      <c r="A169" s="252"/>
      <c r="B169" s="253"/>
      <c r="C169" s="253"/>
      <c r="D169" s="254"/>
      <c r="E169" s="255"/>
      <c r="F169" s="256"/>
      <c r="I169" s="258"/>
      <c r="J169" s="233"/>
    </row>
    <row r="170" spans="1:10" s="257" customFormat="1" x14ac:dyDescent="0.2">
      <c r="A170" s="252"/>
      <c r="B170" s="253"/>
      <c r="C170" s="253"/>
      <c r="D170" s="254"/>
      <c r="E170" s="255"/>
      <c r="F170" s="256"/>
      <c r="I170" s="258"/>
      <c r="J170" s="233"/>
    </row>
    <row r="171" spans="1:10" s="257" customFormat="1" x14ac:dyDescent="0.2">
      <c r="A171" s="252"/>
      <c r="B171" s="253"/>
      <c r="C171" s="253"/>
      <c r="D171" s="254"/>
      <c r="E171" s="255"/>
      <c r="F171" s="256"/>
      <c r="I171" s="258"/>
      <c r="J171" s="233"/>
    </row>
    <row r="172" spans="1:10" s="257" customFormat="1" x14ac:dyDescent="0.2">
      <c r="A172" s="252"/>
      <c r="B172" s="253"/>
      <c r="C172" s="253"/>
      <c r="D172" s="254"/>
      <c r="E172" s="255"/>
      <c r="F172" s="256"/>
      <c r="I172" s="258"/>
      <c r="J172" s="233"/>
    </row>
    <row r="173" spans="1:10" s="257" customFormat="1" x14ac:dyDescent="0.2">
      <c r="A173" s="252"/>
      <c r="B173" s="253"/>
      <c r="C173" s="253"/>
      <c r="D173" s="254"/>
      <c r="E173" s="255"/>
      <c r="F173" s="256"/>
      <c r="I173" s="258"/>
      <c r="J173" s="233"/>
    </row>
    <row r="174" spans="1:10" s="257" customFormat="1" x14ac:dyDescent="0.2">
      <c r="A174" s="252"/>
      <c r="B174" s="253"/>
      <c r="C174" s="253"/>
      <c r="D174" s="254"/>
      <c r="E174" s="255"/>
      <c r="F174" s="256"/>
      <c r="I174" s="258"/>
      <c r="J174" s="233"/>
    </row>
    <row r="175" spans="1:10" s="257" customFormat="1" x14ac:dyDescent="0.2">
      <c r="A175" s="252"/>
      <c r="B175" s="253"/>
      <c r="C175" s="253"/>
      <c r="D175" s="254"/>
      <c r="E175" s="255"/>
      <c r="F175" s="256"/>
      <c r="I175" s="258"/>
      <c r="J175" s="233"/>
    </row>
    <row r="176" spans="1:10" s="257" customFormat="1" x14ac:dyDescent="0.2">
      <c r="A176" s="252"/>
      <c r="B176" s="253"/>
      <c r="C176" s="253"/>
      <c r="D176" s="254"/>
      <c r="E176" s="255"/>
      <c r="F176" s="256"/>
      <c r="I176" s="258"/>
      <c r="J176" s="233"/>
    </row>
    <row r="177" spans="1:10" s="257" customFormat="1" x14ac:dyDescent="0.2">
      <c r="A177" s="252"/>
      <c r="B177" s="253"/>
      <c r="C177" s="253"/>
      <c r="D177" s="254"/>
      <c r="E177" s="255"/>
      <c r="F177" s="256"/>
      <c r="I177" s="258"/>
      <c r="J177" s="233"/>
    </row>
    <row r="178" spans="1:10" s="257" customFormat="1" x14ac:dyDescent="0.2">
      <c r="A178" s="252"/>
      <c r="B178" s="253"/>
      <c r="C178" s="253"/>
      <c r="D178" s="254"/>
      <c r="E178" s="255"/>
      <c r="F178" s="256"/>
      <c r="I178" s="258"/>
      <c r="J178" s="233"/>
    </row>
    <row r="179" spans="1:10" s="257" customFormat="1" x14ac:dyDescent="0.2">
      <c r="A179" s="252"/>
      <c r="B179" s="253"/>
      <c r="C179" s="253"/>
      <c r="D179" s="254"/>
      <c r="E179" s="255"/>
      <c r="F179" s="256"/>
      <c r="I179" s="258"/>
      <c r="J179" s="233"/>
    </row>
    <row r="180" spans="1:10" s="257" customFormat="1" x14ac:dyDescent="0.2">
      <c r="A180" s="252"/>
      <c r="B180" s="253"/>
      <c r="C180" s="253"/>
      <c r="D180" s="254"/>
      <c r="E180" s="255"/>
      <c r="F180" s="256"/>
      <c r="I180" s="258"/>
      <c r="J180" s="233"/>
    </row>
    <row r="181" spans="1:10" s="257" customFormat="1" x14ac:dyDescent="0.2">
      <c r="A181" s="252"/>
      <c r="B181" s="253"/>
      <c r="C181" s="253"/>
      <c r="D181" s="254"/>
      <c r="E181" s="255"/>
      <c r="F181" s="256"/>
      <c r="I181" s="258"/>
      <c r="J181" s="233"/>
    </row>
    <row r="182" spans="1:10" s="257" customFormat="1" x14ac:dyDescent="0.2">
      <c r="A182" s="252"/>
      <c r="B182" s="253"/>
      <c r="C182" s="253"/>
      <c r="D182" s="254"/>
      <c r="E182" s="255"/>
      <c r="F182" s="256"/>
      <c r="I182" s="258"/>
      <c r="J182" s="233"/>
    </row>
    <row r="183" spans="1:10" s="257" customFormat="1" x14ac:dyDescent="0.2">
      <c r="A183" s="252"/>
      <c r="B183" s="253"/>
      <c r="C183" s="253"/>
      <c r="D183" s="254"/>
      <c r="E183" s="255"/>
      <c r="F183" s="256"/>
      <c r="I183" s="258"/>
      <c r="J183" s="233"/>
    </row>
    <row r="184" spans="1:10" s="257" customFormat="1" x14ac:dyDescent="0.2">
      <c r="A184" s="252"/>
      <c r="B184" s="253"/>
      <c r="C184" s="253"/>
      <c r="D184" s="254"/>
      <c r="E184" s="255"/>
      <c r="F184" s="256"/>
      <c r="I184" s="258"/>
      <c r="J184" s="233"/>
    </row>
    <row r="185" spans="1:10" s="257" customFormat="1" x14ac:dyDescent="0.2">
      <c r="A185" s="252"/>
      <c r="B185" s="253"/>
      <c r="C185" s="253"/>
      <c r="D185" s="254"/>
      <c r="E185" s="255"/>
      <c r="F185" s="256"/>
      <c r="I185" s="258"/>
      <c r="J185" s="233"/>
    </row>
    <row r="186" spans="1:10" s="257" customFormat="1" x14ac:dyDescent="0.2">
      <c r="A186" s="252"/>
      <c r="B186" s="253"/>
      <c r="C186" s="253"/>
      <c r="D186" s="254"/>
      <c r="E186" s="255"/>
      <c r="F186" s="256"/>
      <c r="I186" s="258"/>
      <c r="J186" s="233"/>
    </row>
    <row r="187" spans="1:10" s="257" customFormat="1" x14ac:dyDescent="0.2">
      <c r="A187" s="252"/>
      <c r="B187" s="253"/>
      <c r="C187" s="253"/>
      <c r="D187" s="254"/>
      <c r="E187" s="255"/>
      <c r="F187" s="256"/>
      <c r="I187" s="258"/>
      <c r="J187" s="233"/>
    </row>
    <row r="188" spans="1:10" s="257" customFormat="1" x14ac:dyDescent="0.2">
      <c r="A188" s="252"/>
      <c r="B188" s="253"/>
      <c r="C188" s="253"/>
      <c r="D188" s="254"/>
      <c r="E188" s="255"/>
      <c r="F188" s="256"/>
      <c r="I188" s="258"/>
      <c r="J188" s="233"/>
    </row>
    <row r="189" spans="1:10" s="257" customFormat="1" x14ac:dyDescent="0.2">
      <c r="A189" s="252"/>
      <c r="B189" s="253"/>
      <c r="C189" s="253"/>
      <c r="D189" s="254"/>
      <c r="E189" s="255"/>
      <c r="F189" s="256"/>
      <c r="I189" s="258"/>
      <c r="J189" s="233"/>
    </row>
    <row r="190" spans="1:10" s="257" customFormat="1" x14ac:dyDescent="0.2">
      <c r="A190" s="252"/>
      <c r="B190" s="253"/>
      <c r="C190" s="253"/>
      <c r="D190" s="254"/>
      <c r="E190" s="255"/>
      <c r="F190" s="256"/>
      <c r="I190" s="258"/>
      <c r="J190" s="233"/>
    </row>
    <row r="191" spans="1:10" s="257" customFormat="1" x14ac:dyDescent="0.2">
      <c r="A191" s="252"/>
      <c r="B191" s="253"/>
      <c r="C191" s="253"/>
      <c r="D191" s="254"/>
      <c r="E191" s="255"/>
      <c r="F191" s="256"/>
      <c r="I191" s="258"/>
      <c r="J191" s="233"/>
    </row>
    <row r="192" spans="1:10" s="257" customFormat="1" x14ac:dyDescent="0.2">
      <c r="A192" s="252"/>
      <c r="B192" s="253"/>
      <c r="C192" s="253"/>
      <c r="D192" s="254"/>
      <c r="E192" s="255"/>
      <c r="F192" s="256"/>
      <c r="I192" s="258"/>
      <c r="J192" s="233"/>
    </row>
    <row r="193" spans="1:10" s="257" customFormat="1" x14ac:dyDescent="0.2">
      <c r="A193" s="252"/>
      <c r="B193" s="253"/>
      <c r="C193" s="253"/>
      <c r="D193" s="254"/>
      <c r="E193" s="255"/>
      <c r="F193" s="256"/>
      <c r="I193" s="258"/>
      <c r="J193" s="233"/>
    </row>
    <row r="194" spans="1:10" s="257" customFormat="1" x14ac:dyDescent="0.2">
      <c r="A194" s="252"/>
      <c r="B194" s="253"/>
      <c r="C194" s="253"/>
      <c r="D194" s="254"/>
      <c r="E194" s="255"/>
      <c r="F194" s="256"/>
      <c r="I194" s="258"/>
      <c r="J194" s="233"/>
    </row>
    <row r="195" spans="1:10" s="257" customFormat="1" x14ac:dyDescent="0.2">
      <c r="A195" s="252"/>
      <c r="B195" s="253"/>
      <c r="C195" s="253"/>
      <c r="D195" s="254"/>
      <c r="E195" s="255"/>
      <c r="F195" s="256"/>
      <c r="I195" s="258"/>
      <c r="J195" s="233"/>
    </row>
    <row r="196" spans="1:10" s="257" customFormat="1" x14ac:dyDescent="0.2">
      <c r="A196" s="252"/>
      <c r="B196" s="253"/>
      <c r="C196" s="253"/>
      <c r="D196" s="254"/>
      <c r="E196" s="255"/>
      <c r="F196" s="256"/>
      <c r="I196" s="258"/>
      <c r="J196" s="233"/>
    </row>
    <row r="197" spans="1:10" s="257" customFormat="1" x14ac:dyDescent="0.2">
      <c r="A197" s="252"/>
      <c r="B197" s="253"/>
      <c r="C197" s="253"/>
      <c r="D197" s="254"/>
      <c r="E197" s="255"/>
      <c r="F197" s="256"/>
      <c r="I197" s="258"/>
      <c r="J197" s="233"/>
    </row>
    <row r="198" spans="1:10" s="257" customFormat="1" x14ac:dyDescent="0.2">
      <c r="A198" s="252"/>
      <c r="B198" s="253"/>
      <c r="C198" s="253"/>
      <c r="D198" s="254"/>
      <c r="E198" s="255"/>
      <c r="F198" s="256"/>
      <c r="I198" s="258"/>
      <c r="J198" s="233"/>
    </row>
    <row r="199" spans="1:10" s="257" customFormat="1" x14ac:dyDescent="0.2">
      <c r="A199" s="252"/>
      <c r="B199" s="253"/>
      <c r="C199" s="253"/>
      <c r="D199" s="254"/>
      <c r="E199" s="255"/>
      <c r="F199" s="256"/>
      <c r="I199" s="258"/>
      <c r="J199" s="233"/>
    </row>
    <row r="200" spans="1:10" s="257" customFormat="1" x14ac:dyDescent="0.2">
      <c r="A200" s="252"/>
      <c r="B200" s="253"/>
      <c r="C200" s="253"/>
      <c r="D200" s="254"/>
      <c r="E200" s="255"/>
      <c r="F200" s="256"/>
      <c r="I200" s="258"/>
      <c r="J200" s="233"/>
    </row>
    <row r="201" spans="1:10" s="257" customFormat="1" x14ac:dyDescent="0.2">
      <c r="A201" s="252"/>
      <c r="B201" s="253"/>
      <c r="C201" s="253"/>
      <c r="D201" s="254"/>
      <c r="E201" s="255"/>
      <c r="F201" s="256"/>
      <c r="I201" s="258"/>
      <c r="J201" s="233"/>
    </row>
    <row r="202" spans="1:10" s="257" customFormat="1" x14ac:dyDescent="0.2">
      <c r="A202" s="252"/>
      <c r="B202" s="253"/>
      <c r="C202" s="253"/>
      <c r="D202" s="254"/>
      <c r="E202" s="255"/>
      <c r="F202" s="256"/>
      <c r="I202" s="258"/>
      <c r="J202" s="233"/>
    </row>
    <row r="203" spans="1:10" s="257" customFormat="1" x14ac:dyDescent="0.2">
      <c r="A203" s="252"/>
      <c r="B203" s="253"/>
      <c r="C203" s="253"/>
      <c r="D203" s="254"/>
      <c r="E203" s="255"/>
      <c r="F203" s="256"/>
      <c r="I203" s="258"/>
      <c r="J203" s="233"/>
    </row>
    <row r="204" spans="1:10" s="257" customFormat="1" x14ac:dyDescent="0.2">
      <c r="A204" s="252"/>
      <c r="B204" s="253"/>
      <c r="C204" s="253"/>
      <c r="D204" s="254"/>
      <c r="E204" s="255"/>
      <c r="F204" s="256"/>
      <c r="I204" s="258"/>
      <c r="J204" s="233"/>
    </row>
    <row r="205" spans="1:10" s="257" customFormat="1" x14ac:dyDescent="0.2">
      <c r="A205" s="252"/>
      <c r="B205" s="253"/>
      <c r="C205" s="253"/>
      <c r="D205" s="254"/>
      <c r="E205" s="255"/>
      <c r="F205" s="256"/>
      <c r="I205" s="258"/>
      <c r="J205" s="233"/>
    </row>
  </sheetData>
  <sheetProtection formatCells="0" formatColumns="0" formatRows="0" insertColumns="0" insertRows="0" insertHyperlinks="0" deleteColumns="0" deleteRows="0" sort="0"/>
  <autoFilter ref="A4:C4" xr:uid="{00000000-0001-0000-0200-000000000000}"/>
  <sortState xmlns:xlrd2="http://schemas.microsoft.com/office/spreadsheetml/2017/richdata2" ref="A5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96" activePane="bottomRight" state="frozen"/>
      <selection activeCell="D7" sqref="D7"/>
      <selection pane="topRight" activeCell="D7" sqref="D7"/>
      <selection pane="bottomLeft" activeCell="D7" sqref="D7"/>
      <selection pane="bottomRight" activeCell="E117" sqref="E117"/>
    </sheetView>
  </sheetViews>
  <sheetFormatPr defaultColWidth="9.109375" defaultRowHeight="13.2" x14ac:dyDescent="0.25"/>
  <cols>
    <col min="1" max="1" width="15.6640625" style="127" bestFit="1" customWidth="1"/>
    <col min="2" max="2" width="25.88671875" style="127" customWidth="1"/>
    <col min="3" max="3" width="15.109375" style="163" bestFit="1" customWidth="1"/>
    <col min="4" max="4" width="14" style="164" bestFit="1" customWidth="1"/>
    <col min="5" max="5" width="12" style="165" bestFit="1" customWidth="1"/>
    <col min="6" max="6" width="10.5546875" style="166" customWidth="1"/>
    <col min="7" max="7" width="11" style="165" bestFit="1" customWidth="1"/>
    <col min="8" max="8" width="12.88671875" style="167" bestFit="1" customWidth="1"/>
    <col min="9" max="9" width="10.6640625" style="165" bestFit="1" customWidth="1"/>
    <col min="10" max="10" width="13.5546875" style="166" customWidth="1"/>
    <col min="11" max="11" width="16.88671875" style="168" bestFit="1" customWidth="1"/>
    <col min="12" max="12" width="12.109375" style="169" bestFit="1" customWidth="1"/>
    <col min="13" max="13" width="14" style="170" bestFit="1" customWidth="1"/>
    <col min="14" max="14" width="12" style="165" bestFit="1" customWidth="1"/>
    <col min="15" max="15" width="18" style="171" bestFit="1" customWidth="1"/>
    <col min="16" max="16" width="9.88671875" style="167" bestFit="1" customWidth="1"/>
    <col min="17" max="17" width="9.33203125" style="166" bestFit="1" customWidth="1"/>
    <col min="18" max="18" width="10.5546875" style="165" bestFit="1" customWidth="1"/>
    <col min="19" max="19" width="10.5546875" style="171" customWidth="1"/>
    <col min="20" max="20" width="9.88671875" style="167" bestFit="1" customWidth="1"/>
    <col min="21" max="21" width="9.33203125" style="166" bestFit="1" customWidth="1"/>
    <col min="22" max="22" width="7.6640625" style="165" bestFit="1" customWidth="1"/>
    <col min="23" max="23" width="8.44140625" style="171" bestFit="1" customWidth="1"/>
    <col min="24" max="24" width="9.88671875" style="167" bestFit="1" customWidth="1"/>
    <col min="25" max="25" width="9.33203125" style="166" bestFit="1" customWidth="1"/>
    <col min="26" max="26" width="8.5546875" style="165" bestFit="1" customWidth="1"/>
    <col min="27" max="27" width="8.44140625" style="171" bestFit="1" customWidth="1"/>
    <col min="28" max="28" width="9.88671875" style="167" bestFit="1" customWidth="1"/>
    <col min="29" max="29" width="9.33203125" style="166" bestFit="1" customWidth="1"/>
    <col min="30" max="30" width="9.88671875" style="167" bestFit="1" customWidth="1"/>
    <col min="31" max="31" width="14.44140625" style="167" customWidth="1"/>
    <col min="32" max="32" width="10.44140625" style="165" customWidth="1"/>
    <col min="33" max="33" width="16" style="166" customWidth="1"/>
    <col min="34" max="34" width="9.88671875" style="167" bestFit="1" customWidth="1"/>
    <col min="35" max="35" width="19.5546875" style="166" customWidth="1"/>
    <col min="36" max="36" width="9.88671875" style="165" bestFit="1" customWidth="1"/>
    <col min="37" max="37" width="9.33203125" style="166" bestFit="1" customWidth="1"/>
    <col min="38" max="38" width="9.88671875" style="165" bestFit="1" customWidth="1"/>
    <col min="39" max="39" width="14" style="166" customWidth="1"/>
    <col min="40" max="40" width="9.109375" style="165"/>
    <col min="41" max="41" width="8.44140625" style="171" bestFit="1" customWidth="1"/>
    <col min="42" max="42" width="9.88671875" style="167" bestFit="1" customWidth="1"/>
    <col min="43" max="43" width="9.33203125" style="166" bestFit="1" customWidth="1"/>
    <col min="44" max="44" width="9.88671875" style="165" bestFit="1" customWidth="1"/>
    <col min="45" max="45" width="10.5546875" style="166" customWidth="1"/>
    <col min="46" max="16384" width="9.109375" style="127"/>
  </cols>
  <sheetData>
    <row r="1" spans="1:45" ht="24" customHeight="1" x14ac:dyDescent="0.3">
      <c r="A1" s="435" t="s">
        <v>341</v>
      </c>
      <c r="B1" s="436"/>
      <c r="C1" s="451" t="s">
        <v>189</v>
      </c>
      <c r="D1" s="452"/>
      <c r="E1" s="438" t="s">
        <v>117</v>
      </c>
      <c r="F1" s="439"/>
      <c r="G1" s="438" t="s">
        <v>190</v>
      </c>
      <c r="H1" s="439"/>
      <c r="I1" s="438" t="s">
        <v>191</v>
      </c>
      <c r="J1" s="439"/>
      <c r="K1" s="440" t="s">
        <v>192</v>
      </c>
      <c r="L1" s="441"/>
      <c r="M1" s="442"/>
      <c r="N1" s="438" t="s">
        <v>193</v>
      </c>
      <c r="O1" s="449"/>
      <c r="P1" s="449"/>
      <c r="Q1" s="439"/>
      <c r="R1" s="438" t="s">
        <v>194</v>
      </c>
      <c r="S1" s="449"/>
      <c r="T1" s="449"/>
      <c r="U1" s="450"/>
      <c r="V1" s="438" t="s">
        <v>173</v>
      </c>
      <c r="W1" s="449"/>
      <c r="X1" s="449"/>
      <c r="Y1" s="450"/>
      <c r="Z1" s="438" t="s">
        <v>195</v>
      </c>
      <c r="AA1" s="449"/>
      <c r="AB1" s="449"/>
      <c r="AC1" s="450"/>
      <c r="AD1" s="438" t="s">
        <v>196</v>
      </c>
      <c r="AE1" s="450"/>
      <c r="AF1" s="438" t="s">
        <v>197</v>
      </c>
      <c r="AG1" s="439"/>
      <c r="AH1" s="449" t="s">
        <v>198</v>
      </c>
      <c r="AI1" s="457"/>
      <c r="AJ1" s="438" t="s">
        <v>199</v>
      </c>
      <c r="AK1" s="450"/>
      <c r="AL1" s="438" t="s">
        <v>200</v>
      </c>
      <c r="AM1" s="450"/>
      <c r="AN1" s="438" t="s">
        <v>201</v>
      </c>
      <c r="AO1" s="449"/>
      <c r="AP1" s="456"/>
      <c r="AQ1" s="439"/>
      <c r="AR1" s="438" t="s">
        <v>202</v>
      </c>
      <c r="AS1" s="439"/>
    </row>
    <row r="2" spans="1:45" ht="34.5" customHeight="1" thickBot="1" x14ac:dyDescent="0.3">
      <c r="A2" s="437"/>
      <c r="B2" s="436"/>
      <c r="C2" s="443" t="s">
        <v>203</v>
      </c>
      <c r="D2" s="434"/>
      <c r="E2" s="444" t="s">
        <v>204</v>
      </c>
      <c r="F2" s="445"/>
      <c r="G2" s="444" t="s">
        <v>205</v>
      </c>
      <c r="H2" s="445"/>
      <c r="I2" s="444" t="s">
        <v>206</v>
      </c>
      <c r="J2" s="445"/>
      <c r="K2" s="446" t="s">
        <v>207</v>
      </c>
      <c r="L2" s="447"/>
      <c r="M2" s="448"/>
      <c r="N2" s="429" t="s">
        <v>208</v>
      </c>
      <c r="O2" s="430"/>
      <c r="P2" s="430"/>
      <c r="Q2" s="431"/>
      <c r="R2" s="429" t="s">
        <v>208</v>
      </c>
      <c r="S2" s="430"/>
      <c r="T2" s="430"/>
      <c r="U2" s="431"/>
      <c r="V2" s="429" t="s">
        <v>208</v>
      </c>
      <c r="W2" s="430"/>
      <c r="X2" s="430"/>
      <c r="Y2" s="431"/>
      <c r="Z2" s="432" t="s">
        <v>208</v>
      </c>
      <c r="AA2" s="433"/>
      <c r="AB2" s="433"/>
      <c r="AC2" s="434"/>
      <c r="AD2" s="432" t="s">
        <v>208</v>
      </c>
      <c r="AE2" s="455"/>
      <c r="AF2" s="432" t="s">
        <v>208</v>
      </c>
      <c r="AG2" s="434"/>
      <c r="AH2" s="432" t="s">
        <v>208</v>
      </c>
      <c r="AI2" s="434"/>
      <c r="AJ2" s="432" t="s">
        <v>208</v>
      </c>
      <c r="AK2" s="434"/>
      <c r="AL2" s="432" t="s">
        <v>208</v>
      </c>
      <c r="AM2" s="434"/>
      <c r="AN2" s="432" t="s">
        <v>208</v>
      </c>
      <c r="AO2" s="433"/>
      <c r="AP2" s="433"/>
      <c r="AQ2" s="434"/>
      <c r="AR2" s="453" t="s">
        <v>208</v>
      </c>
      <c r="AS2" s="454"/>
    </row>
    <row r="3" spans="1:45" ht="13.5" customHeight="1" x14ac:dyDescent="0.3">
      <c r="A3" s="128" t="s">
        <v>109</v>
      </c>
      <c r="B3" s="129" t="s">
        <v>110</v>
      </c>
      <c r="C3" s="130" t="s">
        <v>209</v>
      </c>
      <c r="D3" s="130" t="s">
        <v>210</v>
      </c>
      <c r="E3" s="131" t="s">
        <v>117</v>
      </c>
      <c r="F3" s="131" t="s">
        <v>181</v>
      </c>
      <c r="G3" s="131" t="s">
        <v>115</v>
      </c>
      <c r="H3" s="131" t="s">
        <v>211</v>
      </c>
      <c r="I3" s="131" t="s">
        <v>212</v>
      </c>
      <c r="J3" s="131" t="s">
        <v>213</v>
      </c>
      <c r="K3" s="132" t="s">
        <v>214</v>
      </c>
      <c r="L3" s="132" t="s">
        <v>215</v>
      </c>
      <c r="M3" s="132" t="s">
        <v>216</v>
      </c>
      <c r="N3" s="131" t="s">
        <v>217</v>
      </c>
      <c r="O3" s="131" t="s">
        <v>218</v>
      </c>
      <c r="P3" s="131" t="s">
        <v>219</v>
      </c>
      <c r="Q3" s="131" t="s">
        <v>220</v>
      </c>
      <c r="R3" s="131" t="s">
        <v>217</v>
      </c>
      <c r="S3" s="131" t="s">
        <v>218</v>
      </c>
      <c r="T3" s="131" t="s">
        <v>219</v>
      </c>
      <c r="U3" s="131" t="s">
        <v>220</v>
      </c>
      <c r="V3" s="131" t="s">
        <v>217</v>
      </c>
      <c r="W3" s="131" t="s">
        <v>218</v>
      </c>
      <c r="X3" s="131" t="s">
        <v>219</v>
      </c>
      <c r="Y3" s="131" t="s">
        <v>220</v>
      </c>
      <c r="Z3" s="129" t="s">
        <v>217</v>
      </c>
      <c r="AA3" s="129" t="s">
        <v>218</v>
      </c>
      <c r="AB3" s="129" t="s">
        <v>219</v>
      </c>
      <c r="AC3" s="129" t="s">
        <v>220</v>
      </c>
      <c r="AD3" s="129" t="s">
        <v>219</v>
      </c>
      <c r="AE3" s="129" t="s">
        <v>220</v>
      </c>
      <c r="AF3" s="129" t="s">
        <v>219</v>
      </c>
      <c r="AG3" s="129" t="s">
        <v>220</v>
      </c>
      <c r="AH3" s="129" t="s">
        <v>219</v>
      </c>
      <c r="AI3" s="129" t="s">
        <v>220</v>
      </c>
      <c r="AJ3" s="129" t="s">
        <v>219</v>
      </c>
      <c r="AK3" s="129" t="s">
        <v>220</v>
      </c>
      <c r="AL3" s="129" t="s">
        <v>219</v>
      </c>
      <c r="AM3" s="129" t="s">
        <v>220</v>
      </c>
      <c r="AN3" s="129" t="s">
        <v>217</v>
      </c>
      <c r="AO3" s="129" t="s">
        <v>218</v>
      </c>
      <c r="AP3" s="129" t="s">
        <v>219</v>
      </c>
      <c r="AQ3" s="129" t="s">
        <v>220</v>
      </c>
      <c r="AR3" s="129" t="s">
        <v>219</v>
      </c>
      <c r="AS3" s="129" t="s">
        <v>220</v>
      </c>
    </row>
    <row r="4" spans="1:45" ht="13.5" customHeight="1" x14ac:dyDescent="0.3">
      <c r="A4" s="133" t="s">
        <v>142</v>
      </c>
      <c r="B4" s="226" t="s">
        <v>5</v>
      </c>
      <c r="C4" s="134">
        <v>12</v>
      </c>
      <c r="D4" s="134">
        <v>18.5</v>
      </c>
      <c r="E4" s="317">
        <v>6822</v>
      </c>
      <c r="F4" s="318">
        <v>568.5</v>
      </c>
      <c r="G4" s="319">
        <v>367</v>
      </c>
      <c r="H4" s="318">
        <v>30.583333333333332</v>
      </c>
      <c r="I4" s="319">
        <v>226</v>
      </c>
      <c r="J4" s="318">
        <v>18.833333333333332</v>
      </c>
      <c r="K4" s="135">
        <v>7847710.71</v>
      </c>
      <c r="L4" s="135">
        <v>653975.89249999996</v>
      </c>
      <c r="M4" s="135">
        <v>424200.57891891891</v>
      </c>
      <c r="N4" s="136">
        <v>93247</v>
      </c>
      <c r="O4" s="134">
        <v>7770.583333333333</v>
      </c>
      <c r="P4" s="136">
        <v>783</v>
      </c>
      <c r="Q4" s="134">
        <v>65.25</v>
      </c>
      <c r="R4" s="136">
        <v>2139</v>
      </c>
      <c r="S4" s="134">
        <v>178.25</v>
      </c>
      <c r="T4" s="136">
        <v>108</v>
      </c>
      <c r="U4" s="134">
        <v>9</v>
      </c>
      <c r="V4" s="136">
        <v>175</v>
      </c>
      <c r="W4" s="134">
        <v>14.583333333333334</v>
      </c>
      <c r="X4" s="136">
        <v>369</v>
      </c>
      <c r="Y4" s="134">
        <v>30.75</v>
      </c>
      <c r="Z4" s="136">
        <v>428</v>
      </c>
      <c r="AA4" s="134">
        <v>35.666666666666664</v>
      </c>
      <c r="AB4" s="136">
        <v>234</v>
      </c>
      <c r="AC4" s="134">
        <v>19.5</v>
      </c>
      <c r="AD4" s="137">
        <v>461</v>
      </c>
      <c r="AE4" s="134">
        <v>38.416666666666664</v>
      </c>
      <c r="AF4" s="136">
        <v>86</v>
      </c>
      <c r="AG4" s="134">
        <v>7.166666666666667</v>
      </c>
      <c r="AH4" s="136">
        <v>239</v>
      </c>
      <c r="AI4" s="134">
        <v>19.916666666666668</v>
      </c>
      <c r="AJ4" s="136">
        <v>45</v>
      </c>
      <c r="AK4" s="134">
        <v>3.75</v>
      </c>
      <c r="AL4" s="136">
        <v>2642</v>
      </c>
      <c r="AM4" s="134">
        <v>220.16666666666666</v>
      </c>
      <c r="AN4" s="136">
        <v>1028</v>
      </c>
      <c r="AO4" s="134">
        <v>85.666666666666671</v>
      </c>
      <c r="AP4" s="136">
        <v>2592</v>
      </c>
      <c r="AQ4" s="134">
        <v>216</v>
      </c>
      <c r="AR4" s="136">
        <v>464</v>
      </c>
      <c r="AS4" s="134">
        <v>38.666666666666664</v>
      </c>
    </row>
    <row r="5" spans="1:45" ht="13.5" customHeight="1" x14ac:dyDescent="0.3">
      <c r="A5" s="133" t="s">
        <v>153</v>
      </c>
      <c r="B5" s="226" t="s">
        <v>6</v>
      </c>
      <c r="C5" s="134">
        <v>3</v>
      </c>
      <c r="D5" s="134">
        <v>4</v>
      </c>
      <c r="E5" s="317">
        <v>1275</v>
      </c>
      <c r="F5" s="318">
        <v>425</v>
      </c>
      <c r="G5" s="319">
        <v>68</v>
      </c>
      <c r="H5" s="318">
        <v>22.666666666666668</v>
      </c>
      <c r="I5" s="319">
        <v>80</v>
      </c>
      <c r="J5" s="318">
        <v>26.666666666666668</v>
      </c>
      <c r="K5" s="135">
        <v>1349348.82</v>
      </c>
      <c r="L5" s="135">
        <v>449782.94</v>
      </c>
      <c r="M5" s="135">
        <v>337337.20500000002</v>
      </c>
      <c r="N5" s="136">
        <v>22292</v>
      </c>
      <c r="O5" s="134">
        <v>7430.666666666667</v>
      </c>
      <c r="P5" s="136">
        <v>101</v>
      </c>
      <c r="Q5" s="134">
        <v>33.666666666666664</v>
      </c>
      <c r="R5" s="136">
        <v>315</v>
      </c>
      <c r="S5" s="134">
        <v>105</v>
      </c>
      <c r="T5" s="136">
        <v>16</v>
      </c>
      <c r="U5" s="134">
        <v>5.333333333333333</v>
      </c>
      <c r="V5" s="136">
        <v>40</v>
      </c>
      <c r="W5" s="134">
        <v>13.333333333333334</v>
      </c>
      <c r="X5" s="136">
        <v>67</v>
      </c>
      <c r="Y5" s="134">
        <v>22.333333333333332</v>
      </c>
      <c r="Z5" s="136">
        <v>81</v>
      </c>
      <c r="AA5" s="134">
        <v>27</v>
      </c>
      <c r="AB5" s="136">
        <v>73</v>
      </c>
      <c r="AC5" s="134">
        <v>24.333333333333332</v>
      </c>
      <c r="AD5" s="137">
        <v>11</v>
      </c>
      <c r="AE5" s="134">
        <v>3.6666666666666665</v>
      </c>
      <c r="AF5" s="136">
        <v>16</v>
      </c>
      <c r="AG5" s="134">
        <v>5.333333333333333</v>
      </c>
      <c r="AH5" s="136">
        <v>57</v>
      </c>
      <c r="AI5" s="134">
        <v>19</v>
      </c>
      <c r="AJ5" s="136">
        <v>8</v>
      </c>
      <c r="AK5" s="134">
        <v>2.6666666666666665</v>
      </c>
      <c r="AL5" s="136">
        <v>465</v>
      </c>
      <c r="AM5" s="134">
        <v>155</v>
      </c>
      <c r="AN5" s="136">
        <v>298</v>
      </c>
      <c r="AO5" s="134">
        <v>99.333333333333329</v>
      </c>
      <c r="AP5" s="136">
        <v>843</v>
      </c>
      <c r="AQ5" s="134">
        <v>281</v>
      </c>
      <c r="AR5" s="136">
        <v>68</v>
      </c>
      <c r="AS5" s="134">
        <v>22.666666666666668</v>
      </c>
    </row>
    <row r="6" spans="1:45" ht="13.5" customHeight="1" x14ac:dyDescent="0.3">
      <c r="A6" s="133" t="s">
        <v>153</v>
      </c>
      <c r="B6" s="226" t="s">
        <v>7</v>
      </c>
      <c r="C6" s="134">
        <v>0.75</v>
      </c>
      <c r="D6" s="134">
        <v>2</v>
      </c>
      <c r="E6" s="317">
        <v>364</v>
      </c>
      <c r="F6" s="318">
        <v>485.33333333333331</v>
      </c>
      <c r="G6" s="319">
        <v>1</v>
      </c>
      <c r="H6" s="318">
        <v>1.3333333333333333</v>
      </c>
      <c r="I6" s="319">
        <v>22</v>
      </c>
      <c r="J6" s="318">
        <v>29.333333333333332</v>
      </c>
      <c r="K6" s="135">
        <v>372983.75</v>
      </c>
      <c r="L6" s="135">
        <v>497311.66666666669</v>
      </c>
      <c r="M6" s="135">
        <v>186491.875</v>
      </c>
      <c r="N6" s="136">
        <v>5006</v>
      </c>
      <c r="O6" s="134">
        <v>6674.666666666667</v>
      </c>
      <c r="P6" s="136">
        <v>28</v>
      </c>
      <c r="Q6" s="134">
        <v>37.333333333333336</v>
      </c>
      <c r="R6" s="136">
        <v>527</v>
      </c>
      <c r="S6" s="134">
        <v>702.66666666666663</v>
      </c>
      <c r="T6" s="136">
        <v>1</v>
      </c>
      <c r="U6" s="134">
        <v>1.3333333333333333</v>
      </c>
      <c r="V6" s="136">
        <v>0</v>
      </c>
      <c r="W6" s="134">
        <v>0</v>
      </c>
      <c r="X6" s="136">
        <v>2</v>
      </c>
      <c r="Y6" s="134">
        <v>2.6666666666666665</v>
      </c>
      <c r="Z6" s="136">
        <v>3</v>
      </c>
      <c r="AA6" s="134">
        <v>4</v>
      </c>
      <c r="AB6" s="136">
        <v>19</v>
      </c>
      <c r="AC6" s="134">
        <v>25.333333333333332</v>
      </c>
      <c r="AD6" s="137">
        <v>6</v>
      </c>
      <c r="AE6" s="134">
        <v>8</v>
      </c>
      <c r="AF6" s="136">
        <v>3</v>
      </c>
      <c r="AG6" s="134">
        <v>4</v>
      </c>
      <c r="AH6" s="136">
        <v>13</v>
      </c>
      <c r="AI6" s="134">
        <v>17.333333333333332</v>
      </c>
      <c r="AJ6" s="136">
        <v>7</v>
      </c>
      <c r="AK6" s="134">
        <v>9.3333333333333339</v>
      </c>
      <c r="AL6" s="136">
        <v>86</v>
      </c>
      <c r="AM6" s="134">
        <v>114.66666666666667</v>
      </c>
      <c r="AN6" s="136">
        <v>95</v>
      </c>
      <c r="AO6" s="134">
        <v>126.66666666666667</v>
      </c>
      <c r="AP6" s="136">
        <v>296</v>
      </c>
      <c r="AQ6" s="134">
        <v>394.66666666666669</v>
      </c>
      <c r="AR6" s="136">
        <v>24</v>
      </c>
      <c r="AS6" s="134">
        <v>32</v>
      </c>
    </row>
    <row r="7" spans="1:45" ht="13.5" customHeight="1" x14ac:dyDescent="0.3">
      <c r="A7" s="133" t="s">
        <v>154</v>
      </c>
      <c r="B7" s="226" t="s">
        <v>8</v>
      </c>
      <c r="C7" s="134">
        <v>4.75</v>
      </c>
      <c r="D7" s="134">
        <v>7</v>
      </c>
      <c r="E7" s="317">
        <v>2045</v>
      </c>
      <c r="F7" s="318">
        <v>430.5263157894737</v>
      </c>
      <c r="G7" s="319">
        <v>74</v>
      </c>
      <c r="H7" s="318">
        <v>15.578947368421053</v>
      </c>
      <c r="I7" s="319">
        <v>85</v>
      </c>
      <c r="J7" s="318">
        <v>17.894736842105264</v>
      </c>
      <c r="K7" s="135">
        <v>2346370.35</v>
      </c>
      <c r="L7" s="135">
        <v>493972.7052631579</v>
      </c>
      <c r="M7" s="135">
        <v>335195.76428571431</v>
      </c>
      <c r="N7" s="136">
        <v>33489</v>
      </c>
      <c r="O7" s="134">
        <v>7050.3157894736842</v>
      </c>
      <c r="P7" s="136">
        <v>158</v>
      </c>
      <c r="Q7" s="134">
        <v>33.263157894736842</v>
      </c>
      <c r="R7" s="136">
        <v>532</v>
      </c>
      <c r="S7" s="134">
        <v>112</v>
      </c>
      <c r="T7" s="136">
        <v>21</v>
      </c>
      <c r="U7" s="134">
        <v>4.4210526315789478</v>
      </c>
      <c r="V7" s="136">
        <v>54</v>
      </c>
      <c r="W7" s="134">
        <v>11.368421052631579</v>
      </c>
      <c r="X7" s="136">
        <v>69</v>
      </c>
      <c r="Y7" s="134">
        <v>14.526315789473685</v>
      </c>
      <c r="Z7" s="136">
        <v>187</v>
      </c>
      <c r="AA7" s="134">
        <v>39.368421052631582</v>
      </c>
      <c r="AB7" s="136">
        <v>70</v>
      </c>
      <c r="AC7" s="134">
        <v>14.736842105263158</v>
      </c>
      <c r="AD7" s="137">
        <v>13</v>
      </c>
      <c r="AE7" s="134">
        <v>2.736842105263158</v>
      </c>
      <c r="AF7" s="136">
        <v>12</v>
      </c>
      <c r="AG7" s="134">
        <v>2.5263157894736841</v>
      </c>
      <c r="AH7" s="136">
        <v>50</v>
      </c>
      <c r="AI7" s="134">
        <v>10.526315789473685</v>
      </c>
      <c r="AJ7" s="136">
        <v>25</v>
      </c>
      <c r="AK7" s="134">
        <v>5.2631578947368425</v>
      </c>
      <c r="AL7" s="136">
        <v>865</v>
      </c>
      <c r="AM7" s="134">
        <v>182.10526315789474</v>
      </c>
      <c r="AN7" s="136">
        <v>1223</v>
      </c>
      <c r="AO7" s="134">
        <v>257.4736842105263</v>
      </c>
      <c r="AP7" s="136">
        <v>1319</v>
      </c>
      <c r="AQ7" s="134">
        <v>277.68421052631578</v>
      </c>
      <c r="AR7" s="136">
        <v>84</v>
      </c>
      <c r="AS7" s="134">
        <v>17.684210526315791</v>
      </c>
    </row>
    <row r="8" spans="1:45" ht="13.5" customHeight="1" x14ac:dyDescent="0.3">
      <c r="A8" s="133" t="s">
        <v>153</v>
      </c>
      <c r="B8" s="226" t="s">
        <v>9</v>
      </c>
      <c r="C8" s="134">
        <v>4</v>
      </c>
      <c r="D8" s="134">
        <v>5</v>
      </c>
      <c r="E8" s="317">
        <v>931</v>
      </c>
      <c r="F8" s="318">
        <v>232.75</v>
      </c>
      <c r="G8" s="319">
        <v>9</v>
      </c>
      <c r="H8" s="318">
        <v>2.25</v>
      </c>
      <c r="I8" s="319">
        <v>85</v>
      </c>
      <c r="J8" s="318">
        <v>21.25</v>
      </c>
      <c r="K8" s="135">
        <v>945256.53</v>
      </c>
      <c r="L8" s="135">
        <v>236314.13250000001</v>
      </c>
      <c r="M8" s="135">
        <v>189051.30600000001</v>
      </c>
      <c r="N8" s="136">
        <v>13832</v>
      </c>
      <c r="O8" s="134">
        <v>3458</v>
      </c>
      <c r="P8" s="136">
        <v>95</v>
      </c>
      <c r="Q8" s="134">
        <v>23.75</v>
      </c>
      <c r="R8" s="136">
        <v>365</v>
      </c>
      <c r="S8" s="134">
        <v>91.25</v>
      </c>
      <c r="T8" s="136">
        <v>3</v>
      </c>
      <c r="U8" s="134">
        <v>0.75</v>
      </c>
      <c r="V8" s="136">
        <v>7</v>
      </c>
      <c r="W8" s="134">
        <v>1.75</v>
      </c>
      <c r="X8" s="136">
        <v>9</v>
      </c>
      <c r="Y8" s="134">
        <v>2.25</v>
      </c>
      <c r="Z8" s="136">
        <v>80</v>
      </c>
      <c r="AA8" s="134">
        <v>20</v>
      </c>
      <c r="AB8" s="136">
        <v>85</v>
      </c>
      <c r="AC8" s="134">
        <v>21.25</v>
      </c>
      <c r="AD8" s="137">
        <v>1</v>
      </c>
      <c r="AE8" s="134">
        <v>0.25</v>
      </c>
      <c r="AF8" s="136">
        <v>2</v>
      </c>
      <c r="AG8" s="134">
        <v>0.5</v>
      </c>
      <c r="AH8" s="136">
        <v>15</v>
      </c>
      <c r="AI8" s="134">
        <v>3.75</v>
      </c>
      <c r="AJ8" s="136">
        <v>3</v>
      </c>
      <c r="AK8" s="134">
        <v>0.75</v>
      </c>
      <c r="AL8" s="136">
        <v>294</v>
      </c>
      <c r="AM8" s="134">
        <v>73.5</v>
      </c>
      <c r="AN8" s="136">
        <v>805</v>
      </c>
      <c r="AO8" s="134">
        <v>201.25</v>
      </c>
      <c r="AP8" s="136">
        <v>416</v>
      </c>
      <c r="AQ8" s="134">
        <v>104</v>
      </c>
      <c r="AR8" s="136">
        <v>388</v>
      </c>
      <c r="AS8" s="134">
        <v>97</v>
      </c>
    </row>
    <row r="9" spans="1:45" ht="13.5" customHeight="1" x14ac:dyDescent="0.3">
      <c r="A9" s="133" t="s">
        <v>153</v>
      </c>
      <c r="B9" s="226" t="s">
        <v>10</v>
      </c>
      <c r="C9" s="134">
        <v>1</v>
      </c>
      <c r="D9" s="134">
        <v>1</v>
      </c>
      <c r="E9" s="317">
        <v>291</v>
      </c>
      <c r="F9" s="318">
        <v>291</v>
      </c>
      <c r="G9" s="319">
        <v>4</v>
      </c>
      <c r="H9" s="318">
        <v>4</v>
      </c>
      <c r="I9" s="319">
        <v>11</v>
      </c>
      <c r="J9" s="318">
        <v>11</v>
      </c>
      <c r="K9" s="135">
        <v>397136.3</v>
      </c>
      <c r="L9" s="135">
        <v>397136.3</v>
      </c>
      <c r="M9" s="135">
        <v>397136.3</v>
      </c>
      <c r="N9" s="136">
        <v>4048</v>
      </c>
      <c r="O9" s="134">
        <v>4048</v>
      </c>
      <c r="P9" s="136">
        <v>15</v>
      </c>
      <c r="Q9" s="134">
        <v>15</v>
      </c>
      <c r="R9" s="136">
        <v>63</v>
      </c>
      <c r="S9" s="134">
        <v>63</v>
      </c>
      <c r="T9" s="136">
        <v>1</v>
      </c>
      <c r="U9" s="134">
        <v>1</v>
      </c>
      <c r="V9" s="136">
        <v>2</v>
      </c>
      <c r="W9" s="134">
        <v>2</v>
      </c>
      <c r="X9" s="136">
        <v>4</v>
      </c>
      <c r="Y9" s="134">
        <v>4</v>
      </c>
      <c r="Z9" s="136">
        <v>27</v>
      </c>
      <c r="AA9" s="134">
        <v>27</v>
      </c>
      <c r="AB9" s="136">
        <v>13</v>
      </c>
      <c r="AC9" s="134">
        <v>13</v>
      </c>
      <c r="AD9" s="137">
        <v>1</v>
      </c>
      <c r="AE9" s="134">
        <v>1</v>
      </c>
      <c r="AF9" s="136">
        <v>3</v>
      </c>
      <c r="AG9" s="134">
        <v>3</v>
      </c>
      <c r="AH9" s="136">
        <v>3</v>
      </c>
      <c r="AI9" s="134">
        <v>3</v>
      </c>
      <c r="AJ9" s="136">
        <v>0</v>
      </c>
      <c r="AK9" s="134">
        <v>0</v>
      </c>
      <c r="AL9" s="136">
        <v>85</v>
      </c>
      <c r="AM9" s="134">
        <v>85</v>
      </c>
      <c r="AN9" s="136">
        <v>216</v>
      </c>
      <c r="AO9" s="134">
        <v>216</v>
      </c>
      <c r="AP9" s="136">
        <v>58</v>
      </c>
      <c r="AQ9" s="134">
        <v>58</v>
      </c>
      <c r="AR9" s="136">
        <v>26</v>
      </c>
      <c r="AS9" s="134">
        <v>26</v>
      </c>
    </row>
    <row r="10" spans="1:45" ht="13.5" customHeight="1" x14ac:dyDescent="0.3">
      <c r="A10" s="133" t="s">
        <v>169</v>
      </c>
      <c r="B10" s="226" t="s">
        <v>11</v>
      </c>
      <c r="C10" s="134">
        <v>7.5</v>
      </c>
      <c r="D10" s="134">
        <v>10</v>
      </c>
      <c r="E10" s="317">
        <v>2887</v>
      </c>
      <c r="F10" s="318">
        <v>384.93333333333334</v>
      </c>
      <c r="G10" s="319">
        <v>156</v>
      </c>
      <c r="H10" s="318">
        <v>20.8</v>
      </c>
      <c r="I10" s="319">
        <v>199</v>
      </c>
      <c r="J10" s="318">
        <v>26.533333333333335</v>
      </c>
      <c r="K10" s="135">
        <v>3082619.14</v>
      </c>
      <c r="L10" s="135">
        <v>411015.88533333334</v>
      </c>
      <c r="M10" s="135">
        <v>308261.91399999999</v>
      </c>
      <c r="N10" s="136">
        <v>35878</v>
      </c>
      <c r="O10" s="134">
        <v>4783.7333333333336</v>
      </c>
      <c r="P10" s="136">
        <v>189</v>
      </c>
      <c r="Q10" s="134">
        <v>25.2</v>
      </c>
      <c r="R10" s="136">
        <v>1034</v>
      </c>
      <c r="S10" s="134">
        <v>137.86666666666667</v>
      </c>
      <c r="T10" s="136">
        <v>82</v>
      </c>
      <c r="U10" s="134">
        <v>10.933333333333334</v>
      </c>
      <c r="V10" s="136">
        <v>43</v>
      </c>
      <c r="W10" s="134">
        <v>5.7333333333333334</v>
      </c>
      <c r="X10" s="136">
        <v>171</v>
      </c>
      <c r="Y10" s="134">
        <v>22.8</v>
      </c>
      <c r="Z10" s="136">
        <v>275</v>
      </c>
      <c r="AA10" s="134">
        <v>36.666666666666664</v>
      </c>
      <c r="AB10" s="136">
        <v>196</v>
      </c>
      <c r="AC10" s="134">
        <v>26.133333333333333</v>
      </c>
      <c r="AD10" s="137">
        <v>183</v>
      </c>
      <c r="AE10" s="134">
        <v>24.4</v>
      </c>
      <c r="AF10" s="136">
        <v>160</v>
      </c>
      <c r="AG10" s="134">
        <v>21.333333333333332</v>
      </c>
      <c r="AH10" s="136">
        <v>208</v>
      </c>
      <c r="AI10" s="134">
        <v>27.733333333333334</v>
      </c>
      <c r="AJ10" s="136">
        <v>33</v>
      </c>
      <c r="AK10" s="134">
        <v>4.4000000000000004</v>
      </c>
      <c r="AL10" s="136">
        <v>985</v>
      </c>
      <c r="AM10" s="134">
        <v>131.33333333333334</v>
      </c>
      <c r="AN10" s="136">
        <v>587</v>
      </c>
      <c r="AO10" s="134">
        <v>78.266666666666666</v>
      </c>
      <c r="AP10" s="136">
        <v>2249</v>
      </c>
      <c r="AQ10" s="134">
        <v>299.86666666666667</v>
      </c>
      <c r="AR10" s="136">
        <v>259</v>
      </c>
      <c r="AS10" s="134">
        <v>34.533333333333331</v>
      </c>
    </row>
    <row r="11" spans="1:45" ht="13.5" customHeight="1" x14ac:dyDescent="0.3">
      <c r="A11" s="133" t="s">
        <v>169</v>
      </c>
      <c r="B11" s="226" t="s">
        <v>12</v>
      </c>
      <c r="C11" s="134">
        <v>3.5</v>
      </c>
      <c r="D11" s="134">
        <v>4</v>
      </c>
      <c r="E11" s="317">
        <v>1382</v>
      </c>
      <c r="F11" s="318">
        <v>394.85714285714283</v>
      </c>
      <c r="G11" s="319">
        <v>52</v>
      </c>
      <c r="H11" s="318">
        <v>14.857142857142858</v>
      </c>
      <c r="I11" s="319">
        <v>62</v>
      </c>
      <c r="J11" s="318">
        <v>17.714285714285715</v>
      </c>
      <c r="K11" s="135">
        <v>1672411.73</v>
      </c>
      <c r="L11" s="135">
        <v>477831.92285714287</v>
      </c>
      <c r="M11" s="135">
        <v>418102.9325</v>
      </c>
      <c r="N11" s="136">
        <v>12680</v>
      </c>
      <c r="O11" s="134">
        <v>3622.8571428571427</v>
      </c>
      <c r="P11" s="136">
        <v>42</v>
      </c>
      <c r="Q11" s="134">
        <v>12</v>
      </c>
      <c r="R11" s="136">
        <v>398</v>
      </c>
      <c r="S11" s="134">
        <v>113.71428571428571</v>
      </c>
      <c r="T11" s="136">
        <v>16</v>
      </c>
      <c r="U11" s="134">
        <v>4.5714285714285712</v>
      </c>
      <c r="V11" s="136">
        <v>37</v>
      </c>
      <c r="W11" s="134">
        <v>10.571428571428571</v>
      </c>
      <c r="X11" s="136">
        <v>38</v>
      </c>
      <c r="Y11" s="134">
        <v>10.857142857142858</v>
      </c>
      <c r="Z11" s="136">
        <v>72</v>
      </c>
      <c r="AA11" s="134">
        <v>20.571428571428573</v>
      </c>
      <c r="AB11" s="136">
        <v>48</v>
      </c>
      <c r="AC11" s="134">
        <v>13.714285714285714</v>
      </c>
      <c r="AD11" s="137">
        <v>5</v>
      </c>
      <c r="AE11" s="134">
        <v>1.4285714285714286</v>
      </c>
      <c r="AF11" s="136">
        <v>44</v>
      </c>
      <c r="AG11" s="134">
        <v>12.571428571428571</v>
      </c>
      <c r="AH11" s="136">
        <v>46</v>
      </c>
      <c r="AI11" s="134">
        <v>13.142857142857142</v>
      </c>
      <c r="AJ11" s="136">
        <v>8</v>
      </c>
      <c r="AK11" s="134">
        <v>2.2857142857142856</v>
      </c>
      <c r="AL11" s="136">
        <v>743</v>
      </c>
      <c r="AM11" s="134">
        <v>212.28571428571428</v>
      </c>
      <c r="AN11" s="136">
        <v>270</v>
      </c>
      <c r="AO11" s="134">
        <v>77.142857142857139</v>
      </c>
      <c r="AP11" s="136">
        <v>523</v>
      </c>
      <c r="AQ11" s="134">
        <v>149.42857142857142</v>
      </c>
      <c r="AR11" s="136">
        <v>172</v>
      </c>
      <c r="AS11" s="134">
        <v>49.142857142857146</v>
      </c>
    </row>
    <row r="12" spans="1:45" ht="13.5" customHeight="1" x14ac:dyDescent="0.3">
      <c r="A12" s="133" t="s">
        <v>152</v>
      </c>
      <c r="B12" s="226" t="s">
        <v>13</v>
      </c>
      <c r="C12" s="134">
        <v>6</v>
      </c>
      <c r="D12" s="134">
        <v>8</v>
      </c>
      <c r="E12" s="317">
        <v>2095</v>
      </c>
      <c r="F12" s="318">
        <v>349.16666666666669</v>
      </c>
      <c r="G12" s="319">
        <v>101</v>
      </c>
      <c r="H12" s="318">
        <v>16.833333333333332</v>
      </c>
      <c r="I12" s="319">
        <v>153</v>
      </c>
      <c r="J12" s="318">
        <v>25.5</v>
      </c>
      <c r="K12" s="135">
        <v>2946105.13</v>
      </c>
      <c r="L12" s="135">
        <v>491017.52166666667</v>
      </c>
      <c r="M12" s="135">
        <v>368263.14124999999</v>
      </c>
      <c r="N12" s="136">
        <v>33094</v>
      </c>
      <c r="O12" s="134">
        <v>5515.666666666667</v>
      </c>
      <c r="P12" s="136">
        <v>159</v>
      </c>
      <c r="Q12" s="134">
        <v>26.5</v>
      </c>
      <c r="R12" s="136">
        <v>2828</v>
      </c>
      <c r="S12" s="134">
        <v>471.33333333333331</v>
      </c>
      <c r="T12" s="136">
        <v>250</v>
      </c>
      <c r="U12" s="134">
        <v>41.666666666666664</v>
      </c>
      <c r="V12" s="136">
        <v>73</v>
      </c>
      <c r="W12" s="134">
        <v>12.166666666666666</v>
      </c>
      <c r="X12" s="136">
        <v>101</v>
      </c>
      <c r="Y12" s="134">
        <v>16.833333333333332</v>
      </c>
      <c r="Z12" s="136">
        <v>238</v>
      </c>
      <c r="AA12" s="134">
        <v>39.666666666666664</v>
      </c>
      <c r="AB12" s="136">
        <v>147</v>
      </c>
      <c r="AC12" s="134">
        <v>24.5</v>
      </c>
      <c r="AD12" s="137">
        <v>191</v>
      </c>
      <c r="AE12" s="134">
        <v>31.833333333333332</v>
      </c>
      <c r="AF12" s="136">
        <v>60</v>
      </c>
      <c r="AG12" s="134">
        <v>10</v>
      </c>
      <c r="AH12" s="136">
        <v>114</v>
      </c>
      <c r="AI12" s="134">
        <v>19</v>
      </c>
      <c r="AJ12" s="136">
        <v>21</v>
      </c>
      <c r="AK12" s="134">
        <v>3.5</v>
      </c>
      <c r="AL12" s="136">
        <v>1190</v>
      </c>
      <c r="AM12" s="134">
        <v>198.33333333333334</v>
      </c>
      <c r="AN12" s="136">
        <v>1069</v>
      </c>
      <c r="AO12" s="134">
        <v>178.16666666666666</v>
      </c>
      <c r="AP12" s="136">
        <v>4139</v>
      </c>
      <c r="AQ12" s="134">
        <v>689.83333333333337</v>
      </c>
      <c r="AR12" s="136">
        <v>244</v>
      </c>
      <c r="AS12" s="134">
        <v>40.666666666666664</v>
      </c>
    </row>
    <row r="13" spans="1:45" ht="13.5" customHeight="1" x14ac:dyDescent="0.3">
      <c r="A13" s="133" t="s">
        <v>152</v>
      </c>
      <c r="B13" s="226" t="s">
        <v>14</v>
      </c>
      <c r="C13" s="134">
        <v>10.75</v>
      </c>
      <c r="D13" s="134">
        <v>13</v>
      </c>
      <c r="E13" s="317">
        <v>3662</v>
      </c>
      <c r="F13" s="318">
        <v>340.6511627906977</v>
      </c>
      <c r="G13" s="319">
        <v>371</v>
      </c>
      <c r="H13" s="318">
        <v>34.511627906976742</v>
      </c>
      <c r="I13" s="319">
        <v>414</v>
      </c>
      <c r="J13" s="318">
        <v>38.511627906976742</v>
      </c>
      <c r="K13" s="135">
        <v>4769279.92</v>
      </c>
      <c r="L13" s="135">
        <v>443653.94604651164</v>
      </c>
      <c r="M13" s="135">
        <v>366867.68615384615</v>
      </c>
      <c r="N13" s="136">
        <v>50871</v>
      </c>
      <c r="O13" s="134">
        <v>4732.1860465116279</v>
      </c>
      <c r="P13" s="136">
        <v>459</v>
      </c>
      <c r="Q13" s="134">
        <v>42.697674418604649</v>
      </c>
      <c r="R13" s="136">
        <v>3012</v>
      </c>
      <c r="S13" s="134">
        <v>280.18604651162792</v>
      </c>
      <c r="T13" s="136">
        <v>266</v>
      </c>
      <c r="U13" s="134">
        <v>24.744186046511629</v>
      </c>
      <c r="V13" s="136">
        <v>174</v>
      </c>
      <c r="W13" s="134">
        <v>16.186046511627907</v>
      </c>
      <c r="X13" s="136">
        <v>376</v>
      </c>
      <c r="Y13" s="134">
        <v>34.97674418604651</v>
      </c>
      <c r="Z13" s="136">
        <v>532</v>
      </c>
      <c r="AA13" s="134">
        <v>49.488372093023258</v>
      </c>
      <c r="AB13" s="136">
        <v>407</v>
      </c>
      <c r="AC13" s="134">
        <v>37.860465116279073</v>
      </c>
      <c r="AD13" s="137">
        <v>1564</v>
      </c>
      <c r="AE13" s="134">
        <v>145.48837209302326</v>
      </c>
      <c r="AF13" s="136">
        <v>86</v>
      </c>
      <c r="AG13" s="134">
        <v>8</v>
      </c>
      <c r="AH13" s="136">
        <v>228</v>
      </c>
      <c r="AI13" s="134">
        <v>21.209302325581394</v>
      </c>
      <c r="AJ13" s="136">
        <v>19</v>
      </c>
      <c r="AK13" s="134">
        <v>1.7674418604651163</v>
      </c>
      <c r="AL13" s="136">
        <v>1151</v>
      </c>
      <c r="AM13" s="134">
        <v>107.06976744186046</v>
      </c>
      <c r="AN13" s="136">
        <v>1737</v>
      </c>
      <c r="AO13" s="134">
        <v>161.58139534883722</v>
      </c>
      <c r="AP13" s="136">
        <v>4699</v>
      </c>
      <c r="AQ13" s="134">
        <v>437.11627906976742</v>
      </c>
      <c r="AR13" s="136">
        <v>573</v>
      </c>
      <c r="AS13" s="134">
        <v>53.302325581395351</v>
      </c>
    </row>
    <row r="14" spans="1:45" ht="13.5" customHeight="1" x14ac:dyDescent="0.3">
      <c r="A14" s="133" t="s">
        <v>155</v>
      </c>
      <c r="B14" s="226" t="s">
        <v>15</v>
      </c>
      <c r="C14" s="134">
        <v>7</v>
      </c>
      <c r="D14" s="134">
        <v>15</v>
      </c>
      <c r="E14" s="317">
        <v>6224</v>
      </c>
      <c r="F14" s="318">
        <v>889.14285714285711</v>
      </c>
      <c r="G14" s="319">
        <v>251</v>
      </c>
      <c r="H14" s="318">
        <v>35.857142857142854</v>
      </c>
      <c r="I14" s="319">
        <v>398</v>
      </c>
      <c r="J14" s="318">
        <v>56.857142857142854</v>
      </c>
      <c r="K14" s="135">
        <v>9106721.8399999999</v>
      </c>
      <c r="L14" s="135">
        <v>1300960.2628571428</v>
      </c>
      <c r="M14" s="135">
        <v>607114.78933333338</v>
      </c>
      <c r="N14" s="136">
        <v>93205</v>
      </c>
      <c r="O14" s="134">
        <v>13315</v>
      </c>
      <c r="P14" s="136">
        <v>833</v>
      </c>
      <c r="Q14" s="134">
        <v>119</v>
      </c>
      <c r="R14" s="136">
        <v>5497</v>
      </c>
      <c r="S14" s="134">
        <v>785.28571428571433</v>
      </c>
      <c r="T14" s="136">
        <v>1106</v>
      </c>
      <c r="U14" s="134">
        <v>158</v>
      </c>
      <c r="V14" s="136">
        <v>243</v>
      </c>
      <c r="W14" s="134">
        <v>34.714285714285715</v>
      </c>
      <c r="X14" s="136">
        <v>257</v>
      </c>
      <c r="Y14" s="134">
        <v>36.714285714285715</v>
      </c>
      <c r="Z14" s="136">
        <v>698</v>
      </c>
      <c r="AA14" s="134">
        <v>99.714285714285708</v>
      </c>
      <c r="AB14" s="136">
        <v>373</v>
      </c>
      <c r="AC14" s="134">
        <v>53.285714285714285</v>
      </c>
      <c r="AD14" s="137">
        <v>12</v>
      </c>
      <c r="AE14" s="134">
        <v>1.7142857142857142</v>
      </c>
      <c r="AF14" s="136">
        <v>152</v>
      </c>
      <c r="AG14" s="134">
        <v>21.714285714285715</v>
      </c>
      <c r="AH14" s="136">
        <v>812</v>
      </c>
      <c r="AI14" s="134">
        <v>116</v>
      </c>
      <c r="AJ14" s="136">
        <v>122</v>
      </c>
      <c r="AK14" s="134">
        <v>17.428571428571427</v>
      </c>
      <c r="AL14" s="136">
        <v>2796</v>
      </c>
      <c r="AM14" s="134">
        <v>399.42857142857144</v>
      </c>
      <c r="AN14" s="136">
        <v>5175</v>
      </c>
      <c r="AO14" s="134">
        <v>739.28571428571433</v>
      </c>
      <c r="AP14" s="136">
        <v>3581</v>
      </c>
      <c r="AQ14" s="134">
        <v>511.57142857142856</v>
      </c>
      <c r="AR14" s="136">
        <v>3735</v>
      </c>
      <c r="AS14" s="134">
        <v>533.57142857142856</v>
      </c>
    </row>
    <row r="15" spans="1:45" ht="13.5" customHeight="1" x14ac:dyDescent="0.3">
      <c r="A15" s="133" t="s">
        <v>153</v>
      </c>
      <c r="B15" s="226" t="s">
        <v>16</v>
      </c>
      <c r="C15" s="134">
        <v>6</v>
      </c>
      <c r="D15" s="134">
        <v>9</v>
      </c>
      <c r="E15" s="317">
        <v>2607</v>
      </c>
      <c r="F15" s="318">
        <v>434.5</v>
      </c>
      <c r="G15" s="319">
        <v>161</v>
      </c>
      <c r="H15" s="318">
        <v>26.833333333333332</v>
      </c>
      <c r="I15" s="319">
        <v>189</v>
      </c>
      <c r="J15" s="318">
        <v>31.5</v>
      </c>
      <c r="K15" s="135">
        <v>2942918.06</v>
      </c>
      <c r="L15" s="135">
        <v>490486.34333333332</v>
      </c>
      <c r="M15" s="135">
        <v>326990.89555555559</v>
      </c>
      <c r="N15" s="136">
        <v>50369</v>
      </c>
      <c r="O15" s="134">
        <v>8394.8333333333339</v>
      </c>
      <c r="P15" s="136">
        <v>367</v>
      </c>
      <c r="Q15" s="134">
        <v>61.166666666666664</v>
      </c>
      <c r="R15" s="136">
        <v>2147</v>
      </c>
      <c r="S15" s="134">
        <v>357.83333333333331</v>
      </c>
      <c r="T15" s="136">
        <v>126</v>
      </c>
      <c r="U15" s="134">
        <v>21</v>
      </c>
      <c r="V15" s="136">
        <v>25</v>
      </c>
      <c r="W15" s="134">
        <v>4.166666666666667</v>
      </c>
      <c r="X15" s="136">
        <v>169</v>
      </c>
      <c r="Y15" s="134">
        <v>28.166666666666668</v>
      </c>
      <c r="Z15" s="136">
        <v>197</v>
      </c>
      <c r="AA15" s="134">
        <v>32.833333333333336</v>
      </c>
      <c r="AB15" s="136">
        <v>187</v>
      </c>
      <c r="AC15" s="134">
        <v>31.166666666666668</v>
      </c>
      <c r="AD15" s="137">
        <v>12</v>
      </c>
      <c r="AE15" s="134">
        <v>2</v>
      </c>
      <c r="AF15" s="136">
        <v>71</v>
      </c>
      <c r="AG15" s="134">
        <v>11.833333333333334</v>
      </c>
      <c r="AH15" s="136">
        <v>112</v>
      </c>
      <c r="AI15" s="134">
        <v>18.666666666666668</v>
      </c>
      <c r="AJ15" s="136">
        <v>10</v>
      </c>
      <c r="AK15" s="134">
        <v>1.6666666666666667</v>
      </c>
      <c r="AL15" s="136">
        <v>1508</v>
      </c>
      <c r="AM15" s="134">
        <v>251.33333333333334</v>
      </c>
      <c r="AN15" s="136">
        <v>1357</v>
      </c>
      <c r="AO15" s="134">
        <v>226.16666666666666</v>
      </c>
      <c r="AP15" s="136">
        <v>1208</v>
      </c>
      <c r="AQ15" s="134">
        <v>201.33333333333334</v>
      </c>
      <c r="AR15" s="136">
        <v>510</v>
      </c>
      <c r="AS15" s="134">
        <v>85</v>
      </c>
    </row>
    <row r="16" spans="1:45" ht="13.5" customHeight="1" x14ac:dyDescent="0.3">
      <c r="A16" s="133" t="s">
        <v>154</v>
      </c>
      <c r="B16" s="226" t="s">
        <v>17</v>
      </c>
      <c r="C16" s="134">
        <v>16.75</v>
      </c>
      <c r="D16" s="134">
        <v>23</v>
      </c>
      <c r="E16" s="317">
        <v>4920</v>
      </c>
      <c r="F16" s="318">
        <v>293.73134328358208</v>
      </c>
      <c r="G16" s="319">
        <v>266</v>
      </c>
      <c r="H16" s="318">
        <v>15.880597014925373</v>
      </c>
      <c r="I16" s="319">
        <v>354</v>
      </c>
      <c r="J16" s="318">
        <v>21.134328358208954</v>
      </c>
      <c r="K16" s="135">
        <v>9175578.7899999991</v>
      </c>
      <c r="L16" s="135">
        <v>547795.74865671631</v>
      </c>
      <c r="M16" s="135">
        <v>398938.20826086955</v>
      </c>
      <c r="N16" s="136">
        <v>68112</v>
      </c>
      <c r="O16" s="134">
        <v>4066.3880597014927</v>
      </c>
      <c r="P16" s="136">
        <v>648</v>
      </c>
      <c r="Q16" s="134">
        <v>38.686567164179102</v>
      </c>
      <c r="R16" s="136">
        <v>6120</v>
      </c>
      <c r="S16" s="134">
        <v>365.37313432835822</v>
      </c>
      <c r="T16" s="136">
        <v>274</v>
      </c>
      <c r="U16" s="134">
        <v>16.35820895522388</v>
      </c>
      <c r="V16" s="136">
        <v>130</v>
      </c>
      <c r="W16" s="134">
        <v>7.7611940298507465</v>
      </c>
      <c r="X16" s="136">
        <v>272</v>
      </c>
      <c r="Y16" s="134">
        <v>16.238805970149254</v>
      </c>
      <c r="Z16" s="136">
        <v>372</v>
      </c>
      <c r="AA16" s="134">
        <v>22.208955223880597</v>
      </c>
      <c r="AB16" s="136">
        <v>311</v>
      </c>
      <c r="AC16" s="134">
        <v>18.567164179104477</v>
      </c>
      <c r="AD16" s="137">
        <v>31</v>
      </c>
      <c r="AE16" s="134">
        <v>1.8507462686567164</v>
      </c>
      <c r="AF16" s="136">
        <v>222</v>
      </c>
      <c r="AG16" s="134">
        <v>13.253731343283581</v>
      </c>
      <c r="AH16" s="136">
        <v>306</v>
      </c>
      <c r="AI16" s="134">
        <v>18.268656716417912</v>
      </c>
      <c r="AJ16" s="136">
        <v>106</v>
      </c>
      <c r="AK16" s="134">
        <v>6.3283582089552235</v>
      </c>
      <c r="AL16" s="136">
        <v>3212</v>
      </c>
      <c r="AM16" s="134">
        <v>191.76119402985074</v>
      </c>
      <c r="AN16" s="136">
        <v>5930</v>
      </c>
      <c r="AO16" s="134">
        <v>354.02985074626866</v>
      </c>
      <c r="AP16" s="136">
        <v>12847</v>
      </c>
      <c r="AQ16" s="134">
        <v>766.98507462686564</v>
      </c>
      <c r="AR16" s="136">
        <v>2932</v>
      </c>
      <c r="AS16" s="134">
        <v>175.044776119403</v>
      </c>
    </row>
    <row r="17" spans="1:45" ht="13.5" customHeight="1" x14ac:dyDescent="0.3">
      <c r="A17" s="133" t="s">
        <v>153</v>
      </c>
      <c r="B17" s="226" t="s">
        <v>18</v>
      </c>
      <c r="C17" s="134">
        <v>7.75</v>
      </c>
      <c r="D17" s="134">
        <v>10</v>
      </c>
      <c r="E17" s="317">
        <v>2906</v>
      </c>
      <c r="F17" s="318">
        <v>374.96774193548384</v>
      </c>
      <c r="G17" s="319">
        <v>171</v>
      </c>
      <c r="H17" s="318">
        <v>22.06451612903226</v>
      </c>
      <c r="I17" s="319">
        <v>222</v>
      </c>
      <c r="J17" s="318">
        <v>28.64516129032258</v>
      </c>
      <c r="K17" s="135">
        <v>3729406.46</v>
      </c>
      <c r="L17" s="135">
        <v>481213.73677419353</v>
      </c>
      <c r="M17" s="135">
        <v>372940.64600000001</v>
      </c>
      <c r="N17" s="136">
        <v>52865</v>
      </c>
      <c r="O17" s="134">
        <v>6821.2903225806449</v>
      </c>
      <c r="P17" s="136">
        <v>400</v>
      </c>
      <c r="Q17" s="134">
        <v>51.612903225806448</v>
      </c>
      <c r="R17" s="136">
        <v>716</v>
      </c>
      <c r="S17" s="134">
        <v>92.387096774193552</v>
      </c>
      <c r="T17" s="136">
        <v>75</v>
      </c>
      <c r="U17" s="134">
        <v>9.67741935483871</v>
      </c>
      <c r="V17" s="136">
        <v>48</v>
      </c>
      <c r="W17" s="134">
        <v>6.193548387096774</v>
      </c>
      <c r="X17" s="136">
        <v>170</v>
      </c>
      <c r="Y17" s="134">
        <v>21.93548387096774</v>
      </c>
      <c r="Z17" s="136">
        <v>252</v>
      </c>
      <c r="AA17" s="134">
        <v>32.516129032258064</v>
      </c>
      <c r="AB17" s="136">
        <v>208</v>
      </c>
      <c r="AC17" s="134">
        <v>26.838709677419356</v>
      </c>
      <c r="AD17" s="137">
        <v>14</v>
      </c>
      <c r="AE17" s="134">
        <v>1.8064516129032258</v>
      </c>
      <c r="AF17" s="136">
        <v>39</v>
      </c>
      <c r="AG17" s="134">
        <v>5.032258064516129</v>
      </c>
      <c r="AH17" s="136">
        <v>145</v>
      </c>
      <c r="AI17" s="134">
        <v>18.70967741935484</v>
      </c>
      <c r="AJ17" s="136">
        <v>32</v>
      </c>
      <c r="AK17" s="134">
        <v>4.129032258064516</v>
      </c>
      <c r="AL17" s="136">
        <v>1274</v>
      </c>
      <c r="AM17" s="134">
        <v>164.38709677419354</v>
      </c>
      <c r="AN17" s="136">
        <v>1483</v>
      </c>
      <c r="AO17" s="134">
        <v>191.35483870967741</v>
      </c>
      <c r="AP17" s="136">
        <v>1268</v>
      </c>
      <c r="AQ17" s="134">
        <v>163.61290322580646</v>
      </c>
      <c r="AR17" s="136">
        <v>1147</v>
      </c>
      <c r="AS17" s="134">
        <v>148</v>
      </c>
    </row>
    <row r="18" spans="1:45" ht="13.5" customHeight="1" x14ac:dyDescent="0.3">
      <c r="A18" s="133" t="s">
        <v>169</v>
      </c>
      <c r="B18" s="226" t="s">
        <v>19</v>
      </c>
      <c r="C18" s="134">
        <v>1</v>
      </c>
      <c r="D18" s="134">
        <v>1.75</v>
      </c>
      <c r="E18" s="317">
        <v>281</v>
      </c>
      <c r="F18" s="318">
        <v>281</v>
      </c>
      <c r="G18" s="319">
        <v>24</v>
      </c>
      <c r="H18" s="318">
        <v>24</v>
      </c>
      <c r="I18" s="319">
        <v>22</v>
      </c>
      <c r="J18" s="318">
        <v>22</v>
      </c>
      <c r="K18" s="135">
        <v>643935.52</v>
      </c>
      <c r="L18" s="135">
        <v>643935.52</v>
      </c>
      <c r="M18" s="135">
        <v>367963.15428571432</v>
      </c>
      <c r="N18" s="136">
        <v>16</v>
      </c>
      <c r="O18" s="134">
        <v>16</v>
      </c>
      <c r="P18" s="136">
        <v>0</v>
      </c>
      <c r="Q18" s="134">
        <v>0</v>
      </c>
      <c r="R18" s="136">
        <v>0</v>
      </c>
      <c r="S18" s="134">
        <v>0</v>
      </c>
      <c r="T18" s="136">
        <v>0</v>
      </c>
      <c r="U18" s="134">
        <v>0</v>
      </c>
      <c r="V18" s="136">
        <v>2</v>
      </c>
      <c r="W18" s="134">
        <v>2</v>
      </c>
      <c r="X18" s="136">
        <v>0</v>
      </c>
      <c r="Y18" s="134">
        <v>0</v>
      </c>
      <c r="Z18" s="136">
        <v>0</v>
      </c>
      <c r="AA18" s="134">
        <v>0</v>
      </c>
      <c r="AB18" s="136">
        <v>0</v>
      </c>
      <c r="AC18" s="134">
        <v>0</v>
      </c>
      <c r="AD18" s="137">
        <v>0</v>
      </c>
      <c r="AE18" s="134">
        <v>0</v>
      </c>
      <c r="AF18" s="136">
        <v>0</v>
      </c>
      <c r="AG18" s="134">
        <v>0</v>
      </c>
      <c r="AH18" s="136">
        <v>0</v>
      </c>
      <c r="AI18" s="134">
        <v>0</v>
      </c>
      <c r="AJ18" s="136">
        <v>1</v>
      </c>
      <c r="AK18" s="134">
        <v>1</v>
      </c>
      <c r="AL18" s="136">
        <v>81</v>
      </c>
      <c r="AM18" s="134">
        <v>81</v>
      </c>
      <c r="AN18" s="136">
        <v>0</v>
      </c>
      <c r="AO18" s="134">
        <v>0</v>
      </c>
      <c r="AP18" s="136">
        <v>0</v>
      </c>
      <c r="AQ18" s="134">
        <v>0</v>
      </c>
      <c r="AR18" s="136">
        <v>40</v>
      </c>
      <c r="AS18" s="134">
        <v>40</v>
      </c>
    </row>
    <row r="19" spans="1:45" ht="13.5" customHeight="1" x14ac:dyDescent="0.3">
      <c r="A19" s="133" t="s">
        <v>152</v>
      </c>
      <c r="B19" s="226" t="s">
        <v>20</v>
      </c>
      <c r="C19" s="134">
        <v>4</v>
      </c>
      <c r="D19" s="134">
        <v>6</v>
      </c>
      <c r="E19" s="317">
        <v>2113</v>
      </c>
      <c r="F19" s="318">
        <v>528.25</v>
      </c>
      <c r="G19" s="319">
        <v>79</v>
      </c>
      <c r="H19" s="318">
        <v>19.75</v>
      </c>
      <c r="I19" s="319">
        <v>107</v>
      </c>
      <c r="J19" s="318">
        <v>26.75</v>
      </c>
      <c r="K19" s="135">
        <v>3565903.64</v>
      </c>
      <c r="L19" s="135">
        <v>891475.91</v>
      </c>
      <c r="M19" s="135">
        <v>594317.27333333332</v>
      </c>
      <c r="N19" s="136">
        <v>25108</v>
      </c>
      <c r="O19" s="134">
        <v>6277</v>
      </c>
      <c r="P19" s="136">
        <v>182</v>
      </c>
      <c r="Q19" s="134">
        <v>45.5</v>
      </c>
      <c r="R19" s="136">
        <v>1847</v>
      </c>
      <c r="S19" s="134">
        <v>461.75</v>
      </c>
      <c r="T19" s="136">
        <v>111</v>
      </c>
      <c r="U19" s="134">
        <v>27.75</v>
      </c>
      <c r="V19" s="136">
        <v>8</v>
      </c>
      <c r="W19" s="134">
        <v>2</v>
      </c>
      <c r="X19" s="136">
        <v>79</v>
      </c>
      <c r="Y19" s="134">
        <v>19.75</v>
      </c>
      <c r="Z19" s="136">
        <v>93</v>
      </c>
      <c r="AA19" s="134">
        <v>23.25</v>
      </c>
      <c r="AB19" s="136">
        <v>104</v>
      </c>
      <c r="AC19" s="134">
        <v>26</v>
      </c>
      <c r="AD19" s="137">
        <v>12</v>
      </c>
      <c r="AE19" s="134">
        <v>3</v>
      </c>
      <c r="AF19" s="136">
        <v>44</v>
      </c>
      <c r="AG19" s="134">
        <v>11</v>
      </c>
      <c r="AH19" s="136">
        <v>129</v>
      </c>
      <c r="AI19" s="134">
        <v>32.25</v>
      </c>
      <c r="AJ19" s="136">
        <v>26</v>
      </c>
      <c r="AK19" s="134">
        <v>6.5</v>
      </c>
      <c r="AL19" s="136">
        <v>765</v>
      </c>
      <c r="AM19" s="134">
        <v>191.25</v>
      </c>
      <c r="AN19" s="136">
        <v>309</v>
      </c>
      <c r="AO19" s="134">
        <v>77.25</v>
      </c>
      <c r="AP19" s="136">
        <v>1645</v>
      </c>
      <c r="AQ19" s="134">
        <v>411.25</v>
      </c>
      <c r="AR19" s="136">
        <v>78</v>
      </c>
      <c r="AS19" s="134">
        <v>19.5</v>
      </c>
    </row>
    <row r="20" spans="1:45" ht="13.5" customHeight="1" x14ac:dyDescent="0.3">
      <c r="A20" s="133" t="s">
        <v>142</v>
      </c>
      <c r="B20" s="226" t="s">
        <v>21</v>
      </c>
      <c r="C20" s="134">
        <v>3</v>
      </c>
      <c r="D20" s="134">
        <v>4.33</v>
      </c>
      <c r="E20" s="317">
        <v>1005</v>
      </c>
      <c r="F20" s="318">
        <v>335</v>
      </c>
      <c r="G20" s="319">
        <v>45</v>
      </c>
      <c r="H20" s="318">
        <v>15</v>
      </c>
      <c r="I20" s="319">
        <v>50</v>
      </c>
      <c r="J20" s="318">
        <v>16.666666666666668</v>
      </c>
      <c r="K20" s="135">
        <v>992451.18</v>
      </c>
      <c r="L20" s="135">
        <v>330817.06</v>
      </c>
      <c r="M20" s="135">
        <v>229203.50577367208</v>
      </c>
      <c r="N20" s="136">
        <v>15983</v>
      </c>
      <c r="O20" s="134">
        <v>5327.666666666667</v>
      </c>
      <c r="P20" s="136">
        <v>126</v>
      </c>
      <c r="Q20" s="134">
        <v>42</v>
      </c>
      <c r="R20" s="136">
        <v>1602</v>
      </c>
      <c r="S20" s="134">
        <v>534</v>
      </c>
      <c r="T20" s="136">
        <v>127</v>
      </c>
      <c r="U20" s="134">
        <v>42.333333333333336</v>
      </c>
      <c r="V20" s="136">
        <v>8</v>
      </c>
      <c r="W20" s="134">
        <v>2.6666666666666665</v>
      </c>
      <c r="X20" s="136">
        <v>40</v>
      </c>
      <c r="Y20" s="134">
        <v>13.333333333333334</v>
      </c>
      <c r="Z20" s="136">
        <v>35</v>
      </c>
      <c r="AA20" s="134">
        <v>11.666666666666666</v>
      </c>
      <c r="AB20" s="136">
        <v>47</v>
      </c>
      <c r="AC20" s="134">
        <v>15.666666666666666</v>
      </c>
      <c r="AD20" s="137">
        <v>1</v>
      </c>
      <c r="AE20" s="134">
        <v>0.33333333333333331</v>
      </c>
      <c r="AF20" s="136">
        <v>25</v>
      </c>
      <c r="AG20" s="134">
        <v>8.3333333333333339</v>
      </c>
      <c r="AH20" s="136">
        <v>44</v>
      </c>
      <c r="AI20" s="134">
        <v>14.666666666666666</v>
      </c>
      <c r="AJ20" s="136">
        <v>2</v>
      </c>
      <c r="AK20" s="134">
        <v>0.66666666666666663</v>
      </c>
      <c r="AL20" s="136">
        <v>316</v>
      </c>
      <c r="AM20" s="134">
        <v>105.33333333333333</v>
      </c>
      <c r="AN20" s="136">
        <v>295</v>
      </c>
      <c r="AO20" s="134">
        <v>98.333333333333329</v>
      </c>
      <c r="AP20" s="136">
        <v>366</v>
      </c>
      <c r="AQ20" s="134">
        <v>122</v>
      </c>
      <c r="AR20" s="136">
        <v>75</v>
      </c>
      <c r="AS20" s="134">
        <v>25</v>
      </c>
    </row>
    <row r="21" spans="1:45" ht="13.5" customHeight="1" x14ac:dyDescent="0.3">
      <c r="A21" s="133" t="s">
        <v>153</v>
      </c>
      <c r="B21" s="226" t="s">
        <v>22</v>
      </c>
      <c r="C21" s="134">
        <v>17</v>
      </c>
      <c r="D21" s="134">
        <v>23</v>
      </c>
      <c r="E21" s="317">
        <v>5610</v>
      </c>
      <c r="F21" s="318">
        <v>330</v>
      </c>
      <c r="G21" s="319">
        <v>250</v>
      </c>
      <c r="H21" s="318">
        <v>14.705882352941176</v>
      </c>
      <c r="I21" s="319">
        <v>276</v>
      </c>
      <c r="J21" s="318">
        <v>16.235294117647058</v>
      </c>
      <c r="K21" s="135">
        <v>7955031.7999999998</v>
      </c>
      <c r="L21" s="135">
        <v>467943.04705882352</v>
      </c>
      <c r="M21" s="135">
        <v>345870.94782608695</v>
      </c>
      <c r="N21" s="136">
        <v>78285</v>
      </c>
      <c r="O21" s="134">
        <v>4605</v>
      </c>
      <c r="P21" s="136">
        <v>499</v>
      </c>
      <c r="Q21" s="134">
        <v>29.352941176470587</v>
      </c>
      <c r="R21" s="136">
        <v>3963</v>
      </c>
      <c r="S21" s="134">
        <v>233.11764705882354</v>
      </c>
      <c r="T21" s="136">
        <v>166</v>
      </c>
      <c r="U21" s="134">
        <v>9.764705882352942</v>
      </c>
      <c r="V21" s="136">
        <v>61</v>
      </c>
      <c r="W21" s="134">
        <v>3.5882352941176472</v>
      </c>
      <c r="X21" s="136">
        <v>252</v>
      </c>
      <c r="Y21" s="134">
        <v>14.823529411764707</v>
      </c>
      <c r="Z21" s="136">
        <v>190</v>
      </c>
      <c r="AA21" s="134">
        <v>11.176470588235293</v>
      </c>
      <c r="AB21" s="136">
        <v>275</v>
      </c>
      <c r="AC21" s="134">
        <v>16.176470588235293</v>
      </c>
      <c r="AD21" s="137">
        <v>10</v>
      </c>
      <c r="AE21" s="134">
        <v>0.58823529411764708</v>
      </c>
      <c r="AF21" s="136">
        <v>76</v>
      </c>
      <c r="AG21" s="134">
        <v>4.4705882352941178</v>
      </c>
      <c r="AH21" s="136">
        <v>205</v>
      </c>
      <c r="AI21" s="134">
        <v>12.058823529411764</v>
      </c>
      <c r="AJ21" s="136">
        <v>65</v>
      </c>
      <c r="AK21" s="134">
        <v>3.8235294117647061</v>
      </c>
      <c r="AL21" s="136">
        <v>2909</v>
      </c>
      <c r="AM21" s="134">
        <v>171.11764705882354</v>
      </c>
      <c r="AN21" s="136">
        <v>3911</v>
      </c>
      <c r="AO21" s="134">
        <v>230.05882352941177</v>
      </c>
      <c r="AP21" s="136">
        <v>6389</v>
      </c>
      <c r="AQ21" s="134">
        <v>375.8235294117647</v>
      </c>
      <c r="AR21" s="136">
        <v>2078</v>
      </c>
      <c r="AS21" s="134">
        <v>122.23529411764706</v>
      </c>
    </row>
    <row r="22" spans="1:45" ht="13.5" customHeight="1" x14ac:dyDescent="0.3">
      <c r="A22" s="133" t="s">
        <v>142</v>
      </c>
      <c r="B22" s="226" t="s">
        <v>23</v>
      </c>
      <c r="C22" s="134">
        <v>4</v>
      </c>
      <c r="D22" s="134">
        <v>5</v>
      </c>
      <c r="E22" s="317">
        <v>1472</v>
      </c>
      <c r="F22" s="318">
        <v>368</v>
      </c>
      <c r="G22" s="319">
        <v>61</v>
      </c>
      <c r="H22" s="318">
        <v>15.25</v>
      </c>
      <c r="I22" s="319">
        <v>73</v>
      </c>
      <c r="J22" s="318">
        <v>18.25</v>
      </c>
      <c r="K22" s="135">
        <v>1956949.41</v>
      </c>
      <c r="L22" s="135">
        <v>489237.35249999998</v>
      </c>
      <c r="M22" s="135">
        <v>391389.88199999998</v>
      </c>
      <c r="N22" s="136">
        <v>20875</v>
      </c>
      <c r="O22" s="134">
        <v>5218.75</v>
      </c>
      <c r="P22" s="136">
        <v>187</v>
      </c>
      <c r="Q22" s="134">
        <v>46.75</v>
      </c>
      <c r="R22" s="136">
        <v>905</v>
      </c>
      <c r="S22" s="134">
        <v>226.25</v>
      </c>
      <c r="T22" s="136">
        <v>79</v>
      </c>
      <c r="U22" s="134">
        <v>19.75</v>
      </c>
      <c r="V22" s="136">
        <v>39</v>
      </c>
      <c r="W22" s="134">
        <v>9.75</v>
      </c>
      <c r="X22" s="136">
        <v>61</v>
      </c>
      <c r="Y22" s="134">
        <v>15.25</v>
      </c>
      <c r="Z22" s="136">
        <v>83</v>
      </c>
      <c r="AA22" s="134">
        <v>20.75</v>
      </c>
      <c r="AB22" s="136">
        <v>73</v>
      </c>
      <c r="AC22" s="134">
        <v>18.25</v>
      </c>
      <c r="AD22" s="137">
        <v>1</v>
      </c>
      <c r="AE22" s="134">
        <v>0.25</v>
      </c>
      <c r="AF22" s="136">
        <v>31</v>
      </c>
      <c r="AG22" s="134">
        <v>7.75</v>
      </c>
      <c r="AH22" s="136">
        <v>48</v>
      </c>
      <c r="AI22" s="134">
        <v>12</v>
      </c>
      <c r="AJ22" s="136">
        <v>15</v>
      </c>
      <c r="AK22" s="134">
        <v>3.75</v>
      </c>
      <c r="AL22" s="136">
        <v>479</v>
      </c>
      <c r="AM22" s="134">
        <v>119.75</v>
      </c>
      <c r="AN22" s="136">
        <v>598</v>
      </c>
      <c r="AO22" s="134">
        <v>149.5</v>
      </c>
      <c r="AP22" s="136">
        <v>1241</v>
      </c>
      <c r="AQ22" s="134">
        <v>310.25</v>
      </c>
      <c r="AR22" s="136">
        <v>455</v>
      </c>
      <c r="AS22" s="134">
        <v>113.75</v>
      </c>
    </row>
    <row r="23" spans="1:45" ht="13.5" customHeight="1" x14ac:dyDescent="0.3">
      <c r="A23" s="133" t="s">
        <v>155</v>
      </c>
      <c r="B23" s="226" t="s">
        <v>24</v>
      </c>
      <c r="C23" s="134">
        <v>2</v>
      </c>
      <c r="D23" s="134">
        <v>3</v>
      </c>
      <c r="E23" s="317">
        <v>697</v>
      </c>
      <c r="F23" s="318">
        <v>348.5</v>
      </c>
      <c r="G23" s="319">
        <v>21</v>
      </c>
      <c r="H23" s="318">
        <v>10.5</v>
      </c>
      <c r="I23" s="319">
        <v>21</v>
      </c>
      <c r="J23" s="318">
        <v>10.5</v>
      </c>
      <c r="K23" s="135">
        <v>838603.57</v>
      </c>
      <c r="L23" s="135">
        <v>419301.78499999997</v>
      </c>
      <c r="M23" s="135">
        <v>279534.52333333332</v>
      </c>
      <c r="N23" s="136">
        <v>10227</v>
      </c>
      <c r="O23" s="134">
        <v>5113.5</v>
      </c>
      <c r="P23" s="136">
        <v>99</v>
      </c>
      <c r="Q23" s="134">
        <v>49.5</v>
      </c>
      <c r="R23" s="136">
        <v>369</v>
      </c>
      <c r="S23" s="134">
        <v>184.5</v>
      </c>
      <c r="T23" s="136">
        <v>8</v>
      </c>
      <c r="U23" s="134">
        <v>4</v>
      </c>
      <c r="V23" s="136">
        <v>6</v>
      </c>
      <c r="W23" s="134">
        <v>3</v>
      </c>
      <c r="X23" s="136">
        <v>19</v>
      </c>
      <c r="Y23" s="134">
        <v>9.5</v>
      </c>
      <c r="Z23" s="136">
        <v>21</v>
      </c>
      <c r="AA23" s="134">
        <v>10.5</v>
      </c>
      <c r="AB23" s="136">
        <v>21</v>
      </c>
      <c r="AC23" s="134">
        <v>10.5</v>
      </c>
      <c r="AD23" s="137">
        <v>2</v>
      </c>
      <c r="AE23" s="134">
        <v>1</v>
      </c>
      <c r="AF23" s="136">
        <v>7</v>
      </c>
      <c r="AG23" s="134">
        <v>3.5</v>
      </c>
      <c r="AH23" s="136">
        <v>28</v>
      </c>
      <c r="AI23" s="134">
        <v>14</v>
      </c>
      <c r="AJ23" s="136">
        <v>8</v>
      </c>
      <c r="AK23" s="134">
        <v>4</v>
      </c>
      <c r="AL23" s="136">
        <v>179</v>
      </c>
      <c r="AM23" s="134">
        <v>89.5</v>
      </c>
      <c r="AN23" s="136">
        <v>358</v>
      </c>
      <c r="AO23" s="134">
        <v>179</v>
      </c>
      <c r="AP23" s="136">
        <v>469</v>
      </c>
      <c r="AQ23" s="134">
        <v>234.5</v>
      </c>
      <c r="AR23" s="136">
        <v>358</v>
      </c>
      <c r="AS23" s="134">
        <v>179</v>
      </c>
    </row>
    <row r="24" spans="1:45" ht="13.5" customHeight="1" x14ac:dyDescent="0.3">
      <c r="A24" s="133" t="s">
        <v>169</v>
      </c>
      <c r="B24" s="226" t="s">
        <v>25</v>
      </c>
      <c r="C24" s="134">
        <v>2</v>
      </c>
      <c r="D24" s="134">
        <v>3</v>
      </c>
      <c r="E24" s="317">
        <v>998</v>
      </c>
      <c r="F24" s="318">
        <v>499</v>
      </c>
      <c r="G24" s="319">
        <v>16</v>
      </c>
      <c r="H24" s="318">
        <v>8</v>
      </c>
      <c r="I24" s="319">
        <v>32</v>
      </c>
      <c r="J24" s="318">
        <v>16</v>
      </c>
      <c r="K24" s="135">
        <v>1155839.22</v>
      </c>
      <c r="L24" s="135">
        <v>577919.61</v>
      </c>
      <c r="M24" s="135">
        <v>385279.74</v>
      </c>
      <c r="N24" s="136">
        <v>15334</v>
      </c>
      <c r="O24" s="134">
        <v>7667</v>
      </c>
      <c r="P24" s="136">
        <v>39</v>
      </c>
      <c r="Q24" s="134">
        <v>19.5</v>
      </c>
      <c r="R24" s="136">
        <v>222</v>
      </c>
      <c r="S24" s="134">
        <v>111</v>
      </c>
      <c r="T24" s="136">
        <v>5</v>
      </c>
      <c r="U24" s="134">
        <v>2.5</v>
      </c>
      <c r="V24" s="136">
        <v>10</v>
      </c>
      <c r="W24" s="134">
        <v>5</v>
      </c>
      <c r="X24" s="136">
        <v>13</v>
      </c>
      <c r="Y24" s="134">
        <v>6.5</v>
      </c>
      <c r="Z24" s="136">
        <v>41</v>
      </c>
      <c r="AA24" s="134">
        <v>20.5</v>
      </c>
      <c r="AB24" s="136">
        <v>29</v>
      </c>
      <c r="AC24" s="134">
        <v>14.5</v>
      </c>
      <c r="AD24" s="137">
        <v>2</v>
      </c>
      <c r="AE24" s="134">
        <v>1</v>
      </c>
      <c r="AF24" s="136">
        <v>28</v>
      </c>
      <c r="AG24" s="134">
        <v>14</v>
      </c>
      <c r="AH24" s="136">
        <v>33</v>
      </c>
      <c r="AI24" s="134">
        <v>16.5</v>
      </c>
      <c r="AJ24" s="136">
        <v>5</v>
      </c>
      <c r="AK24" s="134">
        <v>2.5</v>
      </c>
      <c r="AL24" s="136">
        <v>110</v>
      </c>
      <c r="AM24" s="134">
        <v>55</v>
      </c>
      <c r="AN24" s="136">
        <v>237</v>
      </c>
      <c r="AO24" s="134">
        <v>118.5</v>
      </c>
      <c r="AP24" s="136">
        <v>138</v>
      </c>
      <c r="AQ24" s="134">
        <v>69</v>
      </c>
      <c r="AR24" s="136">
        <v>77</v>
      </c>
      <c r="AS24" s="134">
        <v>38.5</v>
      </c>
    </row>
    <row r="25" spans="1:45" ht="13.5" customHeight="1" x14ac:dyDescent="0.3">
      <c r="A25" s="133" t="s">
        <v>155</v>
      </c>
      <c r="B25" s="226" t="s">
        <v>26</v>
      </c>
      <c r="C25" s="134">
        <v>2</v>
      </c>
      <c r="D25" s="134">
        <v>2.1</v>
      </c>
      <c r="E25" s="317">
        <v>271</v>
      </c>
      <c r="F25" s="318">
        <v>135.5</v>
      </c>
      <c r="G25" s="320">
        <v>2</v>
      </c>
      <c r="H25" s="318">
        <v>1</v>
      </c>
      <c r="I25" s="319">
        <v>24</v>
      </c>
      <c r="J25" s="318">
        <v>12</v>
      </c>
      <c r="K25" s="135">
        <v>391804.19</v>
      </c>
      <c r="L25" s="135">
        <v>195902.095</v>
      </c>
      <c r="M25" s="135">
        <v>186573.42380952381</v>
      </c>
      <c r="N25" s="136">
        <v>3274</v>
      </c>
      <c r="O25" s="134">
        <v>1637</v>
      </c>
      <c r="P25" s="136">
        <v>25</v>
      </c>
      <c r="Q25" s="134">
        <v>12.5</v>
      </c>
      <c r="R25" s="136">
        <v>387</v>
      </c>
      <c r="S25" s="134">
        <v>193.5</v>
      </c>
      <c r="T25" s="136">
        <v>58</v>
      </c>
      <c r="U25" s="134">
        <v>29</v>
      </c>
      <c r="V25" s="136">
        <v>2</v>
      </c>
      <c r="W25" s="134">
        <v>1</v>
      </c>
      <c r="X25" s="136">
        <v>2</v>
      </c>
      <c r="Y25" s="134">
        <v>1</v>
      </c>
      <c r="Z25" s="136">
        <v>13</v>
      </c>
      <c r="AA25" s="134">
        <v>6.5</v>
      </c>
      <c r="AB25" s="136">
        <v>24</v>
      </c>
      <c r="AC25" s="134">
        <v>12</v>
      </c>
      <c r="AD25" s="137">
        <v>3</v>
      </c>
      <c r="AE25" s="134">
        <v>1.5</v>
      </c>
      <c r="AF25" s="136">
        <v>1</v>
      </c>
      <c r="AG25" s="134">
        <v>0.5</v>
      </c>
      <c r="AH25" s="136">
        <v>14</v>
      </c>
      <c r="AI25" s="134">
        <v>7</v>
      </c>
      <c r="AJ25" s="136">
        <v>3</v>
      </c>
      <c r="AK25" s="134">
        <v>1.5</v>
      </c>
      <c r="AL25" s="136">
        <v>52</v>
      </c>
      <c r="AM25" s="134">
        <v>26</v>
      </c>
      <c r="AN25" s="136">
        <v>140</v>
      </c>
      <c r="AO25" s="134">
        <v>70</v>
      </c>
      <c r="AP25" s="136">
        <v>133</v>
      </c>
      <c r="AQ25" s="134">
        <v>66.5</v>
      </c>
      <c r="AR25" s="136">
        <v>132</v>
      </c>
      <c r="AS25" s="134">
        <v>66</v>
      </c>
    </row>
    <row r="26" spans="1:45" ht="13.5" customHeight="1" x14ac:dyDescent="0.3">
      <c r="A26" s="133" t="s">
        <v>153</v>
      </c>
      <c r="B26" s="226" t="s">
        <v>27</v>
      </c>
      <c r="C26" s="134">
        <v>16</v>
      </c>
      <c r="D26" s="134">
        <v>22</v>
      </c>
      <c r="E26" s="317">
        <v>7020</v>
      </c>
      <c r="F26" s="318">
        <v>438.75</v>
      </c>
      <c r="G26" s="319">
        <v>349</v>
      </c>
      <c r="H26" s="318">
        <v>21.8125</v>
      </c>
      <c r="I26" s="319">
        <v>364</v>
      </c>
      <c r="J26" s="318">
        <v>22.75</v>
      </c>
      <c r="K26" s="135">
        <v>6667239.9299999997</v>
      </c>
      <c r="L26" s="135">
        <v>416702.49562499998</v>
      </c>
      <c r="M26" s="135">
        <v>303056.36045454541</v>
      </c>
      <c r="N26" s="136">
        <v>134420</v>
      </c>
      <c r="O26" s="134">
        <v>8401.25</v>
      </c>
      <c r="P26" s="136">
        <v>780</v>
      </c>
      <c r="Q26" s="134">
        <v>48.75</v>
      </c>
      <c r="R26" s="136">
        <v>13201</v>
      </c>
      <c r="S26" s="134">
        <v>825.0625</v>
      </c>
      <c r="T26" s="136">
        <v>461</v>
      </c>
      <c r="U26" s="134">
        <v>28.8125</v>
      </c>
      <c r="V26" s="136">
        <v>169</v>
      </c>
      <c r="W26" s="134">
        <v>10.5625</v>
      </c>
      <c r="X26" s="136">
        <v>355</v>
      </c>
      <c r="Y26" s="134">
        <v>22.1875</v>
      </c>
      <c r="Z26" s="136">
        <v>544</v>
      </c>
      <c r="AA26" s="134">
        <v>34</v>
      </c>
      <c r="AB26" s="136">
        <v>312</v>
      </c>
      <c r="AC26" s="134">
        <v>19.5</v>
      </c>
      <c r="AD26" s="137">
        <v>245</v>
      </c>
      <c r="AE26" s="134">
        <v>15.3125</v>
      </c>
      <c r="AF26" s="136">
        <v>90</v>
      </c>
      <c r="AG26" s="134">
        <v>5.625</v>
      </c>
      <c r="AH26" s="136">
        <v>518</v>
      </c>
      <c r="AI26" s="134">
        <v>32.375</v>
      </c>
      <c r="AJ26" s="136">
        <v>42</v>
      </c>
      <c r="AK26" s="134">
        <v>2.625</v>
      </c>
      <c r="AL26" s="136">
        <v>3440</v>
      </c>
      <c r="AM26" s="134">
        <v>215</v>
      </c>
      <c r="AN26" s="136">
        <v>2923</v>
      </c>
      <c r="AO26" s="134">
        <v>182.6875</v>
      </c>
      <c r="AP26" s="136">
        <v>5290</v>
      </c>
      <c r="AQ26" s="134">
        <v>330.625</v>
      </c>
      <c r="AR26" s="136">
        <v>1433</v>
      </c>
      <c r="AS26" s="134">
        <v>89.5625</v>
      </c>
    </row>
    <row r="27" spans="1:45" ht="13.5" customHeight="1" x14ac:dyDescent="0.3">
      <c r="A27" s="133" t="s">
        <v>152</v>
      </c>
      <c r="B27" s="226" t="s">
        <v>28</v>
      </c>
      <c r="C27" s="134">
        <v>11</v>
      </c>
      <c r="D27" s="134">
        <v>15</v>
      </c>
      <c r="E27" s="317">
        <v>3824</v>
      </c>
      <c r="F27" s="318">
        <v>347.63636363636363</v>
      </c>
      <c r="G27" s="319">
        <v>199</v>
      </c>
      <c r="H27" s="318">
        <v>18.09090909090909</v>
      </c>
      <c r="I27" s="319">
        <v>151</v>
      </c>
      <c r="J27" s="318">
        <v>13.727272727272727</v>
      </c>
      <c r="K27" s="135">
        <v>3630307.66</v>
      </c>
      <c r="L27" s="135">
        <v>330027.96909090912</v>
      </c>
      <c r="M27" s="135">
        <v>242020.51066666667</v>
      </c>
      <c r="N27" s="136">
        <v>60584</v>
      </c>
      <c r="O27" s="134">
        <v>5507.636363636364</v>
      </c>
      <c r="P27" s="136">
        <v>291</v>
      </c>
      <c r="Q27" s="134">
        <v>26.454545454545453</v>
      </c>
      <c r="R27" s="136">
        <v>2235</v>
      </c>
      <c r="S27" s="134">
        <v>203.18181818181819</v>
      </c>
      <c r="T27" s="136">
        <v>142</v>
      </c>
      <c r="U27" s="134">
        <v>12.909090909090908</v>
      </c>
      <c r="V27" s="136">
        <v>67</v>
      </c>
      <c r="W27" s="134">
        <v>6.0909090909090908</v>
      </c>
      <c r="X27" s="136">
        <v>202</v>
      </c>
      <c r="Y27" s="134">
        <v>18.363636363636363</v>
      </c>
      <c r="Z27" s="136">
        <v>162</v>
      </c>
      <c r="AA27" s="134">
        <v>14.727272727272727</v>
      </c>
      <c r="AB27" s="136">
        <v>134</v>
      </c>
      <c r="AC27" s="134">
        <v>12.181818181818182</v>
      </c>
      <c r="AD27" s="137">
        <v>19</v>
      </c>
      <c r="AE27" s="134">
        <v>1.7272727272727273</v>
      </c>
      <c r="AF27" s="136">
        <v>39</v>
      </c>
      <c r="AG27" s="134">
        <v>3.5454545454545454</v>
      </c>
      <c r="AH27" s="136">
        <v>165</v>
      </c>
      <c r="AI27" s="134">
        <v>15</v>
      </c>
      <c r="AJ27" s="136">
        <v>25</v>
      </c>
      <c r="AK27" s="134">
        <v>2.2727272727272729</v>
      </c>
      <c r="AL27" s="136">
        <v>1760</v>
      </c>
      <c r="AM27" s="134">
        <v>160</v>
      </c>
      <c r="AN27" s="136">
        <v>1480</v>
      </c>
      <c r="AO27" s="134">
        <v>134.54545454545453</v>
      </c>
      <c r="AP27" s="136">
        <v>5298</v>
      </c>
      <c r="AQ27" s="134">
        <v>481.63636363636363</v>
      </c>
      <c r="AR27" s="136">
        <v>620</v>
      </c>
      <c r="AS27" s="134">
        <v>56.363636363636367</v>
      </c>
    </row>
    <row r="28" spans="1:45" ht="13.5" customHeight="1" x14ac:dyDescent="0.3">
      <c r="A28" s="133" t="s">
        <v>152</v>
      </c>
      <c r="B28" s="226" t="s">
        <v>29</v>
      </c>
      <c r="C28" s="134">
        <v>6</v>
      </c>
      <c r="D28" s="134">
        <v>7</v>
      </c>
      <c r="E28" s="317">
        <v>4449</v>
      </c>
      <c r="F28" s="318">
        <v>741.5</v>
      </c>
      <c r="G28" s="319">
        <v>68</v>
      </c>
      <c r="H28" s="318">
        <v>11.333333333333334</v>
      </c>
      <c r="I28" s="319">
        <v>65</v>
      </c>
      <c r="J28" s="318">
        <v>10.833333333333334</v>
      </c>
      <c r="K28" s="135">
        <v>6298770.9199999999</v>
      </c>
      <c r="L28" s="135">
        <v>1049795.1533333333</v>
      </c>
      <c r="M28" s="135">
        <v>899824.4171428571</v>
      </c>
      <c r="N28" s="136">
        <v>55697</v>
      </c>
      <c r="O28" s="134">
        <v>9282.8333333333339</v>
      </c>
      <c r="P28" s="136">
        <v>291</v>
      </c>
      <c r="Q28" s="134">
        <v>48.5</v>
      </c>
      <c r="R28" s="136">
        <v>2056</v>
      </c>
      <c r="S28" s="134">
        <v>342.66666666666669</v>
      </c>
      <c r="T28" s="136">
        <v>64</v>
      </c>
      <c r="U28" s="134">
        <v>10.666666666666666</v>
      </c>
      <c r="V28" s="136">
        <v>35</v>
      </c>
      <c r="W28" s="134">
        <v>5.833333333333333</v>
      </c>
      <c r="X28" s="136">
        <v>69</v>
      </c>
      <c r="Y28" s="134">
        <v>11.5</v>
      </c>
      <c r="Z28" s="136">
        <v>103</v>
      </c>
      <c r="AA28" s="134">
        <v>17.166666666666668</v>
      </c>
      <c r="AB28" s="136">
        <v>54</v>
      </c>
      <c r="AC28" s="134">
        <v>9</v>
      </c>
      <c r="AD28" s="137">
        <v>12</v>
      </c>
      <c r="AE28" s="134">
        <v>2</v>
      </c>
      <c r="AF28" s="136">
        <v>40</v>
      </c>
      <c r="AG28" s="134">
        <v>6.666666666666667</v>
      </c>
      <c r="AH28" s="136">
        <v>151</v>
      </c>
      <c r="AI28" s="134">
        <v>25.166666666666668</v>
      </c>
      <c r="AJ28" s="136">
        <v>8</v>
      </c>
      <c r="AK28" s="134">
        <v>1.3333333333333333</v>
      </c>
      <c r="AL28" s="136">
        <v>1278</v>
      </c>
      <c r="AM28" s="134">
        <v>213</v>
      </c>
      <c r="AN28" s="136">
        <v>1202</v>
      </c>
      <c r="AO28" s="134">
        <v>200.33333333333334</v>
      </c>
      <c r="AP28" s="136">
        <v>2188</v>
      </c>
      <c r="AQ28" s="134">
        <v>364.66666666666669</v>
      </c>
      <c r="AR28" s="136">
        <v>557</v>
      </c>
      <c r="AS28" s="134">
        <v>92.833333333333329</v>
      </c>
    </row>
    <row r="29" spans="1:45" ht="13.5" customHeight="1" x14ac:dyDescent="0.3">
      <c r="A29" s="133" t="s">
        <v>152</v>
      </c>
      <c r="B29" s="226" t="s">
        <v>30</v>
      </c>
      <c r="C29" s="134">
        <v>46</v>
      </c>
      <c r="D29" s="134">
        <v>71</v>
      </c>
      <c r="E29" s="317">
        <v>18732</v>
      </c>
      <c r="F29" s="318">
        <v>407.21739130434781</v>
      </c>
      <c r="G29" s="319">
        <v>891</v>
      </c>
      <c r="H29" s="318">
        <v>19.369565217391305</v>
      </c>
      <c r="I29" s="319">
        <v>643</v>
      </c>
      <c r="J29" s="318">
        <v>13.978260869565217</v>
      </c>
      <c r="K29" s="135">
        <v>28066437.350000001</v>
      </c>
      <c r="L29" s="135">
        <v>610139.94239130442</v>
      </c>
      <c r="M29" s="135">
        <v>395301.93450704229</v>
      </c>
      <c r="N29" s="136">
        <v>256825</v>
      </c>
      <c r="O29" s="134">
        <v>5583.152173913043</v>
      </c>
      <c r="P29" s="136">
        <v>1835</v>
      </c>
      <c r="Q29" s="134">
        <v>39.891304347826086</v>
      </c>
      <c r="R29" s="136">
        <v>31626</v>
      </c>
      <c r="S29" s="134">
        <v>687.52173913043475</v>
      </c>
      <c r="T29" s="136">
        <v>1951</v>
      </c>
      <c r="U29" s="134">
        <v>42.413043478260867</v>
      </c>
      <c r="V29" s="136">
        <v>247</v>
      </c>
      <c r="W29" s="134">
        <v>5.3695652173913047</v>
      </c>
      <c r="X29" s="136">
        <v>974</v>
      </c>
      <c r="Y29" s="134">
        <v>21.173913043478262</v>
      </c>
      <c r="Z29" s="136">
        <v>759</v>
      </c>
      <c r="AA29" s="134">
        <v>16.5</v>
      </c>
      <c r="AB29" s="136">
        <v>600</v>
      </c>
      <c r="AC29" s="134">
        <v>13.043478260869565</v>
      </c>
      <c r="AD29" s="137">
        <v>579</v>
      </c>
      <c r="AE29" s="134">
        <v>12.586956521739131</v>
      </c>
      <c r="AF29" s="136">
        <v>910</v>
      </c>
      <c r="AG29" s="134">
        <v>19.782608695652176</v>
      </c>
      <c r="AH29" s="136">
        <v>714</v>
      </c>
      <c r="AI29" s="134">
        <v>15.521739130434783</v>
      </c>
      <c r="AJ29" s="136">
        <v>280</v>
      </c>
      <c r="AK29" s="134">
        <v>6.0869565217391308</v>
      </c>
      <c r="AL29" s="136">
        <v>8182</v>
      </c>
      <c r="AM29" s="134">
        <v>177.86956521739131</v>
      </c>
      <c r="AN29" s="136">
        <v>2220</v>
      </c>
      <c r="AO29" s="134">
        <v>48.260869565217391</v>
      </c>
      <c r="AP29" s="136">
        <v>28459</v>
      </c>
      <c r="AQ29" s="134">
        <v>618.67391304347825</v>
      </c>
      <c r="AR29" s="136">
        <v>146</v>
      </c>
      <c r="AS29" s="134">
        <v>3.1739130434782608</v>
      </c>
    </row>
    <row r="30" spans="1:45" ht="13.5" customHeight="1" x14ac:dyDescent="0.3">
      <c r="A30" s="133" t="s">
        <v>169</v>
      </c>
      <c r="B30" s="226" t="s">
        <v>31</v>
      </c>
      <c r="C30" s="134">
        <v>2</v>
      </c>
      <c r="D30" s="134">
        <v>2.5</v>
      </c>
      <c r="E30" s="317">
        <v>793</v>
      </c>
      <c r="F30" s="318">
        <v>396.5</v>
      </c>
      <c r="G30" s="319">
        <v>27</v>
      </c>
      <c r="H30" s="318">
        <v>13.5</v>
      </c>
      <c r="I30" s="319">
        <v>37</v>
      </c>
      <c r="J30" s="318">
        <v>18.5</v>
      </c>
      <c r="K30" s="135">
        <v>1626894.92</v>
      </c>
      <c r="L30" s="135">
        <v>813447.46</v>
      </c>
      <c r="M30" s="135">
        <v>650757.96799999999</v>
      </c>
      <c r="N30" s="136">
        <v>6740</v>
      </c>
      <c r="O30" s="134">
        <v>3370</v>
      </c>
      <c r="P30" s="136">
        <v>29</v>
      </c>
      <c r="Q30" s="134">
        <v>14.5</v>
      </c>
      <c r="R30" s="136">
        <v>68</v>
      </c>
      <c r="S30" s="134">
        <v>34</v>
      </c>
      <c r="T30" s="136">
        <v>2</v>
      </c>
      <c r="U30" s="134">
        <v>1</v>
      </c>
      <c r="V30" s="136">
        <v>0</v>
      </c>
      <c r="W30" s="134">
        <v>0</v>
      </c>
      <c r="X30" s="136">
        <v>1</v>
      </c>
      <c r="Y30" s="134">
        <v>0.5</v>
      </c>
      <c r="Z30" s="136">
        <v>0</v>
      </c>
      <c r="AA30" s="134">
        <v>0</v>
      </c>
      <c r="AB30" s="136">
        <v>10</v>
      </c>
      <c r="AC30" s="134">
        <v>5</v>
      </c>
      <c r="AD30" s="137">
        <v>0</v>
      </c>
      <c r="AE30" s="134">
        <v>0</v>
      </c>
      <c r="AF30" s="136">
        <v>44</v>
      </c>
      <c r="AG30" s="134">
        <v>22</v>
      </c>
      <c r="AH30" s="136">
        <v>44</v>
      </c>
      <c r="AI30" s="134">
        <v>22</v>
      </c>
      <c r="AJ30" s="136">
        <v>12</v>
      </c>
      <c r="AK30" s="134">
        <v>6</v>
      </c>
      <c r="AL30" s="136">
        <v>235</v>
      </c>
      <c r="AM30" s="134">
        <v>117.5</v>
      </c>
      <c r="AN30" s="136">
        <v>976</v>
      </c>
      <c r="AO30" s="134">
        <v>488</v>
      </c>
      <c r="AP30" s="136">
        <v>492</v>
      </c>
      <c r="AQ30" s="134">
        <v>246</v>
      </c>
      <c r="AR30" s="136">
        <v>230</v>
      </c>
      <c r="AS30" s="134">
        <v>115</v>
      </c>
    </row>
    <row r="31" spans="1:45" ht="13.5" customHeight="1" x14ac:dyDescent="0.3">
      <c r="A31" s="133" t="s">
        <v>169</v>
      </c>
      <c r="B31" s="226" t="s">
        <v>32</v>
      </c>
      <c r="C31" s="134">
        <v>2</v>
      </c>
      <c r="D31" s="134">
        <v>2.5</v>
      </c>
      <c r="E31" s="317">
        <v>882</v>
      </c>
      <c r="F31" s="318">
        <v>441</v>
      </c>
      <c r="G31" s="319">
        <v>36</v>
      </c>
      <c r="H31" s="318">
        <v>18</v>
      </c>
      <c r="I31" s="319">
        <v>36</v>
      </c>
      <c r="J31" s="318">
        <v>18</v>
      </c>
      <c r="K31" s="135">
        <v>1893987.67</v>
      </c>
      <c r="L31" s="135">
        <v>946993.83499999996</v>
      </c>
      <c r="M31" s="135">
        <v>757595.06799999997</v>
      </c>
      <c r="N31" s="136">
        <v>11303</v>
      </c>
      <c r="O31" s="134">
        <v>5651.5</v>
      </c>
      <c r="P31" s="136">
        <v>171</v>
      </c>
      <c r="Q31" s="134">
        <v>85.5</v>
      </c>
      <c r="R31" s="136">
        <v>132</v>
      </c>
      <c r="S31" s="134">
        <v>66</v>
      </c>
      <c r="T31" s="136">
        <v>8</v>
      </c>
      <c r="U31" s="134">
        <v>4</v>
      </c>
      <c r="V31" s="136">
        <v>7</v>
      </c>
      <c r="W31" s="134">
        <v>3.5</v>
      </c>
      <c r="X31" s="136">
        <v>60</v>
      </c>
      <c r="Y31" s="134">
        <v>30</v>
      </c>
      <c r="Z31" s="136">
        <v>62</v>
      </c>
      <c r="AA31" s="134">
        <v>31</v>
      </c>
      <c r="AB31" s="136">
        <v>61</v>
      </c>
      <c r="AC31" s="134">
        <v>30.5</v>
      </c>
      <c r="AD31" s="137">
        <v>0</v>
      </c>
      <c r="AE31" s="134">
        <v>0</v>
      </c>
      <c r="AF31" s="136">
        <v>21</v>
      </c>
      <c r="AG31" s="134">
        <v>10.5</v>
      </c>
      <c r="AH31" s="136">
        <v>34</v>
      </c>
      <c r="AI31" s="134">
        <v>17</v>
      </c>
      <c r="AJ31" s="136">
        <v>8</v>
      </c>
      <c r="AK31" s="134">
        <v>4</v>
      </c>
      <c r="AL31" s="136">
        <v>204</v>
      </c>
      <c r="AM31" s="134">
        <v>102</v>
      </c>
      <c r="AN31" s="136">
        <v>245</v>
      </c>
      <c r="AO31" s="134">
        <v>122.5</v>
      </c>
      <c r="AP31" s="136">
        <v>444</v>
      </c>
      <c r="AQ31" s="134">
        <v>222</v>
      </c>
      <c r="AR31" s="136">
        <v>172</v>
      </c>
      <c r="AS31" s="134">
        <v>86</v>
      </c>
    </row>
    <row r="32" spans="1:45" ht="13.5" customHeight="1" x14ac:dyDescent="0.3">
      <c r="A32" s="133" t="s">
        <v>142</v>
      </c>
      <c r="B32" s="226" t="s">
        <v>33</v>
      </c>
      <c r="C32" s="134">
        <v>15</v>
      </c>
      <c r="D32" s="134">
        <v>19</v>
      </c>
      <c r="E32" s="317">
        <v>5044</v>
      </c>
      <c r="F32" s="318">
        <v>336.26666666666665</v>
      </c>
      <c r="G32" s="319">
        <v>231</v>
      </c>
      <c r="H32" s="318">
        <v>15.4</v>
      </c>
      <c r="I32" s="319">
        <v>206</v>
      </c>
      <c r="J32" s="318">
        <v>13.733333333333333</v>
      </c>
      <c r="K32" s="135">
        <v>9389034.1300000008</v>
      </c>
      <c r="L32" s="135">
        <v>625935.60866666667</v>
      </c>
      <c r="M32" s="135">
        <v>494159.69105263165</v>
      </c>
      <c r="N32" s="136">
        <v>68756</v>
      </c>
      <c r="O32" s="134">
        <v>4583.7333333333336</v>
      </c>
      <c r="P32" s="136">
        <v>327</v>
      </c>
      <c r="Q32" s="134">
        <v>21.8</v>
      </c>
      <c r="R32" s="136">
        <v>8916</v>
      </c>
      <c r="S32" s="134">
        <v>594.4</v>
      </c>
      <c r="T32" s="136">
        <v>791</v>
      </c>
      <c r="U32" s="134">
        <v>52.733333333333334</v>
      </c>
      <c r="V32" s="136">
        <v>105</v>
      </c>
      <c r="W32" s="134">
        <v>7</v>
      </c>
      <c r="X32" s="136">
        <v>247</v>
      </c>
      <c r="Y32" s="134">
        <v>16.466666666666665</v>
      </c>
      <c r="Z32" s="136">
        <v>426</v>
      </c>
      <c r="AA32" s="134">
        <v>28.4</v>
      </c>
      <c r="AB32" s="136">
        <v>208</v>
      </c>
      <c r="AC32" s="134">
        <v>13.866666666666667</v>
      </c>
      <c r="AD32" s="137">
        <v>79</v>
      </c>
      <c r="AE32" s="134">
        <v>5.2666666666666666</v>
      </c>
      <c r="AF32" s="136">
        <v>123</v>
      </c>
      <c r="AG32" s="134">
        <v>8.1999999999999993</v>
      </c>
      <c r="AH32" s="136">
        <v>251</v>
      </c>
      <c r="AI32" s="134">
        <v>16.733333333333334</v>
      </c>
      <c r="AJ32" s="136">
        <v>87</v>
      </c>
      <c r="AK32" s="134">
        <v>5.8</v>
      </c>
      <c r="AL32" s="136">
        <v>1825</v>
      </c>
      <c r="AM32" s="134">
        <v>121.66666666666667</v>
      </c>
      <c r="AN32" s="136">
        <v>2597</v>
      </c>
      <c r="AO32" s="134">
        <v>173.13333333333333</v>
      </c>
      <c r="AP32" s="136">
        <v>5945</v>
      </c>
      <c r="AQ32" s="134">
        <v>396.33333333333331</v>
      </c>
      <c r="AR32" s="136">
        <v>1634</v>
      </c>
      <c r="AS32" s="134">
        <v>108.93333333333334</v>
      </c>
    </row>
    <row r="33" spans="1:45" ht="13.5" customHeight="1" x14ac:dyDescent="0.3">
      <c r="A33" s="133" t="s">
        <v>142</v>
      </c>
      <c r="B33" s="226" t="s">
        <v>34</v>
      </c>
      <c r="C33" s="134">
        <v>3.75</v>
      </c>
      <c r="D33" s="134">
        <v>5</v>
      </c>
      <c r="E33" s="317">
        <v>1277</v>
      </c>
      <c r="F33" s="318">
        <v>340.53333333333336</v>
      </c>
      <c r="G33" s="319">
        <v>170</v>
      </c>
      <c r="H33" s="318">
        <v>45.333333333333336</v>
      </c>
      <c r="I33" s="319">
        <v>66</v>
      </c>
      <c r="J33" s="318">
        <v>17.600000000000001</v>
      </c>
      <c r="K33" s="135">
        <v>1600573.49</v>
      </c>
      <c r="L33" s="135">
        <v>426819.59733333334</v>
      </c>
      <c r="M33" s="135">
        <v>320114.69799999997</v>
      </c>
      <c r="N33" s="136">
        <v>14602</v>
      </c>
      <c r="O33" s="134">
        <v>3893.8666666666668</v>
      </c>
      <c r="P33" s="136">
        <v>63</v>
      </c>
      <c r="Q33" s="134">
        <v>16.8</v>
      </c>
      <c r="R33" s="136">
        <v>673</v>
      </c>
      <c r="S33" s="134">
        <v>179.46666666666667</v>
      </c>
      <c r="T33" s="136">
        <v>4</v>
      </c>
      <c r="U33" s="134">
        <v>1.0666666666666667</v>
      </c>
      <c r="V33" s="136">
        <v>31</v>
      </c>
      <c r="W33" s="134">
        <v>8.2666666666666675</v>
      </c>
      <c r="X33" s="136">
        <v>177</v>
      </c>
      <c r="Y33" s="134">
        <v>47.2</v>
      </c>
      <c r="Z33" s="136">
        <v>105</v>
      </c>
      <c r="AA33" s="134">
        <v>28</v>
      </c>
      <c r="AB33" s="136">
        <v>67</v>
      </c>
      <c r="AC33" s="134">
        <v>17.866666666666667</v>
      </c>
      <c r="AD33" s="137">
        <v>1</v>
      </c>
      <c r="AE33" s="134">
        <v>0.26666666666666666</v>
      </c>
      <c r="AF33" s="136">
        <v>21</v>
      </c>
      <c r="AG33" s="134">
        <v>5.6</v>
      </c>
      <c r="AH33" s="136">
        <v>54</v>
      </c>
      <c r="AI33" s="134">
        <v>14.4</v>
      </c>
      <c r="AJ33" s="136">
        <v>4</v>
      </c>
      <c r="AK33" s="134">
        <v>1.0666666666666667</v>
      </c>
      <c r="AL33" s="136">
        <v>425</v>
      </c>
      <c r="AM33" s="134">
        <v>113.33333333333333</v>
      </c>
      <c r="AN33" s="136">
        <v>451</v>
      </c>
      <c r="AO33" s="134">
        <v>120.26666666666667</v>
      </c>
      <c r="AP33" s="136">
        <v>675</v>
      </c>
      <c r="AQ33" s="134">
        <v>180</v>
      </c>
      <c r="AR33" s="136">
        <v>165</v>
      </c>
      <c r="AS33" s="134">
        <v>44</v>
      </c>
    </row>
    <row r="34" spans="1:45" ht="13.5" customHeight="1" x14ac:dyDescent="0.3">
      <c r="A34" s="133" t="s">
        <v>152</v>
      </c>
      <c r="B34" s="226" t="s">
        <v>35</v>
      </c>
      <c r="C34" s="134">
        <v>9</v>
      </c>
      <c r="D34" s="134">
        <v>11</v>
      </c>
      <c r="E34" s="317">
        <v>2522</v>
      </c>
      <c r="F34" s="318">
        <v>280.22222222222223</v>
      </c>
      <c r="G34" s="319">
        <v>81</v>
      </c>
      <c r="H34" s="318">
        <v>9</v>
      </c>
      <c r="I34" s="319">
        <v>106</v>
      </c>
      <c r="J34" s="318">
        <v>11.777777777777779</v>
      </c>
      <c r="K34" s="135">
        <v>4092578.96</v>
      </c>
      <c r="L34" s="135">
        <v>454730.99555555556</v>
      </c>
      <c r="M34" s="135">
        <v>372052.63272727275</v>
      </c>
      <c r="N34" s="136">
        <v>31553</v>
      </c>
      <c r="O34" s="134">
        <v>3505.8888888888887</v>
      </c>
      <c r="P34" s="136">
        <v>88</v>
      </c>
      <c r="Q34" s="134">
        <v>9.7777777777777786</v>
      </c>
      <c r="R34" s="136">
        <v>776</v>
      </c>
      <c r="S34" s="134">
        <v>86.222222222222229</v>
      </c>
      <c r="T34" s="136">
        <v>16</v>
      </c>
      <c r="U34" s="134">
        <v>1.7777777777777777</v>
      </c>
      <c r="V34" s="136">
        <v>53</v>
      </c>
      <c r="W34" s="134">
        <v>5.8888888888888893</v>
      </c>
      <c r="X34" s="136">
        <v>84</v>
      </c>
      <c r="Y34" s="134">
        <v>9.3333333333333339</v>
      </c>
      <c r="Z34" s="136">
        <v>143</v>
      </c>
      <c r="AA34" s="134">
        <v>15.888888888888889</v>
      </c>
      <c r="AB34" s="136">
        <v>91</v>
      </c>
      <c r="AC34" s="134">
        <v>10.111111111111111</v>
      </c>
      <c r="AD34" s="137">
        <v>8</v>
      </c>
      <c r="AE34" s="134">
        <v>0.88888888888888884</v>
      </c>
      <c r="AF34" s="136">
        <v>109</v>
      </c>
      <c r="AG34" s="134">
        <v>12.111111111111111</v>
      </c>
      <c r="AH34" s="136">
        <v>80</v>
      </c>
      <c r="AI34" s="134">
        <v>8.8888888888888893</v>
      </c>
      <c r="AJ34" s="136">
        <v>5</v>
      </c>
      <c r="AK34" s="134">
        <v>0.55555555555555558</v>
      </c>
      <c r="AL34" s="136">
        <v>952</v>
      </c>
      <c r="AM34" s="134">
        <v>105.77777777777777</v>
      </c>
      <c r="AN34" s="136">
        <v>1579</v>
      </c>
      <c r="AO34" s="134">
        <v>175.44444444444446</v>
      </c>
      <c r="AP34" s="136">
        <v>808</v>
      </c>
      <c r="AQ34" s="134">
        <v>89.777777777777771</v>
      </c>
      <c r="AR34" s="136">
        <v>600</v>
      </c>
      <c r="AS34" s="134">
        <v>66.666666666666671</v>
      </c>
    </row>
    <row r="35" spans="1:45" ht="13.5" customHeight="1" x14ac:dyDescent="0.3">
      <c r="A35" s="133" t="s">
        <v>142</v>
      </c>
      <c r="B35" s="226" t="s">
        <v>36</v>
      </c>
      <c r="C35" s="134">
        <v>29</v>
      </c>
      <c r="D35" s="134">
        <v>39</v>
      </c>
      <c r="E35" s="317">
        <v>8707</v>
      </c>
      <c r="F35" s="318">
        <v>300.24137931034483</v>
      </c>
      <c r="G35" s="319">
        <v>280</v>
      </c>
      <c r="H35" s="318">
        <v>9.6551724137931032</v>
      </c>
      <c r="I35" s="319">
        <v>257</v>
      </c>
      <c r="J35" s="318">
        <v>8.862068965517242</v>
      </c>
      <c r="K35" s="135">
        <v>11796052.59</v>
      </c>
      <c r="L35" s="135">
        <v>406760.43413793104</v>
      </c>
      <c r="M35" s="135">
        <v>302462.88692307693</v>
      </c>
      <c r="N35" s="136">
        <v>119639</v>
      </c>
      <c r="O35" s="134">
        <v>4125.4827586206893</v>
      </c>
      <c r="P35" s="136">
        <v>814</v>
      </c>
      <c r="Q35" s="134">
        <v>28.068965517241381</v>
      </c>
      <c r="R35" s="136">
        <v>4550</v>
      </c>
      <c r="S35" s="134">
        <v>156.89655172413794</v>
      </c>
      <c r="T35" s="136">
        <v>240</v>
      </c>
      <c r="U35" s="134">
        <v>8.2758620689655178</v>
      </c>
      <c r="V35" s="136">
        <v>101</v>
      </c>
      <c r="W35" s="134">
        <v>3.4827586206896552</v>
      </c>
      <c r="X35" s="136">
        <v>309</v>
      </c>
      <c r="Y35" s="134">
        <v>10.655172413793103</v>
      </c>
      <c r="Z35" s="136">
        <v>284</v>
      </c>
      <c r="AA35" s="134">
        <v>9.7931034482758612</v>
      </c>
      <c r="AB35" s="136">
        <v>235</v>
      </c>
      <c r="AC35" s="134">
        <v>8.1034482758620694</v>
      </c>
      <c r="AD35" s="137">
        <v>43</v>
      </c>
      <c r="AE35" s="134">
        <v>1.4827586206896552</v>
      </c>
      <c r="AF35" s="136">
        <v>182</v>
      </c>
      <c r="AG35" s="134">
        <v>6.2758620689655169</v>
      </c>
      <c r="AH35" s="136">
        <v>385</v>
      </c>
      <c r="AI35" s="134">
        <v>13.275862068965518</v>
      </c>
      <c r="AJ35" s="136">
        <v>149</v>
      </c>
      <c r="AK35" s="134">
        <v>5.1379310344827589</v>
      </c>
      <c r="AL35" s="136">
        <v>4727</v>
      </c>
      <c r="AM35" s="134">
        <v>163</v>
      </c>
      <c r="AN35" s="136">
        <v>2037</v>
      </c>
      <c r="AO35" s="134">
        <v>70.241379310344826</v>
      </c>
      <c r="AP35" s="136">
        <v>10841</v>
      </c>
      <c r="AQ35" s="134">
        <v>373.82758620689657</v>
      </c>
      <c r="AR35" s="136">
        <v>601</v>
      </c>
      <c r="AS35" s="134">
        <v>20.724137931034484</v>
      </c>
    </row>
    <row r="36" spans="1:45" ht="13.5" customHeight="1" x14ac:dyDescent="0.3">
      <c r="A36" s="133" t="s">
        <v>311</v>
      </c>
      <c r="B36" s="226" t="s">
        <v>143</v>
      </c>
      <c r="C36" s="134">
        <v>8.5</v>
      </c>
      <c r="D36" s="134">
        <v>11</v>
      </c>
      <c r="E36" s="317">
        <v>2263</v>
      </c>
      <c r="F36" s="318">
        <v>266.23529411764707</v>
      </c>
      <c r="G36" s="319">
        <v>65</v>
      </c>
      <c r="H36" s="318">
        <v>7.6470588235294121</v>
      </c>
      <c r="I36" s="319">
        <v>40</v>
      </c>
      <c r="J36" s="318">
        <v>4.7058823529411766</v>
      </c>
      <c r="K36" s="135">
        <v>2121215.7400000002</v>
      </c>
      <c r="L36" s="135">
        <v>249554.79294117651</v>
      </c>
      <c r="M36" s="135">
        <v>192837.79454545456</v>
      </c>
      <c r="N36" s="136">
        <v>41858</v>
      </c>
      <c r="O36" s="134">
        <v>4924.4705882352937</v>
      </c>
      <c r="P36" s="136">
        <v>213</v>
      </c>
      <c r="Q36" s="134">
        <v>25.058823529411764</v>
      </c>
      <c r="R36" s="136">
        <v>2608</v>
      </c>
      <c r="S36" s="134">
        <v>306.8235294117647</v>
      </c>
      <c r="T36" s="136">
        <v>166</v>
      </c>
      <c r="U36" s="134">
        <v>19.529411764705884</v>
      </c>
      <c r="V36" s="136">
        <v>40</v>
      </c>
      <c r="W36" s="134">
        <v>4.7058823529411766</v>
      </c>
      <c r="X36" s="136">
        <v>92</v>
      </c>
      <c r="Y36" s="134">
        <v>10.823529411764707</v>
      </c>
      <c r="Z36" s="136">
        <v>69</v>
      </c>
      <c r="AA36" s="134">
        <v>8.117647058823529</v>
      </c>
      <c r="AB36" s="136">
        <v>52</v>
      </c>
      <c r="AC36" s="134">
        <v>6.117647058823529</v>
      </c>
      <c r="AD36" s="137">
        <v>13</v>
      </c>
      <c r="AE36" s="134">
        <v>1.5294117647058822</v>
      </c>
      <c r="AF36" s="136">
        <v>19</v>
      </c>
      <c r="AG36" s="134">
        <v>2.2352941176470589</v>
      </c>
      <c r="AH36" s="136">
        <v>85</v>
      </c>
      <c r="AI36" s="134">
        <v>10</v>
      </c>
      <c r="AJ36" s="136">
        <v>18</v>
      </c>
      <c r="AK36" s="134">
        <v>2.1176470588235294</v>
      </c>
      <c r="AL36" s="136">
        <v>902</v>
      </c>
      <c r="AM36" s="134">
        <v>106.11764705882354</v>
      </c>
      <c r="AN36" s="136">
        <v>1967</v>
      </c>
      <c r="AO36" s="134">
        <v>231.41176470588235</v>
      </c>
      <c r="AP36" s="136">
        <v>1247</v>
      </c>
      <c r="AQ36" s="134">
        <v>146.70588235294119</v>
      </c>
      <c r="AR36" s="136">
        <v>267</v>
      </c>
      <c r="AS36" s="134">
        <v>31.411764705882351</v>
      </c>
    </row>
    <row r="37" spans="1:45" ht="13.5" customHeight="1" x14ac:dyDescent="0.3">
      <c r="A37" s="133" t="s">
        <v>311</v>
      </c>
      <c r="B37" s="226" t="s">
        <v>144</v>
      </c>
      <c r="C37" s="134">
        <v>6.5</v>
      </c>
      <c r="D37" s="134">
        <v>8</v>
      </c>
      <c r="E37" s="317">
        <v>2555</v>
      </c>
      <c r="F37" s="318">
        <v>393.07692307692309</v>
      </c>
      <c r="G37" s="319">
        <v>90</v>
      </c>
      <c r="H37" s="318">
        <v>13.846153846153847</v>
      </c>
      <c r="I37" s="319">
        <v>62</v>
      </c>
      <c r="J37" s="318">
        <v>9.5384615384615383</v>
      </c>
      <c r="K37" s="135">
        <v>2296474.58</v>
      </c>
      <c r="L37" s="135">
        <v>353303.78153846157</v>
      </c>
      <c r="M37" s="135">
        <v>287059.32250000001</v>
      </c>
      <c r="N37" s="138">
        <v>27029</v>
      </c>
      <c r="O37" s="134">
        <v>4158.3076923076924</v>
      </c>
      <c r="P37" s="136">
        <v>121</v>
      </c>
      <c r="Q37" s="134">
        <v>18.615384615384617</v>
      </c>
      <c r="R37" s="136">
        <v>2219</v>
      </c>
      <c r="S37" s="134">
        <v>341.38461538461536</v>
      </c>
      <c r="T37" s="136">
        <v>277</v>
      </c>
      <c r="U37" s="134">
        <v>42.615384615384613</v>
      </c>
      <c r="V37" s="136">
        <v>39</v>
      </c>
      <c r="W37" s="134">
        <v>6</v>
      </c>
      <c r="X37" s="136">
        <v>76</v>
      </c>
      <c r="Y37" s="134">
        <v>11.692307692307692</v>
      </c>
      <c r="Z37" s="136">
        <v>63</v>
      </c>
      <c r="AA37" s="134">
        <v>9.6923076923076916</v>
      </c>
      <c r="AB37" s="136">
        <v>35</v>
      </c>
      <c r="AC37" s="134">
        <v>5.384615384615385</v>
      </c>
      <c r="AD37" s="137">
        <v>4</v>
      </c>
      <c r="AE37" s="134">
        <v>0.61538461538461542</v>
      </c>
      <c r="AF37" s="136">
        <v>196</v>
      </c>
      <c r="AG37" s="134">
        <v>30.153846153846153</v>
      </c>
      <c r="AH37" s="136">
        <v>104</v>
      </c>
      <c r="AI37" s="134">
        <v>16</v>
      </c>
      <c r="AJ37" s="136">
        <v>4</v>
      </c>
      <c r="AK37" s="134">
        <v>0.61538461538461542</v>
      </c>
      <c r="AL37" s="136">
        <v>895</v>
      </c>
      <c r="AM37" s="134">
        <v>137.69230769230768</v>
      </c>
      <c r="AN37" s="136">
        <v>1940</v>
      </c>
      <c r="AO37" s="134">
        <v>298.46153846153845</v>
      </c>
      <c r="AP37" s="136">
        <v>1176</v>
      </c>
      <c r="AQ37" s="134">
        <v>180.92307692307693</v>
      </c>
      <c r="AR37" s="136">
        <v>312</v>
      </c>
      <c r="AS37" s="134">
        <v>48</v>
      </c>
    </row>
    <row r="38" spans="1:45" ht="13.5" customHeight="1" x14ac:dyDescent="0.3">
      <c r="A38" s="133" t="s">
        <v>142</v>
      </c>
      <c r="B38" s="226" t="s">
        <v>39</v>
      </c>
      <c r="C38" s="134">
        <v>33</v>
      </c>
      <c r="D38" s="134">
        <v>50.5</v>
      </c>
      <c r="E38" s="317">
        <v>13190</v>
      </c>
      <c r="F38" s="318">
        <v>399.69696969696969</v>
      </c>
      <c r="G38" s="319">
        <v>675</v>
      </c>
      <c r="H38" s="318">
        <v>20.454545454545453</v>
      </c>
      <c r="I38" s="319">
        <v>569</v>
      </c>
      <c r="J38" s="318">
        <v>17.242424242424242</v>
      </c>
      <c r="K38" s="135">
        <v>16889736.09</v>
      </c>
      <c r="L38" s="135">
        <v>511810.18454545457</v>
      </c>
      <c r="M38" s="135">
        <v>334450.2196039604</v>
      </c>
      <c r="N38" s="138">
        <v>175099</v>
      </c>
      <c r="O38" s="134">
        <v>5306.030303030303</v>
      </c>
      <c r="P38" s="136">
        <v>1435</v>
      </c>
      <c r="Q38" s="134">
        <v>43.484848484848484</v>
      </c>
      <c r="R38" s="136">
        <v>5645</v>
      </c>
      <c r="S38" s="134">
        <v>171.06060606060606</v>
      </c>
      <c r="T38" s="136">
        <v>999</v>
      </c>
      <c r="U38" s="134">
        <v>30.272727272727273</v>
      </c>
      <c r="V38" s="136">
        <v>245</v>
      </c>
      <c r="W38" s="134">
        <v>7.4242424242424239</v>
      </c>
      <c r="X38" s="136">
        <v>704</v>
      </c>
      <c r="Y38" s="134">
        <v>21.333333333333332</v>
      </c>
      <c r="Z38" s="136">
        <v>530</v>
      </c>
      <c r="AA38" s="134">
        <v>16.060606060606062</v>
      </c>
      <c r="AB38" s="136">
        <v>510</v>
      </c>
      <c r="AC38" s="134">
        <v>15.454545454545455</v>
      </c>
      <c r="AD38" s="137">
        <v>1234</v>
      </c>
      <c r="AE38" s="134">
        <v>37.393939393939391</v>
      </c>
      <c r="AF38" s="136">
        <v>377</v>
      </c>
      <c r="AG38" s="134">
        <v>11.424242424242424</v>
      </c>
      <c r="AH38" s="136">
        <v>690</v>
      </c>
      <c r="AI38" s="134">
        <v>20.90909090909091</v>
      </c>
      <c r="AJ38" s="136">
        <v>121</v>
      </c>
      <c r="AK38" s="134">
        <v>3.6666666666666665</v>
      </c>
      <c r="AL38" s="136">
        <v>6962</v>
      </c>
      <c r="AM38" s="134">
        <v>210.96969696969697</v>
      </c>
      <c r="AN38" s="136">
        <v>1310</v>
      </c>
      <c r="AO38" s="134">
        <v>39.696969696969695</v>
      </c>
      <c r="AP38" s="136">
        <v>22305</v>
      </c>
      <c r="AQ38" s="134">
        <v>675.90909090909088</v>
      </c>
      <c r="AR38" s="136">
        <v>289</v>
      </c>
      <c r="AS38" s="134">
        <v>8.7575757575757578</v>
      </c>
    </row>
    <row r="39" spans="1:45" ht="13.5" customHeight="1" x14ac:dyDescent="0.3">
      <c r="A39" s="133" t="s">
        <v>311</v>
      </c>
      <c r="B39" s="226" t="s">
        <v>40</v>
      </c>
      <c r="C39" s="134">
        <v>8</v>
      </c>
      <c r="D39" s="134">
        <v>9</v>
      </c>
      <c r="E39" s="317">
        <v>2903</v>
      </c>
      <c r="F39" s="318">
        <v>362.875</v>
      </c>
      <c r="G39" s="319">
        <v>133</v>
      </c>
      <c r="H39" s="318">
        <v>16.625</v>
      </c>
      <c r="I39" s="319">
        <v>149</v>
      </c>
      <c r="J39" s="318">
        <v>18.625</v>
      </c>
      <c r="K39" s="135">
        <v>3948809.61</v>
      </c>
      <c r="L39" s="135">
        <v>493601.20124999998</v>
      </c>
      <c r="M39" s="135">
        <v>438756.62333333329</v>
      </c>
      <c r="N39" s="138">
        <v>33333</v>
      </c>
      <c r="O39" s="134">
        <v>4166.625</v>
      </c>
      <c r="P39" s="136">
        <v>392</v>
      </c>
      <c r="Q39" s="134">
        <v>49</v>
      </c>
      <c r="R39" s="136">
        <v>558</v>
      </c>
      <c r="S39" s="134">
        <v>69.75</v>
      </c>
      <c r="T39" s="136">
        <v>26</v>
      </c>
      <c r="U39" s="134">
        <v>3.25</v>
      </c>
      <c r="V39" s="136">
        <v>41</v>
      </c>
      <c r="W39" s="134">
        <v>5.125</v>
      </c>
      <c r="X39" s="136">
        <v>132</v>
      </c>
      <c r="Y39" s="134">
        <v>16.5</v>
      </c>
      <c r="Z39" s="136">
        <v>137</v>
      </c>
      <c r="AA39" s="134">
        <v>17.125</v>
      </c>
      <c r="AB39" s="136">
        <v>123</v>
      </c>
      <c r="AC39" s="134">
        <v>15.375</v>
      </c>
      <c r="AD39" s="137">
        <v>72</v>
      </c>
      <c r="AE39" s="134">
        <v>9</v>
      </c>
      <c r="AF39" s="136">
        <v>135</v>
      </c>
      <c r="AG39" s="134">
        <v>16.875</v>
      </c>
      <c r="AH39" s="136">
        <v>82</v>
      </c>
      <c r="AI39" s="134">
        <v>10.25</v>
      </c>
      <c r="AJ39" s="136">
        <v>7</v>
      </c>
      <c r="AK39" s="134">
        <v>0.875</v>
      </c>
      <c r="AL39" s="136">
        <v>1421</v>
      </c>
      <c r="AM39" s="134">
        <v>177.625</v>
      </c>
      <c r="AN39" s="136">
        <v>1180</v>
      </c>
      <c r="AO39" s="134">
        <v>147.5</v>
      </c>
      <c r="AP39" s="136">
        <v>2902</v>
      </c>
      <c r="AQ39" s="134">
        <v>362.75</v>
      </c>
      <c r="AR39" s="136">
        <v>465</v>
      </c>
      <c r="AS39" s="134">
        <v>58.125</v>
      </c>
    </row>
    <row r="40" spans="1:45" ht="13.5" customHeight="1" x14ac:dyDescent="0.3">
      <c r="A40" s="133" t="s">
        <v>153</v>
      </c>
      <c r="B40" s="226" t="s">
        <v>41</v>
      </c>
      <c r="C40" s="134">
        <v>24.75</v>
      </c>
      <c r="D40" s="134">
        <v>34</v>
      </c>
      <c r="E40" s="317">
        <v>8575</v>
      </c>
      <c r="F40" s="318">
        <v>346.46464646464648</v>
      </c>
      <c r="G40" s="319">
        <v>466</v>
      </c>
      <c r="H40" s="318">
        <v>18.828282828282827</v>
      </c>
      <c r="I40" s="319">
        <v>396</v>
      </c>
      <c r="J40" s="318">
        <v>16</v>
      </c>
      <c r="K40" s="135">
        <v>10705663.17</v>
      </c>
      <c r="L40" s="135">
        <v>432552.04727272724</v>
      </c>
      <c r="M40" s="135">
        <v>314872.44617647061</v>
      </c>
      <c r="N40" s="138">
        <v>143210</v>
      </c>
      <c r="O40" s="134">
        <v>5786.2626262626263</v>
      </c>
      <c r="P40" s="136">
        <v>969</v>
      </c>
      <c r="Q40" s="134">
        <v>39.151515151515149</v>
      </c>
      <c r="R40" s="136">
        <v>9874</v>
      </c>
      <c r="S40" s="134">
        <v>398.94949494949498</v>
      </c>
      <c r="T40" s="136">
        <v>1289</v>
      </c>
      <c r="U40" s="134">
        <v>52.080808080808083</v>
      </c>
      <c r="V40" s="136">
        <v>149</v>
      </c>
      <c r="W40" s="134">
        <v>6.0202020202020199</v>
      </c>
      <c r="X40" s="136">
        <v>469</v>
      </c>
      <c r="Y40" s="134">
        <v>18.949494949494948</v>
      </c>
      <c r="Z40" s="136">
        <v>607</v>
      </c>
      <c r="AA40" s="134">
        <v>24.525252525252526</v>
      </c>
      <c r="AB40" s="136">
        <v>392</v>
      </c>
      <c r="AC40" s="134">
        <v>15.838383838383839</v>
      </c>
      <c r="AD40" s="137">
        <v>27</v>
      </c>
      <c r="AE40" s="134">
        <v>1.0909090909090908</v>
      </c>
      <c r="AF40" s="136">
        <v>273</v>
      </c>
      <c r="AG40" s="134">
        <v>11.030303030303031</v>
      </c>
      <c r="AH40" s="136">
        <v>220</v>
      </c>
      <c r="AI40" s="134">
        <v>8.8888888888888893</v>
      </c>
      <c r="AJ40" s="136">
        <v>130</v>
      </c>
      <c r="AK40" s="134">
        <v>5.2525252525252526</v>
      </c>
      <c r="AL40" s="136">
        <v>4650</v>
      </c>
      <c r="AM40" s="134">
        <v>187.87878787878788</v>
      </c>
      <c r="AN40" s="136">
        <v>586</v>
      </c>
      <c r="AO40" s="134">
        <v>23.676767676767678</v>
      </c>
      <c r="AP40" s="136">
        <v>8379</v>
      </c>
      <c r="AQ40" s="134">
        <v>338.54545454545456</v>
      </c>
      <c r="AR40" s="136">
        <v>195</v>
      </c>
      <c r="AS40" s="134">
        <v>7.8787878787878789</v>
      </c>
    </row>
    <row r="41" spans="1:45" ht="13.5" customHeight="1" x14ac:dyDescent="0.3">
      <c r="A41" s="133" t="s">
        <v>169</v>
      </c>
      <c r="B41" s="226" t="s">
        <v>42</v>
      </c>
      <c r="C41" s="134">
        <v>1</v>
      </c>
      <c r="D41" s="134">
        <v>1.75</v>
      </c>
      <c r="E41" s="317">
        <v>469</v>
      </c>
      <c r="F41" s="318">
        <v>469</v>
      </c>
      <c r="G41" s="319">
        <v>21</v>
      </c>
      <c r="H41" s="318">
        <v>21</v>
      </c>
      <c r="I41" s="319">
        <v>25</v>
      </c>
      <c r="J41" s="318">
        <v>25</v>
      </c>
      <c r="K41" s="135">
        <v>871677.27</v>
      </c>
      <c r="L41" s="135">
        <v>871677.27</v>
      </c>
      <c r="M41" s="135">
        <v>498101.29714285716</v>
      </c>
      <c r="N41" s="138">
        <v>1</v>
      </c>
      <c r="O41" s="134">
        <v>1</v>
      </c>
      <c r="P41" s="136">
        <v>0</v>
      </c>
      <c r="Q41" s="134">
        <v>0</v>
      </c>
      <c r="R41" s="136">
        <v>0</v>
      </c>
      <c r="S41" s="134">
        <v>0</v>
      </c>
      <c r="T41" s="136">
        <v>0</v>
      </c>
      <c r="U41" s="134">
        <v>0</v>
      </c>
      <c r="V41" s="136">
        <v>0</v>
      </c>
      <c r="W41" s="134">
        <v>0</v>
      </c>
      <c r="X41" s="136">
        <v>0</v>
      </c>
      <c r="Y41" s="134">
        <v>0</v>
      </c>
      <c r="Z41" s="136">
        <v>0</v>
      </c>
      <c r="AA41" s="134">
        <v>0</v>
      </c>
      <c r="AB41" s="136">
        <v>0</v>
      </c>
      <c r="AC41" s="134">
        <v>0</v>
      </c>
      <c r="AD41" s="137">
        <v>0</v>
      </c>
      <c r="AE41" s="134">
        <v>0</v>
      </c>
      <c r="AF41" s="136">
        <v>0</v>
      </c>
      <c r="AG41" s="134">
        <v>0</v>
      </c>
      <c r="AH41" s="136">
        <v>0</v>
      </c>
      <c r="AI41" s="134">
        <v>0</v>
      </c>
      <c r="AJ41" s="136">
        <v>2</v>
      </c>
      <c r="AK41" s="134">
        <v>2</v>
      </c>
      <c r="AL41" s="136">
        <v>163</v>
      </c>
      <c r="AM41" s="134">
        <v>163</v>
      </c>
      <c r="AN41" s="136">
        <v>0</v>
      </c>
      <c r="AO41" s="134">
        <v>0</v>
      </c>
      <c r="AP41" s="136">
        <v>0</v>
      </c>
      <c r="AQ41" s="134">
        <v>0</v>
      </c>
      <c r="AR41" s="136">
        <v>71</v>
      </c>
      <c r="AS41" s="134">
        <v>71</v>
      </c>
    </row>
    <row r="42" spans="1:45" ht="13.5" customHeight="1" x14ac:dyDescent="0.3">
      <c r="A42" s="133" t="s">
        <v>155</v>
      </c>
      <c r="B42" s="226" t="s">
        <v>43</v>
      </c>
      <c r="C42" s="134">
        <v>0.75</v>
      </c>
      <c r="D42" s="134">
        <v>1</v>
      </c>
      <c r="E42" s="317">
        <v>232</v>
      </c>
      <c r="F42" s="318">
        <v>309.33333333333331</v>
      </c>
      <c r="G42" s="319">
        <v>13</v>
      </c>
      <c r="H42" s="318">
        <v>17.333333333333332</v>
      </c>
      <c r="I42" s="319">
        <v>19</v>
      </c>
      <c r="J42" s="318">
        <v>25.333333333333332</v>
      </c>
      <c r="K42" s="135">
        <v>415331.69</v>
      </c>
      <c r="L42" s="135">
        <v>553775.58666666667</v>
      </c>
      <c r="M42" s="135">
        <v>415331.69</v>
      </c>
      <c r="N42" s="138">
        <v>3228</v>
      </c>
      <c r="O42" s="134">
        <v>4304</v>
      </c>
      <c r="P42" s="136">
        <v>22</v>
      </c>
      <c r="Q42" s="134">
        <v>29.333333333333332</v>
      </c>
      <c r="R42" s="136">
        <v>623</v>
      </c>
      <c r="S42" s="134">
        <v>830.66666666666663</v>
      </c>
      <c r="T42" s="136">
        <v>40</v>
      </c>
      <c r="U42" s="134">
        <v>53.333333333333336</v>
      </c>
      <c r="V42" s="136">
        <v>7</v>
      </c>
      <c r="W42" s="134">
        <v>9.3333333333333339</v>
      </c>
      <c r="X42" s="136">
        <v>13</v>
      </c>
      <c r="Y42" s="134">
        <v>17.333333333333332</v>
      </c>
      <c r="Z42" s="136">
        <v>16</v>
      </c>
      <c r="AA42" s="134">
        <v>21.333333333333332</v>
      </c>
      <c r="AB42" s="136">
        <v>19</v>
      </c>
      <c r="AC42" s="134">
        <v>25.333333333333332</v>
      </c>
      <c r="AD42" s="137">
        <v>1</v>
      </c>
      <c r="AE42" s="134">
        <v>1.3333333333333333</v>
      </c>
      <c r="AF42" s="136">
        <v>13</v>
      </c>
      <c r="AG42" s="134">
        <v>17.333333333333332</v>
      </c>
      <c r="AH42" s="136">
        <v>7</v>
      </c>
      <c r="AI42" s="134">
        <v>9.3333333333333339</v>
      </c>
      <c r="AJ42" s="136">
        <v>8</v>
      </c>
      <c r="AK42" s="134">
        <v>10.666666666666666</v>
      </c>
      <c r="AL42" s="136">
        <v>107</v>
      </c>
      <c r="AM42" s="134">
        <v>142.66666666666666</v>
      </c>
      <c r="AN42" s="136">
        <v>212</v>
      </c>
      <c r="AO42" s="134">
        <v>282.66666666666669</v>
      </c>
      <c r="AP42" s="136">
        <v>204</v>
      </c>
      <c r="AQ42" s="134">
        <v>272</v>
      </c>
      <c r="AR42" s="136">
        <v>198</v>
      </c>
      <c r="AS42" s="134">
        <v>264</v>
      </c>
    </row>
    <row r="43" spans="1:45" ht="13.5" customHeight="1" x14ac:dyDescent="0.3">
      <c r="A43" s="133" t="s">
        <v>311</v>
      </c>
      <c r="B43" s="226" t="s">
        <v>44</v>
      </c>
      <c r="C43" s="134">
        <v>9.5</v>
      </c>
      <c r="D43" s="134">
        <v>11</v>
      </c>
      <c r="E43" s="317">
        <v>2302</v>
      </c>
      <c r="F43" s="318">
        <v>242.31578947368422</v>
      </c>
      <c r="G43" s="319">
        <v>67</v>
      </c>
      <c r="H43" s="318">
        <v>7.0526315789473681</v>
      </c>
      <c r="I43" s="319">
        <v>99</v>
      </c>
      <c r="J43" s="318">
        <v>10.421052631578947</v>
      </c>
      <c r="K43" s="135">
        <v>3002162.3</v>
      </c>
      <c r="L43" s="135">
        <v>316017.08421052631</v>
      </c>
      <c r="M43" s="135">
        <v>272923.84545454546</v>
      </c>
      <c r="N43" s="138">
        <v>29326</v>
      </c>
      <c r="O43" s="134">
        <v>3086.9473684210525</v>
      </c>
      <c r="P43" s="136">
        <v>78</v>
      </c>
      <c r="Q43" s="134">
        <v>8.2105263157894743</v>
      </c>
      <c r="R43" s="136">
        <v>661</v>
      </c>
      <c r="S43" s="134">
        <v>69.578947368421055</v>
      </c>
      <c r="T43" s="136">
        <v>25</v>
      </c>
      <c r="U43" s="134">
        <v>2.6315789473684212</v>
      </c>
      <c r="V43" s="136">
        <v>44</v>
      </c>
      <c r="W43" s="134">
        <v>4.6315789473684212</v>
      </c>
      <c r="X43" s="136">
        <v>69</v>
      </c>
      <c r="Y43" s="134">
        <v>7.2631578947368425</v>
      </c>
      <c r="Z43" s="136">
        <v>173</v>
      </c>
      <c r="AA43" s="134">
        <v>18.210526315789473</v>
      </c>
      <c r="AB43" s="136">
        <v>77</v>
      </c>
      <c r="AC43" s="134">
        <v>8.1052631578947363</v>
      </c>
      <c r="AD43" s="137">
        <v>17</v>
      </c>
      <c r="AE43" s="134">
        <v>1.7894736842105263</v>
      </c>
      <c r="AF43" s="136">
        <v>59</v>
      </c>
      <c r="AG43" s="134">
        <v>6.2105263157894735</v>
      </c>
      <c r="AH43" s="136">
        <v>93</v>
      </c>
      <c r="AI43" s="134">
        <v>9.7894736842105257</v>
      </c>
      <c r="AJ43" s="136">
        <v>21</v>
      </c>
      <c r="AK43" s="134">
        <v>2.2105263157894739</v>
      </c>
      <c r="AL43" s="136">
        <v>980</v>
      </c>
      <c r="AM43" s="134">
        <v>103.15789473684211</v>
      </c>
      <c r="AN43" s="136">
        <v>753</v>
      </c>
      <c r="AO43" s="134">
        <v>79.263157894736835</v>
      </c>
      <c r="AP43" s="136">
        <v>1171</v>
      </c>
      <c r="AQ43" s="134">
        <v>123.26315789473684</v>
      </c>
      <c r="AR43" s="136">
        <v>161</v>
      </c>
      <c r="AS43" s="134">
        <v>16.94736842105263</v>
      </c>
    </row>
    <row r="44" spans="1:45" ht="13.5" customHeight="1" x14ac:dyDescent="0.3">
      <c r="A44" s="133" t="s">
        <v>311</v>
      </c>
      <c r="B44" s="226" t="s">
        <v>45</v>
      </c>
      <c r="C44" s="134">
        <v>3</v>
      </c>
      <c r="D44" s="134">
        <v>4.5</v>
      </c>
      <c r="E44" s="317">
        <v>1221</v>
      </c>
      <c r="F44" s="318">
        <v>407</v>
      </c>
      <c r="G44" s="319">
        <v>70</v>
      </c>
      <c r="H44" s="318">
        <v>23.333333333333332</v>
      </c>
      <c r="I44" s="319">
        <v>69</v>
      </c>
      <c r="J44" s="318">
        <v>23</v>
      </c>
      <c r="K44" s="135">
        <v>1326640.8</v>
      </c>
      <c r="L44" s="135">
        <v>442213.60000000003</v>
      </c>
      <c r="M44" s="135">
        <v>294809.06666666665</v>
      </c>
      <c r="N44" s="138">
        <v>16205</v>
      </c>
      <c r="O44" s="134">
        <v>5401.666666666667</v>
      </c>
      <c r="P44" s="136">
        <v>75</v>
      </c>
      <c r="Q44" s="134">
        <v>25</v>
      </c>
      <c r="R44" s="136">
        <v>1019</v>
      </c>
      <c r="S44" s="134">
        <v>339.66666666666669</v>
      </c>
      <c r="T44" s="136">
        <v>60</v>
      </c>
      <c r="U44" s="134">
        <v>20</v>
      </c>
      <c r="V44" s="136">
        <v>70</v>
      </c>
      <c r="W44" s="134">
        <v>23.333333333333332</v>
      </c>
      <c r="X44" s="136">
        <v>72</v>
      </c>
      <c r="Y44" s="134">
        <v>24</v>
      </c>
      <c r="Z44" s="136">
        <v>132</v>
      </c>
      <c r="AA44" s="134">
        <v>44</v>
      </c>
      <c r="AB44" s="136">
        <v>86</v>
      </c>
      <c r="AC44" s="134">
        <v>28.666666666666668</v>
      </c>
      <c r="AD44" s="137">
        <v>4</v>
      </c>
      <c r="AE44" s="134">
        <v>1.3333333333333333</v>
      </c>
      <c r="AF44" s="136">
        <v>37</v>
      </c>
      <c r="AG44" s="134">
        <v>12.333333333333334</v>
      </c>
      <c r="AH44" s="136">
        <v>40</v>
      </c>
      <c r="AI44" s="134">
        <v>13.333333333333334</v>
      </c>
      <c r="AJ44" s="136">
        <v>7</v>
      </c>
      <c r="AK44" s="134">
        <v>2.3333333333333335</v>
      </c>
      <c r="AL44" s="136">
        <v>612</v>
      </c>
      <c r="AM44" s="134">
        <v>204</v>
      </c>
      <c r="AN44" s="136">
        <v>744</v>
      </c>
      <c r="AO44" s="134">
        <v>248</v>
      </c>
      <c r="AP44" s="136">
        <v>335</v>
      </c>
      <c r="AQ44" s="134">
        <v>111.66666666666667</v>
      </c>
      <c r="AR44" s="136">
        <v>432</v>
      </c>
      <c r="AS44" s="134">
        <v>144</v>
      </c>
    </row>
    <row r="45" spans="1:45" ht="13.5" customHeight="1" x14ac:dyDescent="0.3">
      <c r="A45" s="133" t="s">
        <v>142</v>
      </c>
      <c r="B45" s="226" t="s">
        <v>145</v>
      </c>
      <c r="C45" s="134">
        <v>35</v>
      </c>
      <c r="D45" s="134">
        <v>66</v>
      </c>
      <c r="E45" s="317">
        <v>14599</v>
      </c>
      <c r="F45" s="318">
        <v>417.1142857142857</v>
      </c>
      <c r="G45" s="319">
        <v>811</v>
      </c>
      <c r="H45" s="318">
        <v>23.171428571428571</v>
      </c>
      <c r="I45" s="319">
        <v>609</v>
      </c>
      <c r="J45" s="318">
        <v>17.399999999999999</v>
      </c>
      <c r="K45" s="135">
        <v>18756746.399999999</v>
      </c>
      <c r="L45" s="135">
        <v>535907.03999999992</v>
      </c>
      <c r="M45" s="135">
        <v>284193.12727272726</v>
      </c>
      <c r="N45" s="138">
        <v>207808</v>
      </c>
      <c r="O45" s="134">
        <v>5937.3714285714286</v>
      </c>
      <c r="P45" s="136">
        <v>1797</v>
      </c>
      <c r="Q45" s="134">
        <v>51.342857142857142</v>
      </c>
      <c r="R45" s="136">
        <v>3817</v>
      </c>
      <c r="S45" s="134">
        <v>109.05714285714286</v>
      </c>
      <c r="T45" s="136">
        <v>275</v>
      </c>
      <c r="U45" s="134">
        <v>7.8571428571428568</v>
      </c>
      <c r="V45" s="136">
        <v>226</v>
      </c>
      <c r="W45" s="134">
        <v>6.4571428571428573</v>
      </c>
      <c r="X45" s="136">
        <v>817</v>
      </c>
      <c r="Y45" s="134">
        <v>23.342857142857142</v>
      </c>
      <c r="Z45" s="136">
        <v>722</v>
      </c>
      <c r="AA45" s="134">
        <v>20.62857142857143</v>
      </c>
      <c r="AB45" s="136">
        <v>588</v>
      </c>
      <c r="AC45" s="134">
        <v>16.8</v>
      </c>
      <c r="AD45" s="137">
        <v>524</v>
      </c>
      <c r="AE45" s="134">
        <v>14.971428571428572</v>
      </c>
      <c r="AF45" s="136">
        <v>357</v>
      </c>
      <c r="AG45" s="134">
        <v>10.199999999999999</v>
      </c>
      <c r="AH45" s="136">
        <v>532</v>
      </c>
      <c r="AI45" s="134">
        <v>15.2</v>
      </c>
      <c r="AJ45" s="136">
        <v>136</v>
      </c>
      <c r="AK45" s="134">
        <v>3.8857142857142857</v>
      </c>
      <c r="AL45" s="136">
        <v>7649</v>
      </c>
      <c r="AM45" s="134">
        <v>218.54285714285714</v>
      </c>
      <c r="AN45" s="136">
        <v>3289</v>
      </c>
      <c r="AO45" s="134">
        <v>93.971428571428575</v>
      </c>
      <c r="AP45" s="136">
        <v>18602</v>
      </c>
      <c r="AQ45" s="134">
        <v>531.48571428571427</v>
      </c>
      <c r="AR45" s="136">
        <v>1036</v>
      </c>
      <c r="AS45" s="134">
        <v>29.6</v>
      </c>
    </row>
    <row r="46" spans="1:45" ht="13.5" customHeight="1" x14ac:dyDescent="0.3">
      <c r="A46" s="133" t="s">
        <v>142</v>
      </c>
      <c r="B46" s="226" t="s">
        <v>146</v>
      </c>
      <c r="C46" s="134">
        <v>15</v>
      </c>
      <c r="D46" s="134">
        <v>30</v>
      </c>
      <c r="E46" s="317">
        <v>5532</v>
      </c>
      <c r="F46" s="318">
        <v>368.8</v>
      </c>
      <c r="G46" s="319">
        <v>378</v>
      </c>
      <c r="H46" s="318">
        <v>25.2</v>
      </c>
      <c r="I46" s="319">
        <v>269</v>
      </c>
      <c r="J46" s="318">
        <v>17.933333333333334</v>
      </c>
      <c r="K46" s="135">
        <v>6290066.3099999996</v>
      </c>
      <c r="L46" s="135">
        <v>419337.75399999996</v>
      </c>
      <c r="M46" s="135">
        <v>209668.87699999998</v>
      </c>
      <c r="N46" s="139">
        <v>82984</v>
      </c>
      <c r="O46" s="134">
        <v>5532.2666666666664</v>
      </c>
      <c r="P46" s="136">
        <v>583</v>
      </c>
      <c r="Q46" s="134">
        <v>38.866666666666667</v>
      </c>
      <c r="R46" s="136">
        <v>1812</v>
      </c>
      <c r="S46" s="134">
        <v>120.8</v>
      </c>
      <c r="T46" s="136">
        <v>90</v>
      </c>
      <c r="U46" s="134">
        <v>6</v>
      </c>
      <c r="V46" s="136">
        <v>193</v>
      </c>
      <c r="W46" s="134">
        <v>12.866666666666667</v>
      </c>
      <c r="X46" s="136">
        <v>362</v>
      </c>
      <c r="Y46" s="134">
        <v>24.133333333333333</v>
      </c>
      <c r="Z46" s="136">
        <v>355</v>
      </c>
      <c r="AA46" s="134">
        <v>23.666666666666668</v>
      </c>
      <c r="AB46" s="136">
        <v>263</v>
      </c>
      <c r="AC46" s="134">
        <v>17.533333333333335</v>
      </c>
      <c r="AD46" s="137">
        <v>270</v>
      </c>
      <c r="AE46" s="134">
        <v>18</v>
      </c>
      <c r="AF46" s="136">
        <v>121</v>
      </c>
      <c r="AG46" s="134">
        <v>8.0666666666666664</v>
      </c>
      <c r="AH46" s="136">
        <v>227</v>
      </c>
      <c r="AI46" s="134">
        <v>15.133333333333333</v>
      </c>
      <c r="AJ46" s="136">
        <v>69</v>
      </c>
      <c r="AK46" s="134">
        <v>4.5999999999999996</v>
      </c>
      <c r="AL46" s="136">
        <v>2790</v>
      </c>
      <c r="AM46" s="134">
        <v>186</v>
      </c>
      <c r="AN46" s="136">
        <v>1918</v>
      </c>
      <c r="AO46" s="134">
        <v>127.86666666666666</v>
      </c>
      <c r="AP46" s="136">
        <v>15217</v>
      </c>
      <c r="AQ46" s="134">
        <v>1014.4666666666667</v>
      </c>
      <c r="AR46" s="136">
        <v>267</v>
      </c>
      <c r="AS46" s="134">
        <v>17.8</v>
      </c>
    </row>
    <row r="47" spans="1:45" ht="13.5" customHeight="1" x14ac:dyDescent="0.3">
      <c r="A47" s="133" t="s">
        <v>311</v>
      </c>
      <c r="B47" s="226" t="s">
        <v>48</v>
      </c>
      <c r="C47" s="134">
        <v>12</v>
      </c>
      <c r="D47" s="134">
        <v>18</v>
      </c>
      <c r="E47" s="317">
        <v>3822</v>
      </c>
      <c r="F47" s="318">
        <v>318.5</v>
      </c>
      <c r="G47" s="319">
        <v>196</v>
      </c>
      <c r="H47" s="318">
        <v>16.333333333333332</v>
      </c>
      <c r="I47" s="319">
        <v>105</v>
      </c>
      <c r="J47" s="318">
        <v>8.75</v>
      </c>
      <c r="K47" s="135">
        <v>4548274.8</v>
      </c>
      <c r="L47" s="135">
        <v>379022.89999999997</v>
      </c>
      <c r="M47" s="135">
        <v>252681.93333333332</v>
      </c>
      <c r="N47" s="138">
        <v>64027</v>
      </c>
      <c r="O47" s="134">
        <v>5335.583333333333</v>
      </c>
      <c r="P47" s="136">
        <v>387</v>
      </c>
      <c r="Q47" s="134">
        <v>32.25</v>
      </c>
      <c r="R47" s="136">
        <v>21450</v>
      </c>
      <c r="S47" s="134">
        <v>1787.5</v>
      </c>
      <c r="T47" s="136">
        <v>969</v>
      </c>
      <c r="U47" s="134">
        <v>80.75</v>
      </c>
      <c r="V47" s="136">
        <v>63</v>
      </c>
      <c r="W47" s="134">
        <v>5.25</v>
      </c>
      <c r="X47" s="136">
        <v>246</v>
      </c>
      <c r="Y47" s="134">
        <v>20.5</v>
      </c>
      <c r="Z47" s="136">
        <v>193</v>
      </c>
      <c r="AA47" s="134">
        <v>16.083333333333332</v>
      </c>
      <c r="AB47" s="136">
        <v>91</v>
      </c>
      <c r="AC47" s="134">
        <v>7.583333333333333</v>
      </c>
      <c r="AD47" s="137">
        <v>325</v>
      </c>
      <c r="AE47" s="134">
        <v>27.083333333333332</v>
      </c>
      <c r="AF47" s="136">
        <v>356</v>
      </c>
      <c r="AG47" s="134">
        <v>29.666666666666668</v>
      </c>
      <c r="AH47" s="136">
        <v>157</v>
      </c>
      <c r="AI47" s="134">
        <v>13.083333333333334</v>
      </c>
      <c r="AJ47" s="136">
        <v>56</v>
      </c>
      <c r="AK47" s="134">
        <v>4.666666666666667</v>
      </c>
      <c r="AL47" s="136">
        <v>2145</v>
      </c>
      <c r="AM47" s="134">
        <v>178.75</v>
      </c>
      <c r="AN47" s="136">
        <v>3545</v>
      </c>
      <c r="AO47" s="134">
        <v>295.41666666666669</v>
      </c>
      <c r="AP47" s="136">
        <v>8365</v>
      </c>
      <c r="AQ47" s="134">
        <v>697.08333333333337</v>
      </c>
      <c r="AR47" s="136">
        <v>1176</v>
      </c>
      <c r="AS47" s="134">
        <v>98</v>
      </c>
    </row>
    <row r="48" spans="1:45" ht="13.5" customHeight="1" x14ac:dyDescent="0.3">
      <c r="A48" s="133" t="s">
        <v>154</v>
      </c>
      <c r="B48" s="226" t="s">
        <v>49</v>
      </c>
      <c r="C48" s="134">
        <v>12.5</v>
      </c>
      <c r="D48" s="134">
        <v>18.5</v>
      </c>
      <c r="E48" s="317">
        <v>4410</v>
      </c>
      <c r="F48" s="318">
        <v>352.8</v>
      </c>
      <c r="G48" s="319">
        <v>259</v>
      </c>
      <c r="H48" s="318">
        <v>20.72</v>
      </c>
      <c r="I48" s="319">
        <v>227</v>
      </c>
      <c r="J48" s="318">
        <v>18.16</v>
      </c>
      <c r="K48" s="135">
        <v>6969215.8799999999</v>
      </c>
      <c r="L48" s="135">
        <v>557537.27040000004</v>
      </c>
      <c r="M48" s="135">
        <v>376714.37189189187</v>
      </c>
      <c r="N48" s="138">
        <v>59574</v>
      </c>
      <c r="O48" s="134">
        <v>4765.92</v>
      </c>
      <c r="P48" s="136">
        <v>355</v>
      </c>
      <c r="Q48" s="134">
        <v>28.4</v>
      </c>
      <c r="R48" s="136">
        <v>3244</v>
      </c>
      <c r="S48" s="134">
        <v>259.52</v>
      </c>
      <c r="T48" s="136">
        <v>50</v>
      </c>
      <c r="U48" s="134">
        <v>4</v>
      </c>
      <c r="V48" s="136">
        <v>97</v>
      </c>
      <c r="W48" s="134">
        <v>7.76</v>
      </c>
      <c r="X48" s="136">
        <v>261</v>
      </c>
      <c r="Y48" s="134">
        <v>20.88</v>
      </c>
      <c r="Z48" s="136">
        <v>325</v>
      </c>
      <c r="AA48" s="134">
        <v>26</v>
      </c>
      <c r="AB48" s="136">
        <v>193</v>
      </c>
      <c r="AC48" s="134">
        <v>15.44</v>
      </c>
      <c r="AD48" s="137">
        <v>49</v>
      </c>
      <c r="AE48" s="134">
        <v>3.92</v>
      </c>
      <c r="AF48" s="136">
        <v>117</v>
      </c>
      <c r="AG48" s="134">
        <v>9.36</v>
      </c>
      <c r="AH48" s="136">
        <v>198</v>
      </c>
      <c r="AI48" s="134">
        <v>15.84</v>
      </c>
      <c r="AJ48" s="136">
        <v>25</v>
      </c>
      <c r="AK48" s="134">
        <v>2</v>
      </c>
      <c r="AL48" s="136">
        <v>1686</v>
      </c>
      <c r="AM48" s="134">
        <v>134.88</v>
      </c>
      <c r="AN48" s="136">
        <v>990</v>
      </c>
      <c r="AO48" s="134">
        <v>79.2</v>
      </c>
      <c r="AP48" s="136">
        <v>5335</v>
      </c>
      <c r="AQ48" s="134">
        <v>426.8</v>
      </c>
      <c r="AR48" s="136">
        <v>777</v>
      </c>
      <c r="AS48" s="134">
        <v>62.16</v>
      </c>
    </row>
    <row r="49" spans="1:45" ht="13.5" customHeight="1" x14ac:dyDescent="0.3">
      <c r="A49" s="133" t="s">
        <v>155</v>
      </c>
      <c r="B49" s="226" t="s">
        <v>50</v>
      </c>
      <c r="C49" s="134">
        <v>4</v>
      </c>
      <c r="D49" s="134">
        <v>6</v>
      </c>
      <c r="E49" s="317">
        <v>1412</v>
      </c>
      <c r="F49" s="318">
        <v>353</v>
      </c>
      <c r="G49" s="319">
        <v>86</v>
      </c>
      <c r="H49" s="318">
        <v>21.5</v>
      </c>
      <c r="I49" s="319">
        <v>82</v>
      </c>
      <c r="J49" s="318">
        <v>20.5</v>
      </c>
      <c r="K49" s="135">
        <v>2402336.64</v>
      </c>
      <c r="L49" s="135">
        <v>600584.16</v>
      </c>
      <c r="M49" s="135">
        <v>400389.44</v>
      </c>
      <c r="N49" s="138">
        <v>21061</v>
      </c>
      <c r="O49" s="134">
        <v>5265.25</v>
      </c>
      <c r="P49" s="136">
        <v>178</v>
      </c>
      <c r="Q49" s="134">
        <v>44.5</v>
      </c>
      <c r="R49" s="136">
        <v>3191</v>
      </c>
      <c r="S49" s="134">
        <v>797.75</v>
      </c>
      <c r="T49" s="136">
        <v>372</v>
      </c>
      <c r="U49" s="134">
        <v>93</v>
      </c>
      <c r="V49" s="136">
        <v>9</v>
      </c>
      <c r="W49" s="134">
        <v>2.25</v>
      </c>
      <c r="X49" s="136">
        <v>110</v>
      </c>
      <c r="Y49" s="134">
        <v>27.5</v>
      </c>
      <c r="Z49" s="136">
        <v>103</v>
      </c>
      <c r="AA49" s="134">
        <v>25.75</v>
      </c>
      <c r="AB49" s="136">
        <v>88</v>
      </c>
      <c r="AC49" s="134">
        <v>22</v>
      </c>
      <c r="AD49" s="137">
        <v>25</v>
      </c>
      <c r="AE49" s="134">
        <v>6.25</v>
      </c>
      <c r="AF49" s="136">
        <v>104</v>
      </c>
      <c r="AG49" s="134">
        <v>26</v>
      </c>
      <c r="AH49" s="136">
        <v>41</v>
      </c>
      <c r="AI49" s="134">
        <v>10.25</v>
      </c>
      <c r="AJ49" s="136">
        <v>6</v>
      </c>
      <c r="AK49" s="134">
        <v>1.5</v>
      </c>
      <c r="AL49" s="136">
        <v>947</v>
      </c>
      <c r="AM49" s="134">
        <v>236.75</v>
      </c>
      <c r="AN49" s="136">
        <v>1597</v>
      </c>
      <c r="AO49" s="134">
        <v>399.25</v>
      </c>
      <c r="AP49" s="136">
        <v>733</v>
      </c>
      <c r="AQ49" s="134">
        <v>183.25</v>
      </c>
      <c r="AR49" s="136">
        <v>1316</v>
      </c>
      <c r="AS49" s="134">
        <v>329</v>
      </c>
    </row>
    <row r="50" spans="1:45" ht="13.5" customHeight="1" x14ac:dyDescent="0.3">
      <c r="A50" s="133" t="s">
        <v>155</v>
      </c>
      <c r="B50" s="226" t="s">
        <v>51</v>
      </c>
      <c r="C50" s="134">
        <v>5</v>
      </c>
      <c r="D50" s="134">
        <v>6</v>
      </c>
      <c r="E50" s="317">
        <v>2208</v>
      </c>
      <c r="F50" s="318">
        <v>441.6</v>
      </c>
      <c r="G50" s="319">
        <v>121</v>
      </c>
      <c r="H50" s="318">
        <v>24.2</v>
      </c>
      <c r="I50" s="319">
        <v>218</v>
      </c>
      <c r="J50" s="318">
        <v>43.6</v>
      </c>
      <c r="K50" s="135">
        <v>2954885.46</v>
      </c>
      <c r="L50" s="135">
        <v>590977.09199999995</v>
      </c>
      <c r="M50" s="135">
        <v>492480.91</v>
      </c>
      <c r="N50" s="138">
        <v>29030</v>
      </c>
      <c r="O50" s="134">
        <v>5806</v>
      </c>
      <c r="P50" s="136">
        <v>244</v>
      </c>
      <c r="Q50" s="134">
        <v>48.8</v>
      </c>
      <c r="R50" s="136">
        <v>387</v>
      </c>
      <c r="S50" s="134">
        <v>77.400000000000006</v>
      </c>
      <c r="T50" s="136">
        <v>16</v>
      </c>
      <c r="U50" s="134">
        <v>3.2</v>
      </c>
      <c r="V50" s="136">
        <v>26</v>
      </c>
      <c r="W50" s="134">
        <v>5.2</v>
      </c>
      <c r="X50" s="136">
        <v>130</v>
      </c>
      <c r="Y50" s="134">
        <v>26</v>
      </c>
      <c r="Z50" s="136">
        <v>223</v>
      </c>
      <c r="AA50" s="134">
        <v>44.6</v>
      </c>
      <c r="AB50" s="136">
        <v>199</v>
      </c>
      <c r="AC50" s="134">
        <v>39.799999999999997</v>
      </c>
      <c r="AD50" s="137">
        <v>126</v>
      </c>
      <c r="AE50" s="134">
        <v>25.2</v>
      </c>
      <c r="AF50" s="136">
        <v>42</v>
      </c>
      <c r="AG50" s="134">
        <v>8.4</v>
      </c>
      <c r="AH50" s="136">
        <v>156</v>
      </c>
      <c r="AI50" s="134">
        <v>31.2</v>
      </c>
      <c r="AJ50" s="136">
        <v>14</v>
      </c>
      <c r="AK50" s="134">
        <v>2.8</v>
      </c>
      <c r="AL50" s="136">
        <v>903</v>
      </c>
      <c r="AM50" s="134">
        <v>180.6</v>
      </c>
      <c r="AN50" s="136">
        <v>1279</v>
      </c>
      <c r="AO50" s="134">
        <v>255.8</v>
      </c>
      <c r="AP50" s="136">
        <v>2152</v>
      </c>
      <c r="AQ50" s="134">
        <v>430.4</v>
      </c>
      <c r="AR50" s="136">
        <v>265</v>
      </c>
      <c r="AS50" s="134">
        <v>53</v>
      </c>
    </row>
    <row r="51" spans="1:45" ht="13.5" customHeight="1" x14ac:dyDescent="0.3">
      <c r="A51" s="133" t="s">
        <v>169</v>
      </c>
      <c r="B51" s="226" t="s">
        <v>52</v>
      </c>
      <c r="C51" s="134">
        <v>3.5</v>
      </c>
      <c r="D51" s="134">
        <v>4</v>
      </c>
      <c r="E51" s="317">
        <v>1740</v>
      </c>
      <c r="F51" s="318">
        <v>497.14285714285717</v>
      </c>
      <c r="G51" s="319">
        <v>120</v>
      </c>
      <c r="H51" s="318">
        <v>34.285714285714285</v>
      </c>
      <c r="I51" s="319">
        <v>107</v>
      </c>
      <c r="J51" s="318">
        <v>30.571428571428573</v>
      </c>
      <c r="K51" s="135">
        <v>2119702.56</v>
      </c>
      <c r="L51" s="135">
        <v>605629.30285714287</v>
      </c>
      <c r="M51" s="135">
        <v>529925.64</v>
      </c>
      <c r="N51" s="138">
        <v>29396</v>
      </c>
      <c r="O51" s="134">
        <v>8398.8571428571431</v>
      </c>
      <c r="P51" s="136">
        <v>140</v>
      </c>
      <c r="Q51" s="134">
        <v>40</v>
      </c>
      <c r="R51" s="136">
        <v>1200</v>
      </c>
      <c r="S51" s="134">
        <v>342.85714285714283</v>
      </c>
      <c r="T51" s="136">
        <v>26</v>
      </c>
      <c r="U51" s="134">
        <v>7.4285714285714288</v>
      </c>
      <c r="V51" s="136">
        <v>63</v>
      </c>
      <c r="W51" s="134">
        <v>18</v>
      </c>
      <c r="X51" s="136">
        <v>132</v>
      </c>
      <c r="Y51" s="134">
        <v>37.714285714285715</v>
      </c>
      <c r="Z51" s="136">
        <v>150</v>
      </c>
      <c r="AA51" s="134">
        <v>42.857142857142854</v>
      </c>
      <c r="AB51" s="136">
        <v>104</v>
      </c>
      <c r="AC51" s="134">
        <v>29.714285714285715</v>
      </c>
      <c r="AD51" s="137">
        <v>28</v>
      </c>
      <c r="AE51" s="134">
        <v>8</v>
      </c>
      <c r="AF51" s="136">
        <v>50</v>
      </c>
      <c r="AG51" s="134">
        <v>14.285714285714286</v>
      </c>
      <c r="AH51" s="136">
        <v>84</v>
      </c>
      <c r="AI51" s="134">
        <v>24</v>
      </c>
      <c r="AJ51" s="136">
        <v>34</v>
      </c>
      <c r="AK51" s="134">
        <v>9.7142857142857135</v>
      </c>
      <c r="AL51" s="136">
        <v>999</v>
      </c>
      <c r="AM51" s="134">
        <v>285.42857142857144</v>
      </c>
      <c r="AN51" s="136">
        <v>574</v>
      </c>
      <c r="AO51" s="134">
        <v>164</v>
      </c>
      <c r="AP51" s="136">
        <v>1408</v>
      </c>
      <c r="AQ51" s="134">
        <v>402.28571428571428</v>
      </c>
      <c r="AR51" s="136">
        <v>128</v>
      </c>
      <c r="AS51" s="134">
        <v>36.571428571428569</v>
      </c>
    </row>
    <row r="52" spans="1:45" ht="13.5" customHeight="1" x14ac:dyDescent="0.3">
      <c r="A52" s="133" t="s">
        <v>154</v>
      </c>
      <c r="B52" s="226" t="s">
        <v>53</v>
      </c>
      <c r="C52" s="134">
        <v>7.75</v>
      </c>
      <c r="D52" s="134">
        <v>10</v>
      </c>
      <c r="E52" s="317">
        <v>2489</v>
      </c>
      <c r="F52" s="318">
        <v>321.16129032258067</v>
      </c>
      <c r="G52" s="319">
        <v>136</v>
      </c>
      <c r="H52" s="318">
        <v>17.548387096774192</v>
      </c>
      <c r="I52" s="319">
        <v>81</v>
      </c>
      <c r="J52" s="318">
        <v>10.451612903225806</v>
      </c>
      <c r="K52" s="135">
        <v>3481848.25</v>
      </c>
      <c r="L52" s="135">
        <v>449270.74193548388</v>
      </c>
      <c r="M52" s="135">
        <v>348184.82500000001</v>
      </c>
      <c r="N52" s="138">
        <v>30639</v>
      </c>
      <c r="O52" s="134">
        <v>3953.4193548387098</v>
      </c>
      <c r="P52" s="136">
        <v>212</v>
      </c>
      <c r="Q52" s="134">
        <v>27.35483870967742</v>
      </c>
      <c r="R52" s="136">
        <v>1540</v>
      </c>
      <c r="S52" s="134">
        <v>198.70967741935485</v>
      </c>
      <c r="T52" s="136">
        <v>44</v>
      </c>
      <c r="U52" s="134">
        <v>5.67741935483871</v>
      </c>
      <c r="V52" s="136">
        <v>40</v>
      </c>
      <c r="W52" s="134">
        <v>5.161290322580645</v>
      </c>
      <c r="X52" s="136">
        <v>135</v>
      </c>
      <c r="Y52" s="134">
        <v>17.419354838709676</v>
      </c>
      <c r="Z52" s="136">
        <v>82</v>
      </c>
      <c r="AA52" s="134">
        <v>10.580645161290322</v>
      </c>
      <c r="AB52" s="136">
        <v>79</v>
      </c>
      <c r="AC52" s="134">
        <v>10.193548387096774</v>
      </c>
      <c r="AD52" s="137">
        <v>41</v>
      </c>
      <c r="AE52" s="134">
        <v>5.290322580645161</v>
      </c>
      <c r="AF52" s="136">
        <v>74</v>
      </c>
      <c r="AG52" s="134">
        <v>9.5483870967741939</v>
      </c>
      <c r="AH52" s="136">
        <v>100</v>
      </c>
      <c r="AI52" s="134">
        <v>12.903225806451612</v>
      </c>
      <c r="AJ52" s="136">
        <v>8</v>
      </c>
      <c r="AK52" s="134">
        <v>1.032258064516129</v>
      </c>
      <c r="AL52" s="136">
        <v>966</v>
      </c>
      <c r="AM52" s="134">
        <v>124.64516129032258</v>
      </c>
      <c r="AN52" s="136">
        <v>670</v>
      </c>
      <c r="AO52" s="134">
        <v>86.451612903225808</v>
      </c>
      <c r="AP52" s="136">
        <v>1548</v>
      </c>
      <c r="AQ52" s="134">
        <v>199.74193548387098</v>
      </c>
      <c r="AR52" s="136">
        <v>155</v>
      </c>
      <c r="AS52" s="134">
        <v>20</v>
      </c>
    </row>
    <row r="53" spans="1:45" ht="13.5" customHeight="1" x14ac:dyDescent="0.3">
      <c r="A53" s="133" t="s">
        <v>169</v>
      </c>
      <c r="B53" s="226" t="s">
        <v>54</v>
      </c>
      <c r="C53" s="134">
        <v>0.5</v>
      </c>
      <c r="D53" s="134">
        <v>1</v>
      </c>
      <c r="E53" s="317">
        <v>191</v>
      </c>
      <c r="F53" s="318">
        <v>382</v>
      </c>
      <c r="G53" s="319">
        <v>14</v>
      </c>
      <c r="H53" s="318">
        <v>28</v>
      </c>
      <c r="I53" s="319">
        <v>13</v>
      </c>
      <c r="J53" s="318">
        <v>26</v>
      </c>
      <c r="K53" s="135">
        <v>178995.02</v>
      </c>
      <c r="L53" s="135">
        <v>357990.04</v>
      </c>
      <c r="M53" s="135">
        <v>178995.02</v>
      </c>
      <c r="N53" s="138">
        <v>0</v>
      </c>
      <c r="O53" s="134">
        <v>0</v>
      </c>
      <c r="P53" s="139">
        <v>0</v>
      </c>
      <c r="Q53" s="134">
        <v>0</v>
      </c>
      <c r="R53" s="136">
        <v>0</v>
      </c>
      <c r="S53" s="134">
        <v>0</v>
      </c>
      <c r="T53" s="136">
        <v>0</v>
      </c>
      <c r="U53" s="134">
        <v>0</v>
      </c>
      <c r="V53" s="136">
        <v>1</v>
      </c>
      <c r="W53" s="134">
        <v>2</v>
      </c>
      <c r="X53" s="136">
        <v>0</v>
      </c>
      <c r="Y53" s="134">
        <v>0</v>
      </c>
      <c r="Z53" s="136">
        <v>0</v>
      </c>
      <c r="AA53" s="134">
        <v>0</v>
      </c>
      <c r="AB53" s="136">
        <v>0</v>
      </c>
      <c r="AC53" s="134">
        <v>0</v>
      </c>
      <c r="AD53" s="137">
        <v>0</v>
      </c>
      <c r="AE53" s="134">
        <v>0</v>
      </c>
      <c r="AF53" s="136">
        <v>0</v>
      </c>
      <c r="AG53" s="134">
        <v>0</v>
      </c>
      <c r="AH53" s="136">
        <v>0</v>
      </c>
      <c r="AI53" s="134">
        <v>0</v>
      </c>
      <c r="AJ53" s="136">
        <v>4</v>
      </c>
      <c r="AK53" s="134">
        <v>8</v>
      </c>
      <c r="AL53" s="136">
        <v>60</v>
      </c>
      <c r="AM53" s="134">
        <v>120</v>
      </c>
      <c r="AN53" s="136">
        <v>0</v>
      </c>
      <c r="AO53" s="134">
        <v>0</v>
      </c>
      <c r="AP53" s="136">
        <v>0</v>
      </c>
      <c r="AQ53" s="134">
        <v>0</v>
      </c>
      <c r="AR53" s="136">
        <v>22</v>
      </c>
      <c r="AS53" s="134">
        <v>44</v>
      </c>
    </row>
    <row r="54" spans="1:45" ht="13.5" customHeight="1" x14ac:dyDescent="0.3">
      <c r="A54" s="133" t="s">
        <v>153</v>
      </c>
      <c r="B54" s="226" t="s">
        <v>55</v>
      </c>
      <c r="C54" s="134">
        <v>13</v>
      </c>
      <c r="D54" s="134">
        <v>17</v>
      </c>
      <c r="E54" s="317">
        <v>5574</v>
      </c>
      <c r="F54" s="318">
        <v>428.76923076923077</v>
      </c>
      <c r="G54" s="319">
        <v>262</v>
      </c>
      <c r="H54" s="318">
        <v>20.153846153846153</v>
      </c>
      <c r="I54" s="319">
        <v>214</v>
      </c>
      <c r="J54" s="318">
        <v>16.46153846153846</v>
      </c>
      <c r="K54" s="135">
        <v>7521064.1799999997</v>
      </c>
      <c r="L54" s="135">
        <v>578543.39846153848</v>
      </c>
      <c r="M54" s="135">
        <v>442415.54</v>
      </c>
      <c r="N54" s="138">
        <v>78229</v>
      </c>
      <c r="O54" s="134">
        <v>6017.6153846153848</v>
      </c>
      <c r="P54" s="138">
        <v>544</v>
      </c>
      <c r="Q54" s="134">
        <v>41.846153846153847</v>
      </c>
      <c r="R54" s="136">
        <v>4148</v>
      </c>
      <c r="S54" s="134">
        <v>319.07692307692309</v>
      </c>
      <c r="T54" s="136">
        <v>386</v>
      </c>
      <c r="U54" s="134">
        <v>29.692307692307693</v>
      </c>
      <c r="V54" s="136">
        <v>40</v>
      </c>
      <c r="W54" s="134">
        <v>3.0769230769230771</v>
      </c>
      <c r="X54" s="136">
        <v>267</v>
      </c>
      <c r="Y54" s="134">
        <v>20.53846153846154</v>
      </c>
      <c r="Z54" s="136">
        <v>197</v>
      </c>
      <c r="AA54" s="134">
        <v>15.153846153846153</v>
      </c>
      <c r="AB54" s="136">
        <v>212</v>
      </c>
      <c r="AC54" s="134">
        <v>16.307692307692307</v>
      </c>
      <c r="AD54" s="137">
        <v>331</v>
      </c>
      <c r="AE54" s="134">
        <v>25.46153846153846</v>
      </c>
      <c r="AF54" s="136">
        <v>72</v>
      </c>
      <c r="AG54" s="134">
        <v>5.5384615384615383</v>
      </c>
      <c r="AH54" s="136">
        <v>225</v>
      </c>
      <c r="AI54" s="134">
        <v>17.307692307692307</v>
      </c>
      <c r="AJ54" s="136">
        <v>49</v>
      </c>
      <c r="AK54" s="134">
        <v>3.7692307692307692</v>
      </c>
      <c r="AL54" s="136">
        <v>2571</v>
      </c>
      <c r="AM54" s="134">
        <v>197.76923076923077</v>
      </c>
      <c r="AN54" s="136">
        <v>1934</v>
      </c>
      <c r="AO54" s="134">
        <v>148.76923076923077</v>
      </c>
      <c r="AP54" s="136">
        <v>4806</v>
      </c>
      <c r="AQ54" s="134">
        <v>369.69230769230768</v>
      </c>
      <c r="AR54" s="136">
        <v>796</v>
      </c>
      <c r="AS54" s="134">
        <v>61.230769230769234</v>
      </c>
    </row>
    <row r="55" spans="1:45" ht="13.5" customHeight="1" x14ac:dyDescent="0.3">
      <c r="A55" s="133" t="s">
        <v>155</v>
      </c>
      <c r="B55" s="226" t="s">
        <v>56</v>
      </c>
      <c r="C55" s="134">
        <v>2</v>
      </c>
      <c r="D55" s="134">
        <v>4</v>
      </c>
      <c r="E55" s="317">
        <v>753</v>
      </c>
      <c r="F55" s="318">
        <v>376.5</v>
      </c>
      <c r="G55" s="319">
        <v>36</v>
      </c>
      <c r="H55" s="318">
        <v>18</v>
      </c>
      <c r="I55" s="319">
        <v>43</v>
      </c>
      <c r="J55" s="318">
        <v>21.5</v>
      </c>
      <c r="K55" s="135">
        <v>1470881.98</v>
      </c>
      <c r="L55" s="135">
        <v>735440.99</v>
      </c>
      <c r="M55" s="135">
        <v>367720.495</v>
      </c>
      <c r="N55" s="138">
        <v>7471</v>
      </c>
      <c r="O55" s="134">
        <v>3735.5</v>
      </c>
      <c r="P55" s="138">
        <v>28</v>
      </c>
      <c r="Q55" s="134">
        <v>14</v>
      </c>
      <c r="R55" s="136">
        <v>3459</v>
      </c>
      <c r="S55" s="134">
        <v>1729.5</v>
      </c>
      <c r="T55" s="136">
        <v>45</v>
      </c>
      <c r="U55" s="134">
        <v>22.5</v>
      </c>
      <c r="V55" s="136">
        <v>15</v>
      </c>
      <c r="W55" s="134">
        <v>7.5</v>
      </c>
      <c r="X55" s="136">
        <v>34</v>
      </c>
      <c r="Y55" s="134">
        <v>17</v>
      </c>
      <c r="Z55" s="136">
        <v>90</v>
      </c>
      <c r="AA55" s="134">
        <v>45</v>
      </c>
      <c r="AB55" s="136">
        <v>44</v>
      </c>
      <c r="AC55" s="134">
        <v>22</v>
      </c>
      <c r="AD55" s="137">
        <v>6</v>
      </c>
      <c r="AE55" s="134">
        <v>3</v>
      </c>
      <c r="AF55" s="136">
        <v>23</v>
      </c>
      <c r="AG55" s="134">
        <v>11.5</v>
      </c>
      <c r="AH55" s="136">
        <v>56</v>
      </c>
      <c r="AI55" s="134">
        <v>28</v>
      </c>
      <c r="AJ55" s="136">
        <v>21</v>
      </c>
      <c r="AK55" s="134">
        <v>10.5</v>
      </c>
      <c r="AL55" s="136">
        <v>298</v>
      </c>
      <c r="AM55" s="134">
        <v>149</v>
      </c>
      <c r="AN55" s="136">
        <v>709</v>
      </c>
      <c r="AO55" s="134">
        <v>354.5</v>
      </c>
      <c r="AP55" s="136">
        <v>703</v>
      </c>
      <c r="AQ55" s="134">
        <v>351.5</v>
      </c>
      <c r="AR55" s="136">
        <v>424</v>
      </c>
      <c r="AS55" s="134">
        <v>212</v>
      </c>
    </row>
    <row r="56" spans="1:45" ht="13.5" customHeight="1" x14ac:dyDescent="0.3">
      <c r="A56" s="133" t="s">
        <v>311</v>
      </c>
      <c r="B56" s="226" t="s">
        <v>57</v>
      </c>
      <c r="C56" s="134">
        <v>16</v>
      </c>
      <c r="D56" s="134">
        <v>23</v>
      </c>
      <c r="E56" s="317">
        <v>6257</v>
      </c>
      <c r="F56" s="318">
        <v>391.0625</v>
      </c>
      <c r="G56" s="319">
        <v>581</v>
      </c>
      <c r="H56" s="318">
        <v>36.3125</v>
      </c>
      <c r="I56" s="319">
        <v>470</v>
      </c>
      <c r="J56" s="318">
        <v>29.375</v>
      </c>
      <c r="K56" s="135">
        <v>11325935.130000001</v>
      </c>
      <c r="L56" s="135">
        <v>707870.94562500005</v>
      </c>
      <c r="M56" s="135">
        <v>492431.96217391308</v>
      </c>
      <c r="N56" s="138">
        <v>94942</v>
      </c>
      <c r="O56" s="134">
        <v>5933.875</v>
      </c>
      <c r="P56" s="138">
        <v>1071</v>
      </c>
      <c r="Q56" s="134">
        <v>66.9375</v>
      </c>
      <c r="R56" s="136">
        <v>2958</v>
      </c>
      <c r="S56" s="134">
        <v>184.875</v>
      </c>
      <c r="T56" s="136">
        <v>223</v>
      </c>
      <c r="U56" s="134">
        <v>13.9375</v>
      </c>
      <c r="V56" s="136">
        <v>165</v>
      </c>
      <c r="W56" s="134">
        <v>10.3125</v>
      </c>
      <c r="X56" s="136">
        <v>610</v>
      </c>
      <c r="Y56" s="134">
        <v>38.125</v>
      </c>
      <c r="Z56" s="136">
        <v>627</v>
      </c>
      <c r="AA56" s="134">
        <v>39.1875</v>
      </c>
      <c r="AB56" s="136">
        <v>476</v>
      </c>
      <c r="AC56" s="134">
        <v>29.75</v>
      </c>
      <c r="AD56" s="137">
        <v>21</v>
      </c>
      <c r="AE56" s="134">
        <v>1.3125</v>
      </c>
      <c r="AF56" s="136">
        <v>240</v>
      </c>
      <c r="AG56" s="134">
        <v>15</v>
      </c>
      <c r="AH56" s="136">
        <v>344</v>
      </c>
      <c r="AI56" s="134">
        <v>21.5</v>
      </c>
      <c r="AJ56" s="136">
        <v>76</v>
      </c>
      <c r="AK56" s="134">
        <v>4.75</v>
      </c>
      <c r="AL56" s="136">
        <v>3344</v>
      </c>
      <c r="AM56" s="134">
        <v>209</v>
      </c>
      <c r="AN56" s="136">
        <v>4077</v>
      </c>
      <c r="AO56" s="134">
        <v>254.8125</v>
      </c>
      <c r="AP56" s="136">
        <v>4062</v>
      </c>
      <c r="AQ56" s="134">
        <v>253.875</v>
      </c>
      <c r="AR56" s="136">
        <v>1856</v>
      </c>
      <c r="AS56" s="134">
        <v>116</v>
      </c>
    </row>
    <row r="57" spans="1:45" ht="13.5" customHeight="1" x14ac:dyDescent="0.3">
      <c r="A57" s="133" t="s">
        <v>152</v>
      </c>
      <c r="B57" s="226" t="s">
        <v>58</v>
      </c>
      <c r="C57" s="134">
        <v>1</v>
      </c>
      <c r="D57" s="134">
        <v>2</v>
      </c>
      <c r="E57" s="317">
        <v>402</v>
      </c>
      <c r="F57" s="318">
        <v>402</v>
      </c>
      <c r="G57" s="319">
        <v>5</v>
      </c>
      <c r="H57" s="318">
        <v>5</v>
      </c>
      <c r="I57" s="319">
        <v>5</v>
      </c>
      <c r="J57" s="318">
        <v>5</v>
      </c>
      <c r="K57" s="135">
        <v>668763.56999999995</v>
      </c>
      <c r="L57" s="135">
        <v>668763.56999999995</v>
      </c>
      <c r="M57" s="135">
        <v>334381.78499999997</v>
      </c>
      <c r="N57" s="138">
        <v>5766</v>
      </c>
      <c r="O57" s="134">
        <v>5766</v>
      </c>
      <c r="P57" s="138">
        <v>17</v>
      </c>
      <c r="Q57" s="134">
        <v>17</v>
      </c>
      <c r="R57" s="136">
        <v>144</v>
      </c>
      <c r="S57" s="134">
        <v>144</v>
      </c>
      <c r="T57" s="136">
        <v>3</v>
      </c>
      <c r="U57" s="134">
        <v>3</v>
      </c>
      <c r="V57" s="136">
        <v>0</v>
      </c>
      <c r="W57" s="134">
        <v>0</v>
      </c>
      <c r="X57" s="136">
        <v>5</v>
      </c>
      <c r="Y57" s="134">
        <v>5</v>
      </c>
      <c r="Z57" s="136">
        <v>8</v>
      </c>
      <c r="AA57" s="134">
        <v>8</v>
      </c>
      <c r="AB57" s="136">
        <v>4</v>
      </c>
      <c r="AC57" s="134">
        <v>4</v>
      </c>
      <c r="AD57" s="137">
        <v>0</v>
      </c>
      <c r="AE57" s="134">
        <v>0</v>
      </c>
      <c r="AF57" s="136">
        <v>19</v>
      </c>
      <c r="AG57" s="134">
        <v>19</v>
      </c>
      <c r="AH57" s="136">
        <v>22</v>
      </c>
      <c r="AI57" s="134">
        <v>22</v>
      </c>
      <c r="AJ57" s="136">
        <v>1</v>
      </c>
      <c r="AK57" s="134">
        <v>1</v>
      </c>
      <c r="AL57" s="136">
        <v>130</v>
      </c>
      <c r="AM57" s="134">
        <v>130</v>
      </c>
      <c r="AN57" s="136">
        <v>102</v>
      </c>
      <c r="AO57" s="134">
        <v>102</v>
      </c>
      <c r="AP57" s="136">
        <v>196</v>
      </c>
      <c r="AQ57" s="134">
        <v>196</v>
      </c>
      <c r="AR57" s="136">
        <v>86</v>
      </c>
      <c r="AS57" s="134">
        <v>86</v>
      </c>
    </row>
    <row r="58" spans="1:45" ht="13.5" customHeight="1" x14ac:dyDescent="0.3">
      <c r="A58" s="133" t="s">
        <v>154</v>
      </c>
      <c r="B58" s="226" t="s">
        <v>59</v>
      </c>
      <c r="C58" s="134">
        <v>6.75</v>
      </c>
      <c r="D58" s="134">
        <v>9.25</v>
      </c>
      <c r="E58" s="317">
        <v>2278</v>
      </c>
      <c r="F58" s="318">
        <v>337.48148148148147</v>
      </c>
      <c r="G58" s="319">
        <v>128</v>
      </c>
      <c r="H58" s="318">
        <v>18.962962962962962</v>
      </c>
      <c r="I58" s="319">
        <v>79</v>
      </c>
      <c r="J58" s="318">
        <v>11.703703703703704</v>
      </c>
      <c r="K58" s="135">
        <v>2993400.22</v>
      </c>
      <c r="L58" s="135">
        <v>443466.69925925927</v>
      </c>
      <c r="M58" s="135">
        <v>323610.83459459461</v>
      </c>
      <c r="N58" s="138">
        <v>29772</v>
      </c>
      <c r="O58" s="134">
        <v>4410.666666666667</v>
      </c>
      <c r="P58" s="138">
        <v>204</v>
      </c>
      <c r="Q58" s="134">
        <v>30.222222222222221</v>
      </c>
      <c r="R58" s="136">
        <v>784</v>
      </c>
      <c r="S58" s="134">
        <v>116.14814814814815</v>
      </c>
      <c r="T58" s="136">
        <v>21</v>
      </c>
      <c r="U58" s="134">
        <v>3.1111111111111112</v>
      </c>
      <c r="V58" s="136">
        <v>34</v>
      </c>
      <c r="W58" s="134">
        <v>5.0370370370370372</v>
      </c>
      <c r="X58" s="136">
        <v>143</v>
      </c>
      <c r="Y58" s="134">
        <v>21.185185185185187</v>
      </c>
      <c r="Z58" s="136">
        <v>134</v>
      </c>
      <c r="AA58" s="134">
        <v>19.851851851851851</v>
      </c>
      <c r="AB58" s="136">
        <v>76</v>
      </c>
      <c r="AC58" s="134">
        <v>11.25925925925926</v>
      </c>
      <c r="AD58" s="137">
        <v>16</v>
      </c>
      <c r="AE58" s="134">
        <v>2.3703703703703702</v>
      </c>
      <c r="AF58" s="136">
        <v>34</v>
      </c>
      <c r="AG58" s="134">
        <v>5.0370370370370372</v>
      </c>
      <c r="AH58" s="136">
        <v>164</v>
      </c>
      <c r="AI58" s="134">
        <v>24.296296296296298</v>
      </c>
      <c r="AJ58" s="136">
        <v>25</v>
      </c>
      <c r="AK58" s="134">
        <v>3.7037037037037037</v>
      </c>
      <c r="AL58" s="136">
        <v>902</v>
      </c>
      <c r="AM58" s="134">
        <v>133.62962962962962</v>
      </c>
      <c r="AN58" s="136">
        <v>94</v>
      </c>
      <c r="AO58" s="134">
        <v>13.925925925925926</v>
      </c>
      <c r="AP58" s="136">
        <v>866</v>
      </c>
      <c r="AQ58" s="134">
        <v>128.2962962962963</v>
      </c>
      <c r="AR58" s="136">
        <v>32</v>
      </c>
      <c r="AS58" s="134">
        <v>4.7407407407407405</v>
      </c>
    </row>
    <row r="59" spans="1:45" ht="13.5" customHeight="1" x14ac:dyDescent="0.3">
      <c r="A59" s="133" t="s">
        <v>152</v>
      </c>
      <c r="B59" s="226" t="s">
        <v>60</v>
      </c>
      <c r="C59" s="134">
        <v>13</v>
      </c>
      <c r="D59" s="134">
        <v>18</v>
      </c>
      <c r="E59" s="317">
        <v>4794</v>
      </c>
      <c r="F59" s="318">
        <v>368.76923076923077</v>
      </c>
      <c r="G59" s="319">
        <v>154</v>
      </c>
      <c r="H59" s="318">
        <v>11.846153846153847</v>
      </c>
      <c r="I59" s="319">
        <v>115</v>
      </c>
      <c r="J59" s="318">
        <v>8.8461538461538467</v>
      </c>
      <c r="K59" s="135">
        <v>5229879.82</v>
      </c>
      <c r="L59" s="135">
        <v>402298.4476923077</v>
      </c>
      <c r="M59" s="135">
        <v>290548.87888888892</v>
      </c>
      <c r="N59" s="138">
        <v>78772</v>
      </c>
      <c r="O59" s="134">
        <v>6059.3846153846152</v>
      </c>
      <c r="P59" s="138">
        <v>673</v>
      </c>
      <c r="Q59" s="134">
        <v>51.769230769230766</v>
      </c>
      <c r="R59" s="136">
        <v>5056</v>
      </c>
      <c r="S59" s="134">
        <v>388.92307692307691</v>
      </c>
      <c r="T59" s="136">
        <v>268</v>
      </c>
      <c r="U59" s="134">
        <v>20.615384615384617</v>
      </c>
      <c r="V59" s="136">
        <v>54</v>
      </c>
      <c r="W59" s="134">
        <v>4.1538461538461542</v>
      </c>
      <c r="X59" s="136">
        <v>158</v>
      </c>
      <c r="Y59" s="134">
        <v>12.153846153846153</v>
      </c>
      <c r="Z59" s="136">
        <v>166</v>
      </c>
      <c r="AA59" s="134">
        <v>12.76923076923077</v>
      </c>
      <c r="AB59" s="136">
        <v>132</v>
      </c>
      <c r="AC59" s="134">
        <v>10.153846153846153</v>
      </c>
      <c r="AD59" s="137">
        <v>45</v>
      </c>
      <c r="AE59" s="134">
        <v>3.4615384615384617</v>
      </c>
      <c r="AF59" s="136">
        <v>100</v>
      </c>
      <c r="AG59" s="134">
        <v>7.6923076923076925</v>
      </c>
      <c r="AH59" s="136">
        <v>119</v>
      </c>
      <c r="AI59" s="134">
        <v>9.1538461538461533</v>
      </c>
      <c r="AJ59" s="136">
        <v>13</v>
      </c>
      <c r="AK59" s="134">
        <v>1</v>
      </c>
      <c r="AL59" s="136">
        <v>2410</v>
      </c>
      <c r="AM59" s="134">
        <v>185.38461538461539</v>
      </c>
      <c r="AN59" s="136">
        <v>2375</v>
      </c>
      <c r="AO59" s="134">
        <v>182.69230769230768</v>
      </c>
      <c r="AP59" s="136">
        <v>2789</v>
      </c>
      <c r="AQ59" s="134">
        <v>214.53846153846155</v>
      </c>
      <c r="AR59" s="136">
        <v>1011</v>
      </c>
      <c r="AS59" s="134">
        <v>77.769230769230774</v>
      </c>
    </row>
    <row r="60" spans="1:45" ht="13.5" customHeight="1" x14ac:dyDescent="0.3">
      <c r="A60" s="133" t="s">
        <v>153</v>
      </c>
      <c r="B60" s="226" t="s">
        <v>61</v>
      </c>
      <c r="C60" s="134">
        <v>7.75</v>
      </c>
      <c r="D60" s="134">
        <v>10</v>
      </c>
      <c r="E60" s="317">
        <v>2594</v>
      </c>
      <c r="F60" s="318">
        <v>334.70967741935482</v>
      </c>
      <c r="G60" s="319">
        <v>97</v>
      </c>
      <c r="H60" s="318">
        <v>12.516129032258064</v>
      </c>
      <c r="I60" s="319">
        <v>126</v>
      </c>
      <c r="J60" s="318">
        <v>16.258064516129032</v>
      </c>
      <c r="K60" s="135">
        <v>3512535.85</v>
      </c>
      <c r="L60" s="135">
        <v>453230.43225806451</v>
      </c>
      <c r="M60" s="135">
        <v>351253.58500000002</v>
      </c>
      <c r="N60" s="138">
        <v>38360</v>
      </c>
      <c r="O60" s="134">
        <v>4949.677419354839</v>
      </c>
      <c r="P60" s="138">
        <v>316</v>
      </c>
      <c r="Q60" s="134">
        <v>40.774193548387096</v>
      </c>
      <c r="R60" s="136">
        <v>3018</v>
      </c>
      <c r="S60" s="134">
        <v>389.41935483870969</v>
      </c>
      <c r="T60" s="136">
        <v>59</v>
      </c>
      <c r="U60" s="134">
        <v>7.612903225806452</v>
      </c>
      <c r="V60" s="136">
        <v>50</v>
      </c>
      <c r="W60" s="134">
        <v>6.4516129032258061</v>
      </c>
      <c r="X60" s="136">
        <v>102</v>
      </c>
      <c r="Y60" s="134">
        <v>13.161290322580646</v>
      </c>
      <c r="Z60" s="136">
        <v>153</v>
      </c>
      <c r="AA60" s="134">
        <v>19.741935483870968</v>
      </c>
      <c r="AB60" s="136">
        <v>112</v>
      </c>
      <c r="AC60" s="134">
        <v>14.451612903225806</v>
      </c>
      <c r="AD60" s="137">
        <v>31</v>
      </c>
      <c r="AE60" s="134">
        <v>4</v>
      </c>
      <c r="AF60" s="136">
        <v>65</v>
      </c>
      <c r="AG60" s="134">
        <v>8.387096774193548</v>
      </c>
      <c r="AH60" s="136">
        <v>112</v>
      </c>
      <c r="AI60" s="134">
        <v>14.451612903225806</v>
      </c>
      <c r="AJ60" s="136">
        <v>31</v>
      </c>
      <c r="AK60" s="134">
        <v>4</v>
      </c>
      <c r="AL60" s="136">
        <v>1158</v>
      </c>
      <c r="AM60" s="134">
        <v>149.41935483870967</v>
      </c>
      <c r="AN60" s="136">
        <v>1118</v>
      </c>
      <c r="AO60" s="134">
        <v>144.25806451612902</v>
      </c>
      <c r="AP60" s="136">
        <v>1528</v>
      </c>
      <c r="AQ60" s="134">
        <v>197.16129032258064</v>
      </c>
      <c r="AR60" s="136">
        <v>384</v>
      </c>
      <c r="AS60" s="134">
        <v>49.548387096774192</v>
      </c>
    </row>
    <row r="61" spans="1:45" ht="13.5" customHeight="1" x14ac:dyDescent="0.3">
      <c r="A61" s="133" t="s">
        <v>155</v>
      </c>
      <c r="B61" s="226" t="s">
        <v>62</v>
      </c>
      <c r="C61" s="134">
        <v>3</v>
      </c>
      <c r="D61" s="134">
        <v>3.25</v>
      </c>
      <c r="E61" s="317">
        <v>1059</v>
      </c>
      <c r="F61" s="318">
        <v>353</v>
      </c>
      <c r="G61" s="319">
        <v>68</v>
      </c>
      <c r="H61" s="318">
        <v>22.666666666666668</v>
      </c>
      <c r="I61" s="319">
        <v>75</v>
      </c>
      <c r="J61" s="318">
        <v>25</v>
      </c>
      <c r="K61" s="135">
        <v>1472289.81</v>
      </c>
      <c r="L61" s="135">
        <v>490763.27</v>
      </c>
      <c r="M61" s="135">
        <v>453012.24923076923</v>
      </c>
      <c r="N61" s="138">
        <v>12210</v>
      </c>
      <c r="O61" s="134">
        <v>4070</v>
      </c>
      <c r="P61" s="138">
        <v>83</v>
      </c>
      <c r="Q61" s="134">
        <v>27.666666666666668</v>
      </c>
      <c r="R61" s="136">
        <v>374</v>
      </c>
      <c r="S61" s="134">
        <v>124.66666666666667</v>
      </c>
      <c r="T61" s="136">
        <v>13</v>
      </c>
      <c r="U61" s="134">
        <v>4.333333333333333</v>
      </c>
      <c r="V61" s="136">
        <v>9</v>
      </c>
      <c r="W61" s="134">
        <v>3</v>
      </c>
      <c r="X61" s="136">
        <v>70</v>
      </c>
      <c r="Y61" s="134">
        <v>23.333333333333332</v>
      </c>
      <c r="Z61" s="136">
        <v>95</v>
      </c>
      <c r="AA61" s="134">
        <v>31.666666666666668</v>
      </c>
      <c r="AB61" s="136">
        <v>74</v>
      </c>
      <c r="AC61" s="134">
        <v>24.666666666666668</v>
      </c>
      <c r="AD61" s="137">
        <v>2</v>
      </c>
      <c r="AE61" s="134">
        <v>0.66666666666666663</v>
      </c>
      <c r="AF61" s="136">
        <v>15</v>
      </c>
      <c r="AG61" s="134">
        <v>5</v>
      </c>
      <c r="AH61" s="136">
        <v>57</v>
      </c>
      <c r="AI61" s="134">
        <v>19</v>
      </c>
      <c r="AJ61" s="136">
        <v>9</v>
      </c>
      <c r="AK61" s="134">
        <v>3</v>
      </c>
      <c r="AL61" s="136">
        <v>306</v>
      </c>
      <c r="AM61" s="134">
        <v>102</v>
      </c>
      <c r="AN61" s="136">
        <v>306</v>
      </c>
      <c r="AO61" s="134">
        <v>102</v>
      </c>
      <c r="AP61" s="136">
        <v>461</v>
      </c>
      <c r="AQ61" s="134">
        <v>153.66666666666666</v>
      </c>
      <c r="AR61" s="136">
        <v>185</v>
      </c>
      <c r="AS61" s="134">
        <v>61.666666666666664</v>
      </c>
    </row>
    <row r="62" spans="1:45" ht="13.5" customHeight="1" x14ac:dyDescent="0.3">
      <c r="A62" s="133" t="s">
        <v>155</v>
      </c>
      <c r="B62" s="226" t="s">
        <v>63</v>
      </c>
      <c r="C62" s="134">
        <v>0.75</v>
      </c>
      <c r="D62" s="134">
        <v>1.25</v>
      </c>
      <c r="E62" s="317">
        <v>574</v>
      </c>
      <c r="F62" s="318">
        <v>765.33333333333337</v>
      </c>
      <c r="G62" s="319">
        <v>7</v>
      </c>
      <c r="H62" s="318">
        <v>9.3333333333333339</v>
      </c>
      <c r="I62" s="319">
        <v>7</v>
      </c>
      <c r="J62" s="318">
        <v>9.3333333333333339</v>
      </c>
      <c r="K62" s="135">
        <v>657582.85</v>
      </c>
      <c r="L62" s="135">
        <v>876777.1333333333</v>
      </c>
      <c r="M62" s="135">
        <v>526066.28</v>
      </c>
      <c r="N62" s="138">
        <v>7529</v>
      </c>
      <c r="O62" s="134">
        <v>10038.666666666666</v>
      </c>
      <c r="P62" s="138">
        <v>15</v>
      </c>
      <c r="Q62" s="134">
        <v>20</v>
      </c>
      <c r="R62" s="136">
        <v>313</v>
      </c>
      <c r="S62" s="134">
        <v>417.33333333333331</v>
      </c>
      <c r="T62" s="136">
        <v>13</v>
      </c>
      <c r="U62" s="134">
        <v>17.333333333333332</v>
      </c>
      <c r="V62" s="136">
        <v>0</v>
      </c>
      <c r="W62" s="134">
        <v>0</v>
      </c>
      <c r="X62" s="136">
        <v>6</v>
      </c>
      <c r="Y62" s="134">
        <v>8</v>
      </c>
      <c r="Z62" s="136">
        <v>6</v>
      </c>
      <c r="AA62" s="134">
        <v>8</v>
      </c>
      <c r="AB62" s="136">
        <v>6</v>
      </c>
      <c r="AC62" s="134">
        <v>8</v>
      </c>
      <c r="AD62" s="137">
        <v>1</v>
      </c>
      <c r="AE62" s="134">
        <v>1.3333333333333333</v>
      </c>
      <c r="AF62" s="136">
        <v>14</v>
      </c>
      <c r="AG62" s="134">
        <v>18.666666666666668</v>
      </c>
      <c r="AH62" s="136">
        <v>23</v>
      </c>
      <c r="AI62" s="134">
        <v>30.666666666666668</v>
      </c>
      <c r="AJ62" s="136">
        <v>10</v>
      </c>
      <c r="AK62" s="134">
        <v>13.333333333333334</v>
      </c>
      <c r="AL62" s="136">
        <v>34</v>
      </c>
      <c r="AM62" s="134">
        <v>45.333333333333336</v>
      </c>
      <c r="AN62" s="136">
        <v>226</v>
      </c>
      <c r="AO62" s="134">
        <v>301.33333333333331</v>
      </c>
      <c r="AP62" s="136">
        <v>971</v>
      </c>
      <c r="AQ62" s="134">
        <v>1294.6666666666667</v>
      </c>
      <c r="AR62" s="136">
        <v>204</v>
      </c>
      <c r="AS62" s="134">
        <v>272</v>
      </c>
    </row>
    <row r="63" spans="1:45" ht="13.5" customHeight="1" x14ac:dyDescent="0.3">
      <c r="A63" s="133" t="s">
        <v>169</v>
      </c>
      <c r="B63" s="226" t="s">
        <v>64</v>
      </c>
      <c r="C63" s="134">
        <v>6</v>
      </c>
      <c r="D63" s="134">
        <v>7.4</v>
      </c>
      <c r="E63" s="317">
        <v>1832</v>
      </c>
      <c r="F63" s="318">
        <v>305.33333333333331</v>
      </c>
      <c r="G63" s="319">
        <v>72</v>
      </c>
      <c r="H63" s="318">
        <v>12</v>
      </c>
      <c r="I63" s="319">
        <v>90</v>
      </c>
      <c r="J63" s="318">
        <v>15</v>
      </c>
      <c r="K63" s="135">
        <v>1977163.85</v>
      </c>
      <c r="L63" s="135">
        <v>329527.30833333335</v>
      </c>
      <c r="M63" s="135">
        <v>267184.30405405408</v>
      </c>
      <c r="N63" s="138">
        <v>26676</v>
      </c>
      <c r="O63" s="134">
        <v>4446</v>
      </c>
      <c r="P63" s="138">
        <v>121</v>
      </c>
      <c r="Q63" s="134">
        <v>20.166666666666668</v>
      </c>
      <c r="R63" s="136">
        <v>835</v>
      </c>
      <c r="S63" s="134">
        <v>139.16666666666666</v>
      </c>
      <c r="T63" s="136">
        <v>47</v>
      </c>
      <c r="U63" s="134">
        <v>7.833333333333333</v>
      </c>
      <c r="V63" s="136">
        <v>48</v>
      </c>
      <c r="W63" s="134">
        <v>8</v>
      </c>
      <c r="X63" s="136">
        <v>72</v>
      </c>
      <c r="Y63" s="134">
        <v>12</v>
      </c>
      <c r="Z63" s="136">
        <v>139</v>
      </c>
      <c r="AA63" s="134">
        <v>23.166666666666668</v>
      </c>
      <c r="AB63" s="136">
        <v>85</v>
      </c>
      <c r="AC63" s="134">
        <v>14.166666666666666</v>
      </c>
      <c r="AD63" s="137">
        <v>6</v>
      </c>
      <c r="AE63" s="134">
        <v>1</v>
      </c>
      <c r="AF63" s="136">
        <v>42</v>
      </c>
      <c r="AG63" s="134">
        <v>7</v>
      </c>
      <c r="AH63" s="136">
        <v>76</v>
      </c>
      <c r="AI63" s="134">
        <v>12.666666666666666</v>
      </c>
      <c r="AJ63" s="136">
        <v>17</v>
      </c>
      <c r="AK63" s="134">
        <v>2.8333333333333335</v>
      </c>
      <c r="AL63" s="136">
        <v>1090</v>
      </c>
      <c r="AM63" s="134">
        <v>181.66666666666666</v>
      </c>
      <c r="AN63" s="136">
        <v>972</v>
      </c>
      <c r="AO63" s="134">
        <v>162</v>
      </c>
      <c r="AP63" s="136">
        <v>1413</v>
      </c>
      <c r="AQ63" s="134">
        <v>235.5</v>
      </c>
      <c r="AR63" s="136">
        <v>280</v>
      </c>
      <c r="AS63" s="134">
        <v>46.666666666666664</v>
      </c>
    </row>
    <row r="64" spans="1:45" ht="13.5" customHeight="1" x14ac:dyDescent="0.3">
      <c r="A64" s="133" t="s">
        <v>153</v>
      </c>
      <c r="B64" s="226" t="s">
        <v>65</v>
      </c>
      <c r="C64" s="134">
        <v>4</v>
      </c>
      <c r="D64" s="134">
        <v>7</v>
      </c>
      <c r="E64" s="317">
        <v>1667</v>
      </c>
      <c r="F64" s="318">
        <v>416.75</v>
      </c>
      <c r="G64" s="319">
        <v>74</v>
      </c>
      <c r="H64" s="318">
        <v>18.5</v>
      </c>
      <c r="I64" s="319">
        <v>83</v>
      </c>
      <c r="J64" s="318">
        <v>20.75</v>
      </c>
      <c r="K64" s="135">
        <v>1984400.65</v>
      </c>
      <c r="L64" s="135">
        <v>496100.16249999998</v>
      </c>
      <c r="M64" s="135">
        <v>283485.80714285711</v>
      </c>
      <c r="N64" s="138">
        <v>29661</v>
      </c>
      <c r="O64" s="134">
        <v>7415.25</v>
      </c>
      <c r="P64" s="138">
        <v>261</v>
      </c>
      <c r="Q64" s="134">
        <v>65.25</v>
      </c>
      <c r="R64" s="136">
        <v>1015</v>
      </c>
      <c r="S64" s="134">
        <v>253.75</v>
      </c>
      <c r="T64" s="136">
        <v>36</v>
      </c>
      <c r="U64" s="134">
        <v>9</v>
      </c>
      <c r="V64" s="136">
        <v>1</v>
      </c>
      <c r="W64" s="134">
        <v>0.25</v>
      </c>
      <c r="X64" s="136">
        <v>81</v>
      </c>
      <c r="Y64" s="134">
        <v>20.25</v>
      </c>
      <c r="Z64" s="136">
        <v>50</v>
      </c>
      <c r="AA64" s="134">
        <v>12.5</v>
      </c>
      <c r="AB64" s="136">
        <v>70</v>
      </c>
      <c r="AC64" s="134">
        <v>17.5</v>
      </c>
      <c r="AD64" s="137">
        <v>13</v>
      </c>
      <c r="AE64" s="134">
        <v>3.25</v>
      </c>
      <c r="AF64" s="136">
        <v>23</v>
      </c>
      <c r="AG64" s="134">
        <v>5.75</v>
      </c>
      <c r="AH64" s="136">
        <v>146</v>
      </c>
      <c r="AI64" s="134">
        <v>36.5</v>
      </c>
      <c r="AJ64" s="136">
        <v>12</v>
      </c>
      <c r="AK64" s="134">
        <v>3</v>
      </c>
      <c r="AL64" s="136">
        <v>778</v>
      </c>
      <c r="AM64" s="134">
        <v>194.5</v>
      </c>
      <c r="AN64" s="136">
        <v>500</v>
      </c>
      <c r="AO64" s="134">
        <v>125</v>
      </c>
      <c r="AP64" s="136">
        <v>564</v>
      </c>
      <c r="AQ64" s="134">
        <v>141</v>
      </c>
      <c r="AR64" s="136">
        <v>137</v>
      </c>
      <c r="AS64" s="134">
        <v>34.25</v>
      </c>
    </row>
    <row r="65" spans="1:45" ht="13.5" customHeight="1" x14ac:dyDescent="0.3">
      <c r="A65" s="133" t="s">
        <v>154</v>
      </c>
      <c r="B65" s="226" t="s">
        <v>66</v>
      </c>
      <c r="C65" s="134">
        <v>80</v>
      </c>
      <c r="D65" s="134">
        <v>132</v>
      </c>
      <c r="E65" s="317">
        <v>32299</v>
      </c>
      <c r="F65" s="318">
        <v>403.73750000000001</v>
      </c>
      <c r="G65" s="319">
        <v>1387</v>
      </c>
      <c r="H65" s="318">
        <v>17.337499999999999</v>
      </c>
      <c r="I65" s="319">
        <v>841</v>
      </c>
      <c r="J65" s="318">
        <v>10.512499999999999</v>
      </c>
      <c r="K65" s="135">
        <v>36922146.560000002</v>
      </c>
      <c r="L65" s="135">
        <v>461526.83200000005</v>
      </c>
      <c r="M65" s="135">
        <v>279713.23151515151</v>
      </c>
      <c r="N65" s="138">
        <v>480526</v>
      </c>
      <c r="O65" s="134">
        <v>6006.5749999999998</v>
      </c>
      <c r="P65" s="138">
        <v>1781</v>
      </c>
      <c r="Q65" s="134">
        <v>22.262499999999999</v>
      </c>
      <c r="R65" s="136">
        <v>9220</v>
      </c>
      <c r="S65" s="134">
        <v>115.25</v>
      </c>
      <c r="T65" s="136">
        <v>442</v>
      </c>
      <c r="U65" s="134">
        <v>5.5250000000000004</v>
      </c>
      <c r="V65" s="136">
        <v>934</v>
      </c>
      <c r="W65" s="134">
        <v>11.675000000000001</v>
      </c>
      <c r="X65" s="136">
        <v>1444</v>
      </c>
      <c r="Y65" s="134">
        <v>18.05</v>
      </c>
      <c r="Z65" s="136">
        <v>2452</v>
      </c>
      <c r="AA65" s="134">
        <v>30.65</v>
      </c>
      <c r="AB65" s="136">
        <v>769</v>
      </c>
      <c r="AC65" s="134">
        <v>9.6125000000000007</v>
      </c>
      <c r="AD65" s="137">
        <v>903</v>
      </c>
      <c r="AE65" s="134">
        <v>11.2875</v>
      </c>
      <c r="AF65" s="136">
        <v>354</v>
      </c>
      <c r="AG65" s="134">
        <v>4.4249999999999998</v>
      </c>
      <c r="AH65" s="136">
        <v>986</v>
      </c>
      <c r="AI65" s="134">
        <v>12.324999999999999</v>
      </c>
      <c r="AJ65" s="136">
        <v>360</v>
      </c>
      <c r="AK65" s="134">
        <v>4.5</v>
      </c>
      <c r="AL65" s="136">
        <v>9567</v>
      </c>
      <c r="AM65" s="134">
        <v>119.58750000000001</v>
      </c>
      <c r="AN65" s="136">
        <v>2340</v>
      </c>
      <c r="AO65" s="134">
        <v>29.25</v>
      </c>
      <c r="AP65" s="136">
        <v>14538</v>
      </c>
      <c r="AQ65" s="134">
        <v>181.72499999999999</v>
      </c>
      <c r="AR65" s="136">
        <v>598</v>
      </c>
      <c r="AS65" s="134">
        <v>7.4749999999999996</v>
      </c>
    </row>
    <row r="66" spans="1:45" ht="13.5" customHeight="1" x14ac:dyDescent="0.3">
      <c r="A66" s="133" t="s">
        <v>155</v>
      </c>
      <c r="B66" s="226" t="s">
        <v>67</v>
      </c>
      <c r="C66" s="134">
        <v>1</v>
      </c>
      <c r="D66" s="134">
        <v>1</v>
      </c>
      <c r="E66" s="317">
        <v>311</v>
      </c>
      <c r="F66" s="318">
        <v>311</v>
      </c>
      <c r="G66" s="319"/>
      <c r="H66" s="318">
        <v>0</v>
      </c>
      <c r="I66" s="319">
        <v>10</v>
      </c>
      <c r="J66" s="318">
        <v>10</v>
      </c>
      <c r="K66" s="135">
        <v>574436.67000000004</v>
      </c>
      <c r="L66" s="135">
        <v>574436.67000000004</v>
      </c>
      <c r="M66" s="135">
        <v>574436.67000000004</v>
      </c>
      <c r="N66" s="138">
        <v>4229</v>
      </c>
      <c r="O66" s="134">
        <v>4229</v>
      </c>
      <c r="P66" s="138">
        <v>35</v>
      </c>
      <c r="Q66" s="134">
        <v>35</v>
      </c>
      <c r="R66" s="136">
        <v>45</v>
      </c>
      <c r="S66" s="134">
        <v>45</v>
      </c>
      <c r="T66" s="136">
        <v>0</v>
      </c>
      <c r="U66" s="134">
        <v>0</v>
      </c>
      <c r="V66" s="136">
        <v>0</v>
      </c>
      <c r="W66" s="134">
        <v>0</v>
      </c>
      <c r="X66" s="136">
        <v>1</v>
      </c>
      <c r="Y66" s="134">
        <v>1</v>
      </c>
      <c r="Z66" s="136">
        <v>2</v>
      </c>
      <c r="AA66" s="134">
        <v>2</v>
      </c>
      <c r="AB66" s="136">
        <v>11</v>
      </c>
      <c r="AC66" s="134">
        <v>11</v>
      </c>
      <c r="AD66" s="137">
        <v>0</v>
      </c>
      <c r="AE66" s="134">
        <v>0</v>
      </c>
      <c r="AF66" s="136">
        <v>15</v>
      </c>
      <c r="AG66" s="134">
        <v>15</v>
      </c>
      <c r="AH66" s="136">
        <v>8</v>
      </c>
      <c r="AI66" s="134">
        <v>8</v>
      </c>
      <c r="AJ66" s="136">
        <v>6</v>
      </c>
      <c r="AK66" s="134">
        <v>6</v>
      </c>
      <c r="AL66" s="136">
        <v>48</v>
      </c>
      <c r="AM66" s="134">
        <v>48</v>
      </c>
      <c r="AN66" s="136">
        <v>308</v>
      </c>
      <c r="AO66" s="134">
        <v>308</v>
      </c>
      <c r="AP66" s="136">
        <v>114</v>
      </c>
      <c r="AQ66" s="134">
        <v>114</v>
      </c>
      <c r="AR66" s="136">
        <v>200</v>
      </c>
      <c r="AS66" s="134">
        <v>200</v>
      </c>
    </row>
    <row r="67" spans="1:45" ht="13.5" customHeight="1" x14ac:dyDescent="0.3">
      <c r="A67" s="133" t="s">
        <v>154</v>
      </c>
      <c r="B67" s="226" t="s">
        <v>68</v>
      </c>
      <c r="C67" s="134">
        <v>5</v>
      </c>
      <c r="D67" s="134">
        <v>7</v>
      </c>
      <c r="E67" s="317">
        <v>1474</v>
      </c>
      <c r="F67" s="318">
        <v>294.8</v>
      </c>
      <c r="G67" s="319">
        <v>126</v>
      </c>
      <c r="H67" s="318">
        <v>25.2</v>
      </c>
      <c r="I67" s="319">
        <v>161</v>
      </c>
      <c r="J67" s="318">
        <v>32.200000000000003</v>
      </c>
      <c r="K67" s="135">
        <v>1741179.26</v>
      </c>
      <c r="L67" s="135">
        <v>348235.85200000001</v>
      </c>
      <c r="M67" s="135">
        <v>248739.89428571428</v>
      </c>
      <c r="N67" s="138">
        <v>24320</v>
      </c>
      <c r="O67" s="134">
        <v>4864</v>
      </c>
      <c r="P67" s="138">
        <v>102</v>
      </c>
      <c r="Q67" s="134">
        <v>20.399999999999999</v>
      </c>
      <c r="R67" s="136">
        <v>828</v>
      </c>
      <c r="S67" s="134">
        <v>165.6</v>
      </c>
      <c r="T67" s="136">
        <v>53</v>
      </c>
      <c r="U67" s="134">
        <v>10.6</v>
      </c>
      <c r="V67" s="136">
        <v>57</v>
      </c>
      <c r="W67" s="134">
        <v>11.4</v>
      </c>
      <c r="X67" s="136">
        <v>132</v>
      </c>
      <c r="Y67" s="134">
        <v>26.4</v>
      </c>
      <c r="Z67" s="136">
        <v>214</v>
      </c>
      <c r="AA67" s="134">
        <v>42.8</v>
      </c>
      <c r="AB67" s="136">
        <v>148</v>
      </c>
      <c r="AC67" s="134">
        <v>29.6</v>
      </c>
      <c r="AD67" s="137">
        <v>4</v>
      </c>
      <c r="AE67" s="134">
        <v>0.8</v>
      </c>
      <c r="AF67" s="136">
        <v>10</v>
      </c>
      <c r="AG67" s="134">
        <v>2</v>
      </c>
      <c r="AH67" s="136">
        <v>58</v>
      </c>
      <c r="AI67" s="134">
        <v>11.6</v>
      </c>
      <c r="AJ67" s="136">
        <v>13</v>
      </c>
      <c r="AK67" s="134">
        <v>2.6</v>
      </c>
      <c r="AL67" s="136">
        <v>788</v>
      </c>
      <c r="AM67" s="134">
        <v>157.6</v>
      </c>
      <c r="AN67" s="136">
        <v>1537</v>
      </c>
      <c r="AO67" s="134">
        <v>307.39999999999998</v>
      </c>
      <c r="AP67" s="136">
        <v>696</v>
      </c>
      <c r="AQ67" s="134">
        <v>139.19999999999999</v>
      </c>
      <c r="AR67" s="136">
        <v>1216</v>
      </c>
      <c r="AS67" s="134">
        <v>243.2</v>
      </c>
    </row>
    <row r="68" spans="1:45" ht="13.5" customHeight="1" x14ac:dyDescent="0.3">
      <c r="A68" s="133" t="s">
        <v>154</v>
      </c>
      <c r="B68" s="226" t="s">
        <v>69</v>
      </c>
      <c r="C68" s="134">
        <v>7</v>
      </c>
      <c r="D68" s="134">
        <v>11</v>
      </c>
      <c r="E68" s="317">
        <v>2438</v>
      </c>
      <c r="F68" s="318">
        <v>348.28571428571428</v>
      </c>
      <c r="G68" s="319">
        <v>134</v>
      </c>
      <c r="H68" s="318">
        <v>19.142857142857142</v>
      </c>
      <c r="I68" s="319">
        <v>177</v>
      </c>
      <c r="J68" s="318">
        <v>25.285714285714285</v>
      </c>
      <c r="K68" s="135">
        <v>4158179.94</v>
      </c>
      <c r="L68" s="135">
        <v>594025.70571428572</v>
      </c>
      <c r="M68" s="135">
        <v>378016.35818181816</v>
      </c>
      <c r="N68" s="138">
        <v>44235</v>
      </c>
      <c r="O68" s="134">
        <v>6319.2857142857147</v>
      </c>
      <c r="P68" s="138">
        <v>394</v>
      </c>
      <c r="Q68" s="134">
        <v>56.285714285714285</v>
      </c>
      <c r="R68" s="136">
        <v>1831</v>
      </c>
      <c r="S68" s="134">
        <v>261.57142857142856</v>
      </c>
      <c r="T68" s="136">
        <v>291</v>
      </c>
      <c r="U68" s="134">
        <v>41.571428571428569</v>
      </c>
      <c r="V68" s="136">
        <v>30</v>
      </c>
      <c r="W68" s="134">
        <v>4.2857142857142856</v>
      </c>
      <c r="X68" s="136">
        <v>134</v>
      </c>
      <c r="Y68" s="134">
        <v>19.142857142857142</v>
      </c>
      <c r="Z68" s="136">
        <v>121</v>
      </c>
      <c r="AA68" s="134">
        <v>17.285714285714285</v>
      </c>
      <c r="AB68" s="136">
        <v>164</v>
      </c>
      <c r="AC68" s="134">
        <v>23.428571428571427</v>
      </c>
      <c r="AD68" s="137">
        <v>117</v>
      </c>
      <c r="AE68" s="134">
        <v>16.714285714285715</v>
      </c>
      <c r="AF68" s="136">
        <v>110</v>
      </c>
      <c r="AG68" s="134">
        <v>15.714285714285714</v>
      </c>
      <c r="AH68" s="136">
        <v>188</v>
      </c>
      <c r="AI68" s="134">
        <v>26.857142857142858</v>
      </c>
      <c r="AJ68" s="136">
        <v>32</v>
      </c>
      <c r="AK68" s="134">
        <v>4.5714285714285712</v>
      </c>
      <c r="AL68" s="136">
        <v>1259</v>
      </c>
      <c r="AM68" s="134">
        <v>179.85714285714286</v>
      </c>
      <c r="AN68" s="136">
        <v>1426</v>
      </c>
      <c r="AO68" s="134">
        <v>203.71428571428572</v>
      </c>
      <c r="AP68" s="136">
        <v>2283</v>
      </c>
      <c r="AQ68" s="134">
        <v>326.14285714285717</v>
      </c>
      <c r="AR68" s="136">
        <v>1180</v>
      </c>
      <c r="AS68" s="134">
        <v>168.57142857142858</v>
      </c>
    </row>
    <row r="69" spans="1:45" ht="13.5" customHeight="1" x14ac:dyDescent="0.3">
      <c r="A69" s="133" t="s">
        <v>311</v>
      </c>
      <c r="B69" s="226" t="s">
        <v>70</v>
      </c>
      <c r="C69" s="134">
        <v>13</v>
      </c>
      <c r="D69" s="134">
        <v>19</v>
      </c>
      <c r="E69" s="317">
        <v>4886</v>
      </c>
      <c r="F69" s="318">
        <v>375.84615384615387</v>
      </c>
      <c r="G69" s="319">
        <v>249</v>
      </c>
      <c r="H69" s="318">
        <v>19.153846153846153</v>
      </c>
      <c r="I69" s="319">
        <v>283</v>
      </c>
      <c r="J69" s="318">
        <v>21.76923076923077</v>
      </c>
      <c r="K69" s="135">
        <v>6406734.0899999999</v>
      </c>
      <c r="L69" s="135">
        <v>492825.69923076924</v>
      </c>
      <c r="M69" s="135">
        <v>337196.53105263156</v>
      </c>
      <c r="N69" s="138">
        <v>78519</v>
      </c>
      <c r="O69" s="134">
        <v>6039.9230769230771</v>
      </c>
      <c r="P69" s="138">
        <v>522</v>
      </c>
      <c r="Q69" s="134">
        <v>40.153846153846153</v>
      </c>
      <c r="R69" s="136">
        <v>6846</v>
      </c>
      <c r="S69" s="134">
        <v>526.61538461538464</v>
      </c>
      <c r="T69" s="136">
        <v>1234</v>
      </c>
      <c r="U69" s="134">
        <v>94.92307692307692</v>
      </c>
      <c r="V69" s="136">
        <v>132</v>
      </c>
      <c r="W69" s="134">
        <v>10.153846153846153</v>
      </c>
      <c r="X69" s="136">
        <v>266</v>
      </c>
      <c r="Y69" s="134">
        <v>20.46153846153846</v>
      </c>
      <c r="Z69" s="136">
        <v>377</v>
      </c>
      <c r="AA69" s="134">
        <v>29</v>
      </c>
      <c r="AB69" s="136">
        <v>236</v>
      </c>
      <c r="AC69" s="134">
        <v>18.153846153846153</v>
      </c>
      <c r="AD69" s="137">
        <v>459</v>
      </c>
      <c r="AE69" s="134">
        <v>35.307692307692307</v>
      </c>
      <c r="AF69" s="136">
        <v>226</v>
      </c>
      <c r="AG69" s="134">
        <v>17.384615384615383</v>
      </c>
      <c r="AH69" s="136">
        <v>242</v>
      </c>
      <c r="AI69" s="134">
        <v>18.615384615384617</v>
      </c>
      <c r="AJ69" s="136">
        <v>25</v>
      </c>
      <c r="AK69" s="134">
        <v>1.9230769230769231</v>
      </c>
      <c r="AL69" s="136">
        <v>2543</v>
      </c>
      <c r="AM69" s="134">
        <v>195.61538461538461</v>
      </c>
      <c r="AN69" s="136">
        <v>3590</v>
      </c>
      <c r="AO69" s="134">
        <v>276.15384615384613</v>
      </c>
      <c r="AP69" s="136">
        <v>5849</v>
      </c>
      <c r="AQ69" s="134">
        <v>449.92307692307691</v>
      </c>
      <c r="AR69" s="136">
        <v>3086</v>
      </c>
      <c r="AS69" s="134">
        <v>237.38461538461539</v>
      </c>
    </row>
    <row r="70" spans="1:45" ht="13.5" customHeight="1" x14ac:dyDescent="0.3">
      <c r="A70" s="133" t="s">
        <v>152</v>
      </c>
      <c r="B70" s="226" t="s">
        <v>71</v>
      </c>
      <c r="C70" s="134">
        <v>10</v>
      </c>
      <c r="D70" s="134">
        <v>16</v>
      </c>
      <c r="E70" s="317">
        <v>5943</v>
      </c>
      <c r="F70" s="318">
        <v>594.29999999999995</v>
      </c>
      <c r="G70" s="319">
        <v>281</v>
      </c>
      <c r="H70" s="318">
        <v>28.1</v>
      </c>
      <c r="I70" s="319">
        <v>331</v>
      </c>
      <c r="J70" s="318">
        <v>33.1</v>
      </c>
      <c r="K70" s="135">
        <v>8858287.4499999993</v>
      </c>
      <c r="L70" s="135">
        <v>885828.74499999988</v>
      </c>
      <c r="M70" s="135">
        <v>553642.96562499995</v>
      </c>
      <c r="N70" s="138">
        <v>109119</v>
      </c>
      <c r="O70" s="134">
        <v>10911.9</v>
      </c>
      <c r="P70" s="138">
        <v>685</v>
      </c>
      <c r="Q70" s="134">
        <v>68.5</v>
      </c>
      <c r="R70" s="136">
        <v>1788</v>
      </c>
      <c r="S70" s="134">
        <v>178.8</v>
      </c>
      <c r="T70" s="136">
        <v>75</v>
      </c>
      <c r="U70" s="134">
        <v>7.5</v>
      </c>
      <c r="V70" s="136">
        <v>105</v>
      </c>
      <c r="W70" s="134">
        <v>10.5</v>
      </c>
      <c r="X70" s="136">
        <v>286</v>
      </c>
      <c r="Y70" s="134">
        <v>28.6</v>
      </c>
      <c r="Z70" s="136">
        <v>354</v>
      </c>
      <c r="AA70" s="134">
        <v>35.4</v>
      </c>
      <c r="AB70" s="136">
        <v>304</v>
      </c>
      <c r="AC70" s="134">
        <v>30.4</v>
      </c>
      <c r="AD70" s="137">
        <v>142</v>
      </c>
      <c r="AE70" s="134">
        <v>14.2</v>
      </c>
      <c r="AF70" s="136">
        <v>238</v>
      </c>
      <c r="AG70" s="134">
        <v>23.8</v>
      </c>
      <c r="AH70" s="136">
        <v>182</v>
      </c>
      <c r="AI70" s="134">
        <v>18.2</v>
      </c>
      <c r="AJ70" s="136">
        <v>97</v>
      </c>
      <c r="AK70" s="134">
        <v>9.6999999999999993</v>
      </c>
      <c r="AL70" s="136">
        <v>3504</v>
      </c>
      <c r="AM70" s="134">
        <v>350.4</v>
      </c>
      <c r="AN70" s="136">
        <v>2282</v>
      </c>
      <c r="AO70" s="134">
        <v>228.2</v>
      </c>
      <c r="AP70" s="136">
        <v>3842</v>
      </c>
      <c r="AQ70" s="134">
        <v>384.2</v>
      </c>
      <c r="AR70" s="136">
        <v>2414</v>
      </c>
      <c r="AS70" s="134">
        <v>241.4</v>
      </c>
    </row>
    <row r="71" spans="1:45" ht="13.5" customHeight="1" x14ac:dyDescent="0.3">
      <c r="A71" s="133" t="s">
        <v>156</v>
      </c>
      <c r="B71" s="226" t="s">
        <v>73</v>
      </c>
      <c r="C71" s="134">
        <v>0</v>
      </c>
      <c r="D71" s="134">
        <v>0</v>
      </c>
      <c r="E71" s="317">
        <v>6</v>
      </c>
      <c r="F71" s="318" t="e">
        <v>#DIV/0!</v>
      </c>
      <c r="G71" s="319">
        <v>3</v>
      </c>
      <c r="H71" s="318">
        <v>0</v>
      </c>
      <c r="I71" s="319"/>
      <c r="J71" s="318" t="e">
        <v>#DIV/0!</v>
      </c>
      <c r="K71" s="135">
        <v>0</v>
      </c>
      <c r="L71" s="135" t="e">
        <v>#DIV/0!</v>
      </c>
      <c r="M71" s="135" t="e">
        <v>#DIV/0!</v>
      </c>
      <c r="N71" s="138">
        <v>301837</v>
      </c>
      <c r="O71" s="134" t="e">
        <v>#DIV/0!</v>
      </c>
      <c r="P71" s="138">
        <v>2146</v>
      </c>
      <c r="Q71" s="134" t="e">
        <v>#DIV/0!</v>
      </c>
      <c r="R71" s="136">
        <v>22499</v>
      </c>
      <c r="S71" s="134" t="e">
        <v>#DIV/0!</v>
      </c>
      <c r="T71" s="136">
        <v>36</v>
      </c>
      <c r="U71" s="134" t="e">
        <v>#DIV/0!</v>
      </c>
      <c r="V71" s="136">
        <v>0</v>
      </c>
      <c r="W71" s="134" t="e">
        <v>#DIV/0!</v>
      </c>
      <c r="X71" s="136">
        <v>3</v>
      </c>
      <c r="Y71" s="134" t="e">
        <v>#DIV/0!</v>
      </c>
      <c r="Z71" s="136">
        <v>0</v>
      </c>
      <c r="AA71" s="134" t="e">
        <v>#DIV/0!</v>
      </c>
      <c r="AB71" s="136">
        <v>0</v>
      </c>
      <c r="AC71" s="134" t="e">
        <v>#DIV/0!</v>
      </c>
      <c r="AD71" s="137">
        <v>4</v>
      </c>
      <c r="AE71" s="134" t="e">
        <v>#DIV/0!</v>
      </c>
      <c r="AF71" s="136">
        <v>0</v>
      </c>
      <c r="AG71" s="134" t="e">
        <v>#DIV/0!</v>
      </c>
      <c r="AH71" s="136">
        <v>0</v>
      </c>
      <c r="AI71" s="134" t="e">
        <v>#DIV/0!</v>
      </c>
      <c r="AJ71" s="136">
        <v>0</v>
      </c>
      <c r="AK71" s="134" t="e">
        <v>#DIV/0!</v>
      </c>
      <c r="AL71" s="136">
        <v>0</v>
      </c>
      <c r="AM71" s="134" t="e">
        <v>#DIV/0!</v>
      </c>
      <c r="AN71" s="136">
        <v>7</v>
      </c>
      <c r="AO71" s="134" t="e">
        <v>#DIV/0!</v>
      </c>
      <c r="AP71" s="136">
        <v>43</v>
      </c>
      <c r="AQ71" s="134" t="e">
        <v>#DIV/0!</v>
      </c>
      <c r="AR71" s="136">
        <v>0</v>
      </c>
      <c r="AS71" s="134" t="e">
        <v>#DIV/0!</v>
      </c>
    </row>
    <row r="72" spans="1:45" ht="13.5" customHeight="1" x14ac:dyDescent="0.3">
      <c r="A72" s="133" t="s">
        <v>311</v>
      </c>
      <c r="B72" s="226" t="s">
        <v>72</v>
      </c>
      <c r="C72" s="134">
        <v>6</v>
      </c>
      <c r="D72" s="134">
        <v>8</v>
      </c>
      <c r="E72" s="317">
        <v>1746</v>
      </c>
      <c r="F72" s="318">
        <v>291</v>
      </c>
      <c r="G72" s="319">
        <v>40</v>
      </c>
      <c r="H72" s="318">
        <v>6.666666666666667</v>
      </c>
      <c r="I72" s="319">
        <v>52</v>
      </c>
      <c r="J72" s="318">
        <v>8.6666666666666661</v>
      </c>
      <c r="K72" s="135">
        <v>1626546.44</v>
      </c>
      <c r="L72" s="135">
        <v>271091.0733333333</v>
      </c>
      <c r="M72" s="135">
        <v>203318.30499999999</v>
      </c>
      <c r="N72" s="138">
        <v>27314</v>
      </c>
      <c r="O72" s="134">
        <v>4552.333333333333</v>
      </c>
      <c r="P72" s="138">
        <v>69</v>
      </c>
      <c r="Q72" s="134">
        <v>11.5</v>
      </c>
      <c r="R72" s="136">
        <v>3686</v>
      </c>
      <c r="S72" s="134">
        <v>614.33333333333337</v>
      </c>
      <c r="T72" s="136">
        <v>137</v>
      </c>
      <c r="U72" s="134">
        <v>22.833333333333332</v>
      </c>
      <c r="V72" s="136">
        <v>31</v>
      </c>
      <c r="W72" s="134">
        <v>5.166666666666667</v>
      </c>
      <c r="X72" s="136">
        <v>41</v>
      </c>
      <c r="Y72" s="134">
        <v>6.833333333333333</v>
      </c>
      <c r="Z72" s="136">
        <v>90</v>
      </c>
      <c r="AA72" s="134">
        <v>15</v>
      </c>
      <c r="AB72" s="136">
        <v>45</v>
      </c>
      <c r="AC72" s="134">
        <v>7.5</v>
      </c>
      <c r="AD72" s="137">
        <v>61</v>
      </c>
      <c r="AE72" s="134">
        <v>10.166666666666666</v>
      </c>
      <c r="AF72" s="136">
        <v>64</v>
      </c>
      <c r="AG72" s="134">
        <v>10.666666666666666</v>
      </c>
      <c r="AH72" s="136">
        <v>70</v>
      </c>
      <c r="AI72" s="134">
        <v>11.666666666666666</v>
      </c>
      <c r="AJ72" s="136">
        <v>13</v>
      </c>
      <c r="AK72" s="134">
        <v>2.1666666666666665</v>
      </c>
      <c r="AL72" s="136">
        <v>767</v>
      </c>
      <c r="AM72" s="134">
        <v>127.83333333333333</v>
      </c>
      <c r="AN72" s="136">
        <v>897</v>
      </c>
      <c r="AO72" s="134">
        <v>149.5</v>
      </c>
      <c r="AP72" s="136">
        <v>912</v>
      </c>
      <c r="AQ72" s="134">
        <v>152</v>
      </c>
      <c r="AR72" s="136">
        <v>203</v>
      </c>
      <c r="AS72" s="134">
        <v>33.833333333333336</v>
      </c>
    </row>
    <row r="73" spans="1:45" ht="13.5" customHeight="1" x14ac:dyDescent="0.3">
      <c r="A73" s="133" t="s">
        <v>152</v>
      </c>
      <c r="B73" s="226" t="s">
        <v>74</v>
      </c>
      <c r="C73" s="134">
        <v>13</v>
      </c>
      <c r="D73" s="134">
        <v>18</v>
      </c>
      <c r="E73" s="317">
        <v>8050</v>
      </c>
      <c r="F73" s="318">
        <v>619.23076923076928</v>
      </c>
      <c r="G73" s="319">
        <v>230</v>
      </c>
      <c r="H73" s="318">
        <v>17.692307692307693</v>
      </c>
      <c r="I73" s="319">
        <v>413</v>
      </c>
      <c r="J73" s="318">
        <v>31.76923076923077</v>
      </c>
      <c r="K73" s="135">
        <v>15681828.58</v>
      </c>
      <c r="L73" s="135">
        <v>1206294.5061538462</v>
      </c>
      <c r="M73" s="135">
        <v>871212.69888888893</v>
      </c>
      <c r="N73" s="138">
        <v>90741</v>
      </c>
      <c r="O73" s="134">
        <v>6980.0769230769229</v>
      </c>
      <c r="P73" s="138">
        <v>286</v>
      </c>
      <c r="Q73" s="134">
        <v>22</v>
      </c>
      <c r="R73" s="136">
        <v>917</v>
      </c>
      <c r="S73" s="134">
        <v>70.538461538461533</v>
      </c>
      <c r="T73" s="136">
        <v>40</v>
      </c>
      <c r="U73" s="134">
        <v>3.0769230769230771</v>
      </c>
      <c r="V73" s="136">
        <v>129</v>
      </c>
      <c r="W73" s="134">
        <v>9.9230769230769234</v>
      </c>
      <c r="X73" s="136">
        <v>274</v>
      </c>
      <c r="Y73" s="134">
        <v>21.076923076923077</v>
      </c>
      <c r="Z73" s="136">
        <v>616</v>
      </c>
      <c r="AA73" s="134">
        <v>47.384615384615387</v>
      </c>
      <c r="AB73" s="136">
        <v>401</v>
      </c>
      <c r="AC73" s="134">
        <v>30.846153846153847</v>
      </c>
      <c r="AD73" s="137">
        <v>103</v>
      </c>
      <c r="AE73" s="134">
        <v>7.9230769230769234</v>
      </c>
      <c r="AF73" s="136">
        <v>231</v>
      </c>
      <c r="AG73" s="134">
        <v>17.76923076923077</v>
      </c>
      <c r="AH73" s="136">
        <v>326</v>
      </c>
      <c r="AI73" s="134">
        <v>25.076923076923077</v>
      </c>
      <c r="AJ73" s="136">
        <v>15</v>
      </c>
      <c r="AK73" s="134">
        <v>1.1538461538461537</v>
      </c>
      <c r="AL73" s="136">
        <v>2860</v>
      </c>
      <c r="AM73" s="134">
        <v>220</v>
      </c>
      <c r="AN73" s="136">
        <v>3471</v>
      </c>
      <c r="AO73" s="134">
        <v>267</v>
      </c>
      <c r="AP73" s="136">
        <v>6175</v>
      </c>
      <c r="AQ73" s="134">
        <v>475</v>
      </c>
      <c r="AR73" s="136">
        <v>1568</v>
      </c>
      <c r="AS73" s="134">
        <v>120.61538461538461</v>
      </c>
    </row>
    <row r="74" spans="1:45" ht="13.5" customHeight="1" x14ac:dyDescent="0.3">
      <c r="A74" s="133" t="s">
        <v>142</v>
      </c>
      <c r="B74" s="226" t="s">
        <v>75</v>
      </c>
      <c r="C74" s="134">
        <v>8</v>
      </c>
      <c r="D74" s="134">
        <v>13</v>
      </c>
      <c r="E74" s="317">
        <v>1863</v>
      </c>
      <c r="F74" s="318">
        <v>232.875</v>
      </c>
      <c r="G74" s="319">
        <v>171</v>
      </c>
      <c r="H74" s="318">
        <v>21.375</v>
      </c>
      <c r="I74" s="319">
        <v>60</v>
      </c>
      <c r="J74" s="318">
        <v>7.5</v>
      </c>
      <c r="K74" s="135">
        <v>3439052.18</v>
      </c>
      <c r="L74" s="135">
        <v>429881.52250000002</v>
      </c>
      <c r="M74" s="135">
        <v>264542.47538461542</v>
      </c>
      <c r="N74" s="138">
        <v>31971</v>
      </c>
      <c r="O74" s="134">
        <v>3996.375</v>
      </c>
      <c r="P74" s="138">
        <v>349</v>
      </c>
      <c r="Q74" s="134">
        <v>43.625</v>
      </c>
      <c r="R74" s="136">
        <v>3995</v>
      </c>
      <c r="S74" s="134">
        <v>499.375</v>
      </c>
      <c r="T74" s="136">
        <v>326</v>
      </c>
      <c r="U74" s="134">
        <v>40.75</v>
      </c>
      <c r="V74" s="136">
        <v>45</v>
      </c>
      <c r="W74" s="134">
        <v>5.625</v>
      </c>
      <c r="X74" s="136">
        <v>174</v>
      </c>
      <c r="Y74" s="134">
        <v>21.75</v>
      </c>
      <c r="Z74" s="136">
        <v>96</v>
      </c>
      <c r="AA74" s="134">
        <v>12</v>
      </c>
      <c r="AB74" s="136">
        <v>56</v>
      </c>
      <c r="AC74" s="134">
        <v>7</v>
      </c>
      <c r="AD74" s="137">
        <v>412</v>
      </c>
      <c r="AE74" s="134">
        <v>51.5</v>
      </c>
      <c r="AF74" s="136">
        <v>70</v>
      </c>
      <c r="AG74" s="134">
        <v>8.75</v>
      </c>
      <c r="AH74" s="136">
        <v>73</v>
      </c>
      <c r="AI74" s="134">
        <v>9.125</v>
      </c>
      <c r="AJ74" s="136">
        <v>18</v>
      </c>
      <c r="AK74" s="134">
        <v>2.25</v>
      </c>
      <c r="AL74" s="136">
        <v>953</v>
      </c>
      <c r="AM74" s="134">
        <v>119.125</v>
      </c>
      <c r="AN74" s="136">
        <v>916</v>
      </c>
      <c r="AO74" s="134">
        <v>114.5</v>
      </c>
      <c r="AP74" s="136">
        <v>3043</v>
      </c>
      <c r="AQ74" s="134">
        <v>380.375</v>
      </c>
      <c r="AR74" s="136">
        <v>450</v>
      </c>
      <c r="AS74" s="134">
        <v>56.25</v>
      </c>
    </row>
    <row r="75" spans="1:45" ht="13.5" customHeight="1" x14ac:dyDescent="0.3">
      <c r="A75" s="133" t="s">
        <v>152</v>
      </c>
      <c r="B75" s="226" t="s">
        <v>76</v>
      </c>
      <c r="C75" s="134">
        <v>2</v>
      </c>
      <c r="D75" s="134">
        <v>2.33</v>
      </c>
      <c r="E75" s="317">
        <v>514</v>
      </c>
      <c r="F75" s="318">
        <v>257</v>
      </c>
      <c r="G75" s="319">
        <v>21</v>
      </c>
      <c r="H75" s="318">
        <v>10.5</v>
      </c>
      <c r="I75" s="319">
        <v>32</v>
      </c>
      <c r="J75" s="318">
        <v>16</v>
      </c>
      <c r="K75" s="135">
        <v>707866.63</v>
      </c>
      <c r="L75" s="135">
        <v>353933.315</v>
      </c>
      <c r="M75" s="135">
        <v>303805.42060085834</v>
      </c>
      <c r="N75" s="138">
        <v>7362</v>
      </c>
      <c r="O75" s="134">
        <v>3681</v>
      </c>
      <c r="P75" s="138">
        <v>18</v>
      </c>
      <c r="Q75" s="134">
        <v>9</v>
      </c>
      <c r="R75" s="136">
        <v>365</v>
      </c>
      <c r="S75" s="134">
        <v>182.5</v>
      </c>
      <c r="T75" s="136">
        <v>3</v>
      </c>
      <c r="U75" s="134">
        <v>1.5</v>
      </c>
      <c r="V75" s="136">
        <v>5</v>
      </c>
      <c r="W75" s="134">
        <v>2.5</v>
      </c>
      <c r="X75" s="136">
        <v>21</v>
      </c>
      <c r="Y75" s="134">
        <v>10.5</v>
      </c>
      <c r="Z75" s="136">
        <v>29</v>
      </c>
      <c r="AA75" s="134">
        <v>14.5</v>
      </c>
      <c r="AB75" s="136">
        <v>33</v>
      </c>
      <c r="AC75" s="134">
        <v>16.5</v>
      </c>
      <c r="AD75" s="137">
        <v>0</v>
      </c>
      <c r="AE75" s="134">
        <v>0</v>
      </c>
      <c r="AF75" s="136">
        <v>19</v>
      </c>
      <c r="AG75" s="134">
        <v>9.5</v>
      </c>
      <c r="AH75" s="136">
        <v>24</v>
      </c>
      <c r="AI75" s="134">
        <v>12</v>
      </c>
      <c r="AJ75" s="136">
        <v>5</v>
      </c>
      <c r="AK75" s="134">
        <v>2.5</v>
      </c>
      <c r="AL75" s="136">
        <v>173</v>
      </c>
      <c r="AM75" s="134">
        <v>86.5</v>
      </c>
      <c r="AN75" s="136">
        <v>446</v>
      </c>
      <c r="AO75" s="134">
        <v>223</v>
      </c>
      <c r="AP75" s="136">
        <v>166</v>
      </c>
      <c r="AQ75" s="134">
        <v>83</v>
      </c>
      <c r="AR75" s="136">
        <v>205</v>
      </c>
      <c r="AS75" s="134">
        <v>102.5</v>
      </c>
    </row>
    <row r="76" spans="1:45" ht="13.5" customHeight="1" x14ac:dyDescent="0.3">
      <c r="A76" s="133" t="s">
        <v>169</v>
      </c>
      <c r="B76" s="226" t="s">
        <v>77</v>
      </c>
      <c r="C76" s="134">
        <v>6</v>
      </c>
      <c r="D76" s="134">
        <v>6.75</v>
      </c>
      <c r="E76" s="317">
        <v>2628</v>
      </c>
      <c r="F76" s="318">
        <v>438</v>
      </c>
      <c r="G76" s="319">
        <v>96</v>
      </c>
      <c r="H76" s="318">
        <v>16</v>
      </c>
      <c r="I76" s="319">
        <v>78</v>
      </c>
      <c r="J76" s="318">
        <v>13</v>
      </c>
      <c r="K76" s="135">
        <v>3303006.61</v>
      </c>
      <c r="L76" s="135">
        <v>550501.10166666668</v>
      </c>
      <c r="M76" s="135">
        <v>489334.31259259256</v>
      </c>
      <c r="N76" s="138">
        <v>36540</v>
      </c>
      <c r="O76" s="134">
        <v>6090</v>
      </c>
      <c r="P76" s="138">
        <v>193</v>
      </c>
      <c r="Q76" s="134">
        <v>32.166666666666664</v>
      </c>
      <c r="R76" s="136">
        <v>555</v>
      </c>
      <c r="S76" s="134">
        <v>92.5</v>
      </c>
      <c r="T76" s="136">
        <v>28</v>
      </c>
      <c r="U76" s="134">
        <v>4.666666666666667</v>
      </c>
      <c r="V76" s="136">
        <v>50</v>
      </c>
      <c r="W76" s="134">
        <v>8.3333333333333339</v>
      </c>
      <c r="X76" s="136">
        <v>162</v>
      </c>
      <c r="Y76" s="134">
        <v>27</v>
      </c>
      <c r="Z76" s="136">
        <v>196</v>
      </c>
      <c r="AA76" s="134">
        <v>32.666666666666664</v>
      </c>
      <c r="AB76" s="136">
        <v>169</v>
      </c>
      <c r="AC76" s="134">
        <v>28.166666666666668</v>
      </c>
      <c r="AD76" s="137">
        <v>1</v>
      </c>
      <c r="AE76" s="134">
        <v>0.16666666666666666</v>
      </c>
      <c r="AF76" s="136">
        <v>77</v>
      </c>
      <c r="AG76" s="134">
        <v>12.833333333333334</v>
      </c>
      <c r="AH76" s="136">
        <v>193</v>
      </c>
      <c r="AI76" s="134">
        <v>32.166666666666664</v>
      </c>
      <c r="AJ76" s="136">
        <v>34</v>
      </c>
      <c r="AK76" s="134">
        <v>5.666666666666667</v>
      </c>
      <c r="AL76" s="136">
        <v>592</v>
      </c>
      <c r="AM76" s="134">
        <v>98.666666666666671</v>
      </c>
      <c r="AN76" s="136">
        <v>1056</v>
      </c>
      <c r="AO76" s="134">
        <v>176</v>
      </c>
      <c r="AP76" s="136">
        <v>1066</v>
      </c>
      <c r="AQ76" s="134">
        <v>177.66666666666666</v>
      </c>
      <c r="AR76" s="136">
        <v>352</v>
      </c>
      <c r="AS76" s="134">
        <v>58.666666666666664</v>
      </c>
    </row>
    <row r="77" spans="1:45" ht="13.5" customHeight="1" x14ac:dyDescent="0.3">
      <c r="A77" s="133" t="s">
        <v>152</v>
      </c>
      <c r="B77" s="226" t="s">
        <v>78</v>
      </c>
      <c r="C77" s="134">
        <v>3</v>
      </c>
      <c r="D77" s="134">
        <v>5.25</v>
      </c>
      <c r="E77" s="317">
        <v>1703</v>
      </c>
      <c r="F77" s="318">
        <v>567.66666666666663</v>
      </c>
      <c r="G77" s="319">
        <v>92</v>
      </c>
      <c r="H77" s="318">
        <v>30.666666666666668</v>
      </c>
      <c r="I77" s="319">
        <v>98</v>
      </c>
      <c r="J77" s="318">
        <v>32.666666666666664</v>
      </c>
      <c r="K77" s="135">
        <v>2539831.21</v>
      </c>
      <c r="L77" s="135">
        <v>846610.40333333332</v>
      </c>
      <c r="M77" s="135">
        <v>483777.37333333335</v>
      </c>
      <c r="N77" s="138">
        <v>25596</v>
      </c>
      <c r="O77" s="134">
        <v>8532</v>
      </c>
      <c r="P77" s="138">
        <v>269</v>
      </c>
      <c r="Q77" s="134">
        <v>89.666666666666671</v>
      </c>
      <c r="R77" s="136">
        <v>1199</v>
      </c>
      <c r="S77" s="134">
        <v>399.66666666666669</v>
      </c>
      <c r="T77" s="136">
        <v>277</v>
      </c>
      <c r="U77" s="134">
        <v>92.333333333333329</v>
      </c>
      <c r="V77" s="136">
        <v>14</v>
      </c>
      <c r="W77" s="134">
        <v>4.666666666666667</v>
      </c>
      <c r="X77" s="136">
        <v>88</v>
      </c>
      <c r="Y77" s="134">
        <v>29.333333333333332</v>
      </c>
      <c r="Z77" s="136">
        <v>66</v>
      </c>
      <c r="AA77" s="134">
        <v>22</v>
      </c>
      <c r="AB77" s="136">
        <v>86</v>
      </c>
      <c r="AC77" s="134">
        <v>28.666666666666668</v>
      </c>
      <c r="AD77" s="137">
        <v>50</v>
      </c>
      <c r="AE77" s="134">
        <v>16.666666666666668</v>
      </c>
      <c r="AF77" s="136">
        <v>56</v>
      </c>
      <c r="AG77" s="134">
        <v>18.666666666666668</v>
      </c>
      <c r="AH77" s="136">
        <v>38</v>
      </c>
      <c r="AI77" s="134">
        <v>12.666666666666666</v>
      </c>
      <c r="AJ77" s="136">
        <v>14</v>
      </c>
      <c r="AK77" s="134">
        <v>4.666666666666667</v>
      </c>
      <c r="AL77" s="136">
        <v>582</v>
      </c>
      <c r="AM77" s="134">
        <v>194</v>
      </c>
      <c r="AN77" s="136">
        <v>950</v>
      </c>
      <c r="AO77" s="134">
        <v>316.66666666666669</v>
      </c>
      <c r="AP77" s="136">
        <v>1005</v>
      </c>
      <c r="AQ77" s="134">
        <v>335</v>
      </c>
      <c r="AR77" s="136">
        <v>323</v>
      </c>
      <c r="AS77" s="134">
        <v>107.66666666666667</v>
      </c>
    </row>
    <row r="78" spans="1:45" ht="13.5" customHeight="1" x14ac:dyDescent="0.3">
      <c r="A78" s="133" t="s">
        <v>169</v>
      </c>
      <c r="B78" s="226" t="s">
        <v>79</v>
      </c>
      <c r="C78" s="134">
        <v>2</v>
      </c>
      <c r="D78" s="134">
        <v>2.75</v>
      </c>
      <c r="E78" s="317">
        <v>583</v>
      </c>
      <c r="F78" s="318">
        <v>291.5</v>
      </c>
      <c r="G78" s="319">
        <v>30</v>
      </c>
      <c r="H78" s="318">
        <v>15</v>
      </c>
      <c r="I78" s="319">
        <v>27</v>
      </c>
      <c r="J78" s="318">
        <v>13.5</v>
      </c>
      <c r="K78" s="135">
        <v>859347.32</v>
      </c>
      <c r="L78" s="135">
        <v>429673.66</v>
      </c>
      <c r="M78" s="135">
        <v>312489.93454545451</v>
      </c>
      <c r="N78" s="138">
        <v>6798</v>
      </c>
      <c r="O78" s="134">
        <v>3399</v>
      </c>
      <c r="P78" s="138">
        <v>17</v>
      </c>
      <c r="Q78" s="134">
        <v>8.5</v>
      </c>
      <c r="R78" s="136">
        <v>181</v>
      </c>
      <c r="S78" s="134">
        <v>90.5</v>
      </c>
      <c r="T78" s="136">
        <v>8</v>
      </c>
      <c r="U78" s="134">
        <v>4</v>
      </c>
      <c r="V78" s="136">
        <v>1</v>
      </c>
      <c r="W78" s="134">
        <v>0.5</v>
      </c>
      <c r="X78" s="136">
        <v>0</v>
      </c>
      <c r="Y78" s="134">
        <v>0</v>
      </c>
      <c r="Z78" s="136">
        <v>0</v>
      </c>
      <c r="AA78" s="134">
        <v>0</v>
      </c>
      <c r="AB78" s="136">
        <v>1</v>
      </c>
      <c r="AC78" s="134">
        <v>0.5</v>
      </c>
      <c r="AD78" s="137">
        <v>0</v>
      </c>
      <c r="AE78" s="134">
        <v>0</v>
      </c>
      <c r="AF78" s="136">
        <v>11</v>
      </c>
      <c r="AG78" s="134">
        <v>5.5</v>
      </c>
      <c r="AH78" s="136">
        <v>45</v>
      </c>
      <c r="AI78" s="134">
        <v>22.5</v>
      </c>
      <c r="AJ78" s="136">
        <v>3</v>
      </c>
      <c r="AK78" s="134">
        <v>1.5</v>
      </c>
      <c r="AL78" s="136">
        <v>131</v>
      </c>
      <c r="AM78" s="134">
        <v>65.5</v>
      </c>
      <c r="AN78" s="136">
        <v>505</v>
      </c>
      <c r="AO78" s="134">
        <v>252.5</v>
      </c>
      <c r="AP78" s="136">
        <v>961</v>
      </c>
      <c r="AQ78" s="134">
        <v>480.5</v>
      </c>
      <c r="AR78" s="136">
        <v>117</v>
      </c>
      <c r="AS78" s="134">
        <v>58.5</v>
      </c>
    </row>
    <row r="79" spans="1:45" ht="13.5" customHeight="1" x14ac:dyDescent="0.3">
      <c r="A79" s="133" t="s">
        <v>142</v>
      </c>
      <c r="B79" s="226" t="s">
        <v>80</v>
      </c>
      <c r="C79" s="134">
        <v>6</v>
      </c>
      <c r="D79" s="134">
        <v>8</v>
      </c>
      <c r="E79" s="317">
        <v>1914</v>
      </c>
      <c r="F79" s="318">
        <v>319</v>
      </c>
      <c r="G79" s="319">
        <v>84</v>
      </c>
      <c r="H79" s="318">
        <v>14</v>
      </c>
      <c r="I79" s="319">
        <v>102</v>
      </c>
      <c r="J79" s="318">
        <v>17</v>
      </c>
      <c r="K79" s="135">
        <v>2482340.7200000002</v>
      </c>
      <c r="L79" s="135">
        <v>413723.45333333337</v>
      </c>
      <c r="M79" s="135">
        <v>310292.59000000003</v>
      </c>
      <c r="N79" s="138">
        <v>29605</v>
      </c>
      <c r="O79" s="134">
        <v>4934.166666666667</v>
      </c>
      <c r="P79" s="138">
        <v>227</v>
      </c>
      <c r="Q79" s="134">
        <v>37.833333333333336</v>
      </c>
      <c r="R79" s="136">
        <v>4945</v>
      </c>
      <c r="S79" s="134">
        <v>824.16666666666663</v>
      </c>
      <c r="T79" s="136">
        <v>616</v>
      </c>
      <c r="U79" s="134">
        <v>102.66666666666667</v>
      </c>
      <c r="V79" s="136">
        <v>16</v>
      </c>
      <c r="W79" s="134">
        <v>2.6666666666666665</v>
      </c>
      <c r="X79" s="136">
        <v>92</v>
      </c>
      <c r="Y79" s="134">
        <v>15.333333333333334</v>
      </c>
      <c r="Z79" s="136">
        <v>121</v>
      </c>
      <c r="AA79" s="134">
        <v>20.166666666666668</v>
      </c>
      <c r="AB79" s="136">
        <v>94</v>
      </c>
      <c r="AC79" s="134">
        <v>15.666666666666666</v>
      </c>
      <c r="AD79" s="137">
        <v>129</v>
      </c>
      <c r="AE79" s="134">
        <v>21.5</v>
      </c>
      <c r="AF79" s="136">
        <v>43</v>
      </c>
      <c r="AG79" s="134">
        <v>7.166666666666667</v>
      </c>
      <c r="AH79" s="136">
        <v>87</v>
      </c>
      <c r="AI79" s="134">
        <v>14.5</v>
      </c>
      <c r="AJ79" s="136">
        <v>8</v>
      </c>
      <c r="AK79" s="134">
        <v>1.3333333333333333</v>
      </c>
      <c r="AL79" s="136">
        <v>809</v>
      </c>
      <c r="AM79" s="134">
        <v>134.83333333333334</v>
      </c>
      <c r="AN79" s="136">
        <v>1346</v>
      </c>
      <c r="AO79" s="134">
        <v>224.33333333333334</v>
      </c>
      <c r="AP79" s="136">
        <v>1915</v>
      </c>
      <c r="AQ79" s="134">
        <v>319.16666666666669</v>
      </c>
      <c r="AR79" s="136">
        <v>1110</v>
      </c>
      <c r="AS79" s="134">
        <v>185</v>
      </c>
    </row>
    <row r="80" spans="1:45" ht="13.5" customHeight="1" x14ac:dyDescent="0.3">
      <c r="A80" s="133" t="s">
        <v>311</v>
      </c>
      <c r="B80" s="226" t="s">
        <v>81</v>
      </c>
      <c r="C80" s="134">
        <v>21.25</v>
      </c>
      <c r="D80" s="134">
        <v>27.63</v>
      </c>
      <c r="E80" s="317">
        <v>8805</v>
      </c>
      <c r="F80" s="318">
        <v>414.35294117647061</v>
      </c>
      <c r="G80" s="319">
        <v>1285</v>
      </c>
      <c r="H80" s="318">
        <v>60.470588235294116</v>
      </c>
      <c r="I80" s="319">
        <v>426</v>
      </c>
      <c r="J80" s="318">
        <v>20.047058823529412</v>
      </c>
      <c r="K80" s="135">
        <v>11625267.75</v>
      </c>
      <c r="L80" s="135">
        <v>547071.42352941178</v>
      </c>
      <c r="M80" s="135">
        <v>420748.01845819765</v>
      </c>
      <c r="N80" s="138">
        <v>90898</v>
      </c>
      <c r="O80" s="134">
        <v>4277.552941176471</v>
      </c>
      <c r="P80" s="138">
        <v>420</v>
      </c>
      <c r="Q80" s="134">
        <v>19.764705882352942</v>
      </c>
      <c r="R80" s="136">
        <v>8601</v>
      </c>
      <c r="S80" s="134">
        <v>404.75294117647059</v>
      </c>
      <c r="T80" s="136">
        <v>707</v>
      </c>
      <c r="U80" s="134">
        <v>33.27058823529412</v>
      </c>
      <c r="V80" s="136">
        <v>481</v>
      </c>
      <c r="W80" s="134">
        <v>22.63529411764706</v>
      </c>
      <c r="X80" s="136">
        <v>1304</v>
      </c>
      <c r="Y80" s="134">
        <v>61.364705882352943</v>
      </c>
      <c r="Z80" s="136">
        <v>925</v>
      </c>
      <c r="AA80" s="134">
        <v>43.529411764705884</v>
      </c>
      <c r="AB80" s="136">
        <v>349</v>
      </c>
      <c r="AC80" s="134">
        <v>16.423529411764704</v>
      </c>
      <c r="AD80" s="137">
        <v>1167</v>
      </c>
      <c r="AE80" s="134">
        <v>54.917647058823526</v>
      </c>
      <c r="AF80" s="136">
        <v>226</v>
      </c>
      <c r="AG80" s="134">
        <v>10.635294117647058</v>
      </c>
      <c r="AH80" s="136">
        <v>236</v>
      </c>
      <c r="AI80" s="134">
        <v>11.105882352941176</v>
      </c>
      <c r="AJ80" s="136">
        <v>86</v>
      </c>
      <c r="AK80" s="134">
        <v>4.0470588235294116</v>
      </c>
      <c r="AL80" s="136">
        <v>4444</v>
      </c>
      <c r="AM80" s="134">
        <v>209.12941176470588</v>
      </c>
      <c r="AN80" s="136">
        <v>5742</v>
      </c>
      <c r="AO80" s="134">
        <v>270.21176470588233</v>
      </c>
      <c r="AP80" s="136">
        <v>10333</v>
      </c>
      <c r="AQ80" s="134">
        <v>486.25882352941176</v>
      </c>
      <c r="AR80" s="136">
        <v>1794</v>
      </c>
      <c r="AS80" s="134">
        <v>84.423529411764704</v>
      </c>
    </row>
    <row r="81" spans="1:45" ht="13.5" customHeight="1" x14ac:dyDescent="0.3">
      <c r="A81" s="133" t="s">
        <v>155</v>
      </c>
      <c r="B81" s="226" t="s">
        <v>82</v>
      </c>
      <c r="C81" s="134">
        <v>1</v>
      </c>
      <c r="D81" s="134">
        <v>1</v>
      </c>
      <c r="E81" s="317">
        <v>396</v>
      </c>
      <c r="F81" s="318">
        <v>396</v>
      </c>
      <c r="G81" s="319">
        <v>6</v>
      </c>
      <c r="H81" s="318">
        <v>6</v>
      </c>
      <c r="I81" s="319">
        <v>14</v>
      </c>
      <c r="J81" s="318">
        <v>14</v>
      </c>
      <c r="K81" s="135">
        <v>566122.93000000005</v>
      </c>
      <c r="L81" s="135">
        <v>566122.93000000005</v>
      </c>
      <c r="M81" s="135">
        <v>566122.93000000005</v>
      </c>
      <c r="N81" s="138">
        <v>5847</v>
      </c>
      <c r="O81" s="134">
        <v>5847</v>
      </c>
      <c r="P81" s="138">
        <v>28</v>
      </c>
      <c r="Q81" s="134">
        <v>28</v>
      </c>
      <c r="R81" s="136">
        <v>1029</v>
      </c>
      <c r="S81" s="134">
        <v>1029</v>
      </c>
      <c r="T81" s="136">
        <v>44</v>
      </c>
      <c r="U81" s="134">
        <v>44</v>
      </c>
      <c r="V81" s="136">
        <v>1</v>
      </c>
      <c r="W81" s="134">
        <v>1</v>
      </c>
      <c r="X81" s="136">
        <v>6</v>
      </c>
      <c r="Y81" s="134">
        <v>6</v>
      </c>
      <c r="Z81" s="136">
        <v>18</v>
      </c>
      <c r="AA81" s="134">
        <v>18</v>
      </c>
      <c r="AB81" s="136">
        <v>15</v>
      </c>
      <c r="AC81" s="134">
        <v>15</v>
      </c>
      <c r="AD81" s="137">
        <v>0</v>
      </c>
      <c r="AE81" s="134">
        <v>0</v>
      </c>
      <c r="AF81" s="136">
        <v>0</v>
      </c>
      <c r="AG81" s="134">
        <v>0</v>
      </c>
      <c r="AH81" s="136">
        <v>73</v>
      </c>
      <c r="AI81" s="134">
        <v>73</v>
      </c>
      <c r="AJ81" s="136">
        <v>9</v>
      </c>
      <c r="AK81" s="134">
        <v>9</v>
      </c>
      <c r="AL81" s="136">
        <v>158</v>
      </c>
      <c r="AM81" s="134">
        <v>158</v>
      </c>
      <c r="AN81" s="136">
        <v>454</v>
      </c>
      <c r="AO81" s="134">
        <v>454</v>
      </c>
      <c r="AP81" s="136">
        <v>878</v>
      </c>
      <c r="AQ81" s="134">
        <v>878</v>
      </c>
      <c r="AR81" s="136">
        <v>356</v>
      </c>
      <c r="AS81" s="134">
        <v>356</v>
      </c>
    </row>
    <row r="82" spans="1:45" ht="13.5" customHeight="1" x14ac:dyDescent="0.3">
      <c r="A82" s="133" t="s">
        <v>142</v>
      </c>
      <c r="B82" s="226" t="s">
        <v>83</v>
      </c>
      <c r="C82" s="134">
        <v>10</v>
      </c>
      <c r="D82" s="134">
        <v>14</v>
      </c>
      <c r="E82" s="317">
        <v>5007</v>
      </c>
      <c r="F82" s="318">
        <v>500.7</v>
      </c>
      <c r="G82" s="319">
        <v>121</v>
      </c>
      <c r="H82" s="318">
        <v>12.1</v>
      </c>
      <c r="I82" s="319">
        <v>287</v>
      </c>
      <c r="J82" s="318">
        <v>28.7</v>
      </c>
      <c r="K82" s="135">
        <v>6209689.4100000001</v>
      </c>
      <c r="L82" s="135">
        <v>620968.94099999999</v>
      </c>
      <c r="M82" s="135">
        <v>443549.24357142858</v>
      </c>
      <c r="N82" s="138">
        <v>66964</v>
      </c>
      <c r="O82" s="134">
        <v>6696.4</v>
      </c>
      <c r="P82" s="138">
        <v>204</v>
      </c>
      <c r="Q82" s="134">
        <v>20.399999999999999</v>
      </c>
      <c r="R82" s="136">
        <v>2254</v>
      </c>
      <c r="S82" s="134">
        <v>225.4</v>
      </c>
      <c r="T82" s="136">
        <v>52</v>
      </c>
      <c r="U82" s="134">
        <v>5.2</v>
      </c>
      <c r="V82" s="136">
        <v>87</v>
      </c>
      <c r="W82" s="134">
        <v>8.6999999999999993</v>
      </c>
      <c r="X82" s="136">
        <v>115</v>
      </c>
      <c r="Y82" s="134">
        <v>11.5</v>
      </c>
      <c r="Z82" s="136">
        <v>537</v>
      </c>
      <c r="AA82" s="134">
        <v>53.7</v>
      </c>
      <c r="AB82" s="136">
        <v>277</v>
      </c>
      <c r="AC82" s="134">
        <v>27.7</v>
      </c>
      <c r="AD82" s="137">
        <v>12</v>
      </c>
      <c r="AE82" s="134">
        <v>1.2</v>
      </c>
      <c r="AF82" s="136">
        <v>120</v>
      </c>
      <c r="AG82" s="134">
        <v>12</v>
      </c>
      <c r="AH82" s="136">
        <v>186</v>
      </c>
      <c r="AI82" s="134">
        <v>18.600000000000001</v>
      </c>
      <c r="AJ82" s="136">
        <v>18</v>
      </c>
      <c r="AK82" s="134">
        <v>1.8</v>
      </c>
      <c r="AL82" s="136">
        <v>1980</v>
      </c>
      <c r="AM82" s="134">
        <v>198</v>
      </c>
      <c r="AN82" s="136">
        <v>3172</v>
      </c>
      <c r="AO82" s="134">
        <v>317.2</v>
      </c>
      <c r="AP82" s="136">
        <v>3597</v>
      </c>
      <c r="AQ82" s="134">
        <v>359.7</v>
      </c>
      <c r="AR82" s="136">
        <v>903</v>
      </c>
      <c r="AS82" s="134">
        <v>90.3</v>
      </c>
    </row>
    <row r="83" spans="1:45" ht="13.5" customHeight="1" x14ac:dyDescent="0.3">
      <c r="A83" s="133" t="s">
        <v>154</v>
      </c>
      <c r="B83" s="226" t="s">
        <v>84</v>
      </c>
      <c r="C83" s="134">
        <v>10</v>
      </c>
      <c r="D83" s="134">
        <v>12.25</v>
      </c>
      <c r="E83" s="317">
        <v>4039</v>
      </c>
      <c r="F83" s="318">
        <v>403.9</v>
      </c>
      <c r="G83" s="319">
        <v>212</v>
      </c>
      <c r="H83" s="318">
        <v>21.2</v>
      </c>
      <c r="I83" s="319">
        <v>327</v>
      </c>
      <c r="J83" s="318">
        <v>32.700000000000003</v>
      </c>
      <c r="K83" s="135">
        <v>4672898.1100000003</v>
      </c>
      <c r="L83" s="135">
        <v>467289.81100000005</v>
      </c>
      <c r="M83" s="135">
        <v>381461.07020408165</v>
      </c>
      <c r="N83" s="138">
        <v>79684</v>
      </c>
      <c r="O83" s="134">
        <v>7968.4</v>
      </c>
      <c r="P83" s="138">
        <v>404</v>
      </c>
      <c r="Q83" s="134">
        <v>40.4</v>
      </c>
      <c r="R83" s="136">
        <v>4792</v>
      </c>
      <c r="S83" s="134">
        <v>479.2</v>
      </c>
      <c r="T83" s="136">
        <v>112</v>
      </c>
      <c r="U83" s="134">
        <v>11.2</v>
      </c>
      <c r="V83" s="136">
        <v>104</v>
      </c>
      <c r="W83" s="134">
        <v>10.4</v>
      </c>
      <c r="X83" s="136">
        <v>218</v>
      </c>
      <c r="Y83" s="134">
        <v>21.8</v>
      </c>
      <c r="Z83" s="136">
        <v>327</v>
      </c>
      <c r="AA83" s="134">
        <v>32.700000000000003</v>
      </c>
      <c r="AB83" s="136">
        <v>271</v>
      </c>
      <c r="AC83" s="134">
        <v>27.1</v>
      </c>
      <c r="AD83" s="137">
        <v>19</v>
      </c>
      <c r="AE83" s="134">
        <v>1.9</v>
      </c>
      <c r="AF83" s="136">
        <v>70</v>
      </c>
      <c r="AG83" s="134">
        <v>7</v>
      </c>
      <c r="AH83" s="136">
        <v>227</v>
      </c>
      <c r="AI83" s="134">
        <v>22.7</v>
      </c>
      <c r="AJ83" s="136">
        <v>31</v>
      </c>
      <c r="AK83" s="134">
        <v>3.1</v>
      </c>
      <c r="AL83" s="136">
        <v>2893</v>
      </c>
      <c r="AM83" s="134">
        <v>289.3</v>
      </c>
      <c r="AN83" s="136">
        <v>3460</v>
      </c>
      <c r="AO83" s="134">
        <v>346</v>
      </c>
      <c r="AP83" s="136">
        <v>15599</v>
      </c>
      <c r="AQ83" s="134">
        <v>1559.9</v>
      </c>
      <c r="AR83" s="136">
        <v>1065</v>
      </c>
      <c r="AS83" s="134">
        <v>106.5</v>
      </c>
    </row>
    <row r="84" spans="1:45" ht="13.5" customHeight="1" x14ac:dyDescent="0.3">
      <c r="A84" s="133" t="s">
        <v>154</v>
      </c>
      <c r="B84" s="226" t="s">
        <v>85</v>
      </c>
      <c r="C84" s="134">
        <v>25</v>
      </c>
      <c r="D84" s="134">
        <v>30</v>
      </c>
      <c r="E84" s="317">
        <v>8693</v>
      </c>
      <c r="F84" s="318">
        <v>347.72</v>
      </c>
      <c r="G84" s="319">
        <v>491</v>
      </c>
      <c r="H84" s="318">
        <v>19.64</v>
      </c>
      <c r="I84" s="319">
        <v>467</v>
      </c>
      <c r="J84" s="318">
        <v>18.68</v>
      </c>
      <c r="K84" s="135">
        <v>8882834.4700000007</v>
      </c>
      <c r="L84" s="135">
        <v>355313.37880000001</v>
      </c>
      <c r="M84" s="135">
        <v>296094.48233333335</v>
      </c>
      <c r="N84" s="138">
        <v>149194</v>
      </c>
      <c r="O84" s="134">
        <v>5967.76</v>
      </c>
      <c r="P84" s="138">
        <v>860</v>
      </c>
      <c r="Q84" s="134">
        <v>34.4</v>
      </c>
      <c r="R84" s="136">
        <v>3583</v>
      </c>
      <c r="S84" s="134">
        <v>143.32</v>
      </c>
      <c r="T84" s="136">
        <v>266</v>
      </c>
      <c r="U84" s="134">
        <v>10.64</v>
      </c>
      <c r="V84" s="136">
        <v>148</v>
      </c>
      <c r="W84" s="134">
        <v>5.92</v>
      </c>
      <c r="X84" s="136">
        <v>545</v>
      </c>
      <c r="Y84" s="134">
        <v>21.8</v>
      </c>
      <c r="Z84" s="136">
        <v>386</v>
      </c>
      <c r="AA84" s="134">
        <v>15.44</v>
      </c>
      <c r="AB84" s="136">
        <v>418</v>
      </c>
      <c r="AC84" s="134">
        <v>16.72</v>
      </c>
      <c r="AD84" s="137">
        <v>330</v>
      </c>
      <c r="AE84" s="134">
        <v>13.2</v>
      </c>
      <c r="AF84" s="136">
        <v>486</v>
      </c>
      <c r="AG84" s="134">
        <v>19.440000000000001</v>
      </c>
      <c r="AH84" s="136">
        <v>533</v>
      </c>
      <c r="AI84" s="134">
        <v>21.32</v>
      </c>
      <c r="AJ84" s="136">
        <v>35</v>
      </c>
      <c r="AK84" s="134">
        <v>1.4</v>
      </c>
      <c r="AL84" s="136">
        <v>3461</v>
      </c>
      <c r="AM84" s="134">
        <v>138.44</v>
      </c>
      <c r="AN84" s="136">
        <v>3472</v>
      </c>
      <c r="AO84" s="134">
        <v>138.88</v>
      </c>
      <c r="AP84" s="136">
        <v>7886</v>
      </c>
      <c r="AQ84" s="134">
        <v>315.44</v>
      </c>
      <c r="AR84" s="136">
        <v>1785</v>
      </c>
      <c r="AS84" s="134">
        <v>71.400000000000006</v>
      </c>
    </row>
    <row r="85" spans="1:45" ht="13.5" customHeight="1" x14ac:dyDescent="0.3">
      <c r="A85" s="133" t="s">
        <v>142</v>
      </c>
      <c r="B85" s="226" t="s">
        <v>86</v>
      </c>
      <c r="C85" s="134">
        <v>8</v>
      </c>
      <c r="D85" s="134">
        <v>11</v>
      </c>
      <c r="E85" s="317">
        <v>3556</v>
      </c>
      <c r="F85" s="318">
        <v>444.5</v>
      </c>
      <c r="G85" s="319">
        <v>247</v>
      </c>
      <c r="H85" s="318">
        <v>30.875</v>
      </c>
      <c r="I85" s="319">
        <v>222</v>
      </c>
      <c r="J85" s="318">
        <v>27.75</v>
      </c>
      <c r="K85" s="135">
        <v>4342662.24</v>
      </c>
      <c r="L85" s="135">
        <v>542832.78</v>
      </c>
      <c r="M85" s="135">
        <v>394787.47636363638</v>
      </c>
      <c r="N85" s="138">
        <v>52857</v>
      </c>
      <c r="O85" s="134">
        <v>6607.125</v>
      </c>
      <c r="P85" s="138">
        <v>299</v>
      </c>
      <c r="Q85" s="134">
        <v>37.375</v>
      </c>
      <c r="R85" s="136">
        <v>653</v>
      </c>
      <c r="S85" s="134">
        <v>81.625</v>
      </c>
      <c r="T85" s="136">
        <v>25</v>
      </c>
      <c r="U85" s="134">
        <v>3.125</v>
      </c>
      <c r="V85" s="136">
        <v>210</v>
      </c>
      <c r="W85" s="134">
        <v>26.25</v>
      </c>
      <c r="X85" s="136">
        <v>253</v>
      </c>
      <c r="Y85" s="134">
        <v>31.625</v>
      </c>
      <c r="Z85" s="136">
        <v>793</v>
      </c>
      <c r="AA85" s="134">
        <v>99.125</v>
      </c>
      <c r="AB85" s="136">
        <v>217</v>
      </c>
      <c r="AC85" s="134">
        <v>27.125</v>
      </c>
      <c r="AD85" s="137">
        <v>8</v>
      </c>
      <c r="AE85" s="134">
        <v>1</v>
      </c>
      <c r="AF85" s="136">
        <v>95</v>
      </c>
      <c r="AG85" s="134">
        <v>11.875</v>
      </c>
      <c r="AH85" s="136">
        <v>354</v>
      </c>
      <c r="AI85" s="134">
        <v>44.25</v>
      </c>
      <c r="AJ85" s="136">
        <v>35</v>
      </c>
      <c r="AK85" s="134">
        <v>4.375</v>
      </c>
      <c r="AL85" s="136">
        <v>1514</v>
      </c>
      <c r="AM85" s="134">
        <v>189.25</v>
      </c>
      <c r="AN85" s="136">
        <v>1969</v>
      </c>
      <c r="AO85" s="134">
        <v>246.125</v>
      </c>
      <c r="AP85" s="136">
        <v>2308</v>
      </c>
      <c r="AQ85" s="134">
        <v>288.5</v>
      </c>
      <c r="AR85" s="136">
        <v>550</v>
      </c>
      <c r="AS85" s="134">
        <v>68.75</v>
      </c>
    </row>
    <row r="86" spans="1:45" ht="13.5" customHeight="1" x14ac:dyDescent="0.3">
      <c r="A86" s="133" t="s">
        <v>154</v>
      </c>
      <c r="B86" s="226" t="s">
        <v>87</v>
      </c>
      <c r="C86" s="134">
        <v>15.5</v>
      </c>
      <c r="D86" s="134">
        <v>22</v>
      </c>
      <c r="E86" s="317">
        <v>5582</v>
      </c>
      <c r="F86" s="318">
        <v>360.12903225806451</v>
      </c>
      <c r="G86" s="319">
        <v>307</v>
      </c>
      <c r="H86" s="318">
        <v>19.806451612903224</v>
      </c>
      <c r="I86" s="319">
        <v>350</v>
      </c>
      <c r="J86" s="318">
        <v>22.580645161290324</v>
      </c>
      <c r="K86" s="135">
        <v>7051110.5599999996</v>
      </c>
      <c r="L86" s="135">
        <v>454910.35870967741</v>
      </c>
      <c r="M86" s="135">
        <v>320505.02545454545</v>
      </c>
      <c r="N86" s="138">
        <v>83438</v>
      </c>
      <c r="O86" s="134">
        <v>5383.0967741935483</v>
      </c>
      <c r="P86" s="138">
        <v>815</v>
      </c>
      <c r="Q86" s="134">
        <v>52.58064516129032</v>
      </c>
      <c r="R86" s="136">
        <v>55934</v>
      </c>
      <c r="S86" s="134">
        <v>3608.6451612903224</v>
      </c>
      <c r="T86" s="136">
        <v>26785</v>
      </c>
      <c r="U86" s="134">
        <v>1728.0645161290322</v>
      </c>
      <c r="V86" s="136">
        <v>78</v>
      </c>
      <c r="W86" s="134">
        <v>5.032258064516129</v>
      </c>
      <c r="X86" s="136">
        <v>333</v>
      </c>
      <c r="Y86" s="134">
        <v>21.483870967741936</v>
      </c>
      <c r="Z86" s="136">
        <v>262</v>
      </c>
      <c r="AA86" s="134">
        <v>16.903225806451612</v>
      </c>
      <c r="AB86" s="136">
        <v>327</v>
      </c>
      <c r="AC86" s="134">
        <v>21.096774193548388</v>
      </c>
      <c r="AD86" s="137">
        <v>27</v>
      </c>
      <c r="AE86" s="134">
        <v>1.7419354838709677</v>
      </c>
      <c r="AF86" s="136">
        <v>170</v>
      </c>
      <c r="AG86" s="134">
        <v>10.96774193548387</v>
      </c>
      <c r="AH86" s="136">
        <v>126</v>
      </c>
      <c r="AI86" s="134">
        <v>8.129032258064516</v>
      </c>
      <c r="AJ86" s="136">
        <v>52</v>
      </c>
      <c r="AK86" s="134">
        <v>3.3548387096774195</v>
      </c>
      <c r="AL86" s="136">
        <v>2760</v>
      </c>
      <c r="AM86" s="134">
        <v>178.06451612903226</v>
      </c>
      <c r="AN86" s="136">
        <v>3646</v>
      </c>
      <c r="AO86" s="134">
        <v>235.2258064516129</v>
      </c>
      <c r="AP86" s="136">
        <v>4830</v>
      </c>
      <c r="AQ86" s="134">
        <v>311.61290322580646</v>
      </c>
      <c r="AR86" s="136">
        <v>2508</v>
      </c>
      <c r="AS86" s="134">
        <v>161.80645161290323</v>
      </c>
    </row>
    <row r="87" spans="1:45" ht="13.5" customHeight="1" x14ac:dyDescent="0.3">
      <c r="A87" s="133" t="s">
        <v>153</v>
      </c>
      <c r="B87" s="226" t="s">
        <v>88</v>
      </c>
      <c r="C87" s="134">
        <v>9</v>
      </c>
      <c r="D87" s="134">
        <v>10</v>
      </c>
      <c r="E87" s="317">
        <v>3845</v>
      </c>
      <c r="F87" s="318">
        <v>427.22222222222223</v>
      </c>
      <c r="G87" s="319">
        <v>143</v>
      </c>
      <c r="H87" s="318">
        <v>15.888888888888889</v>
      </c>
      <c r="I87" s="319">
        <v>199</v>
      </c>
      <c r="J87" s="318">
        <v>22.111111111111111</v>
      </c>
      <c r="K87" s="135">
        <v>3894552.08</v>
      </c>
      <c r="L87" s="135">
        <v>432728.00888888887</v>
      </c>
      <c r="M87" s="135">
        <v>389455.20799999998</v>
      </c>
      <c r="N87" s="138">
        <v>50847</v>
      </c>
      <c r="O87" s="134">
        <v>5649.666666666667</v>
      </c>
      <c r="P87" s="138">
        <v>219</v>
      </c>
      <c r="Q87" s="134">
        <v>24.333333333333332</v>
      </c>
      <c r="R87" s="136">
        <v>12202</v>
      </c>
      <c r="S87" s="134">
        <v>1355.7777777777778</v>
      </c>
      <c r="T87" s="136">
        <v>431</v>
      </c>
      <c r="U87" s="134">
        <v>47.888888888888886</v>
      </c>
      <c r="V87" s="136">
        <v>32</v>
      </c>
      <c r="W87" s="134">
        <v>3.5555555555555554</v>
      </c>
      <c r="X87" s="136">
        <v>143</v>
      </c>
      <c r="Y87" s="134">
        <v>15.888888888888889</v>
      </c>
      <c r="Z87" s="136">
        <v>182</v>
      </c>
      <c r="AA87" s="134">
        <v>20.222222222222221</v>
      </c>
      <c r="AB87" s="136">
        <v>179</v>
      </c>
      <c r="AC87" s="134">
        <v>19.888888888888889</v>
      </c>
      <c r="AD87" s="137">
        <v>11</v>
      </c>
      <c r="AE87" s="134">
        <v>1.2222222222222223</v>
      </c>
      <c r="AF87" s="136">
        <v>54</v>
      </c>
      <c r="AG87" s="134">
        <v>6</v>
      </c>
      <c r="AH87" s="136">
        <v>93</v>
      </c>
      <c r="AI87" s="134">
        <v>10.333333333333334</v>
      </c>
      <c r="AJ87" s="136">
        <v>30</v>
      </c>
      <c r="AK87" s="134">
        <v>3.3333333333333335</v>
      </c>
      <c r="AL87" s="136">
        <v>1485</v>
      </c>
      <c r="AM87" s="134">
        <v>165</v>
      </c>
      <c r="AN87" s="136">
        <v>1081</v>
      </c>
      <c r="AO87" s="134">
        <v>120.11111111111111</v>
      </c>
      <c r="AP87" s="136">
        <v>2229</v>
      </c>
      <c r="AQ87" s="134">
        <v>247.66666666666666</v>
      </c>
      <c r="AR87" s="136">
        <v>906</v>
      </c>
      <c r="AS87" s="134">
        <v>100.66666666666667</v>
      </c>
    </row>
    <row r="88" spans="1:45" ht="13.5" customHeight="1" x14ac:dyDescent="0.3">
      <c r="A88" s="133" t="s">
        <v>152</v>
      </c>
      <c r="B88" s="226" t="s">
        <v>89</v>
      </c>
      <c r="C88" s="134">
        <v>10</v>
      </c>
      <c r="D88" s="134">
        <v>13</v>
      </c>
      <c r="E88" s="317">
        <v>3150</v>
      </c>
      <c r="F88" s="318">
        <v>315</v>
      </c>
      <c r="G88" s="319">
        <v>120</v>
      </c>
      <c r="H88" s="318">
        <v>12</v>
      </c>
      <c r="I88" s="319">
        <v>164</v>
      </c>
      <c r="J88" s="318">
        <v>16.399999999999999</v>
      </c>
      <c r="K88" s="135">
        <v>4728748.54</v>
      </c>
      <c r="L88" s="135">
        <v>472874.85399999999</v>
      </c>
      <c r="M88" s="135">
        <v>363749.8876923077</v>
      </c>
      <c r="N88" s="138">
        <v>45002</v>
      </c>
      <c r="O88" s="134">
        <v>4500.2</v>
      </c>
      <c r="P88" s="138">
        <v>208</v>
      </c>
      <c r="Q88" s="134">
        <v>20.8</v>
      </c>
      <c r="R88" s="136">
        <v>4904</v>
      </c>
      <c r="S88" s="134">
        <v>490.4</v>
      </c>
      <c r="T88" s="136">
        <v>52</v>
      </c>
      <c r="U88" s="134">
        <v>5.2</v>
      </c>
      <c r="V88" s="136">
        <v>69</v>
      </c>
      <c r="W88" s="134">
        <v>6.9</v>
      </c>
      <c r="X88" s="136">
        <v>125</v>
      </c>
      <c r="Y88" s="134">
        <v>12.5</v>
      </c>
      <c r="Z88" s="136">
        <v>211</v>
      </c>
      <c r="AA88" s="134">
        <v>21.1</v>
      </c>
      <c r="AB88" s="136">
        <v>144</v>
      </c>
      <c r="AC88" s="134">
        <v>14.4</v>
      </c>
      <c r="AD88" s="137">
        <v>10</v>
      </c>
      <c r="AE88" s="134">
        <v>1</v>
      </c>
      <c r="AF88" s="136">
        <v>228</v>
      </c>
      <c r="AG88" s="134">
        <v>22.8</v>
      </c>
      <c r="AH88" s="136">
        <v>199</v>
      </c>
      <c r="AI88" s="134">
        <v>19.899999999999999</v>
      </c>
      <c r="AJ88" s="136">
        <v>25</v>
      </c>
      <c r="AK88" s="134">
        <v>2.5</v>
      </c>
      <c r="AL88" s="136">
        <v>1674</v>
      </c>
      <c r="AM88" s="134">
        <v>167.4</v>
      </c>
      <c r="AN88" s="136">
        <v>2268</v>
      </c>
      <c r="AO88" s="134">
        <v>226.8</v>
      </c>
      <c r="AP88" s="136">
        <v>2780</v>
      </c>
      <c r="AQ88" s="134">
        <v>278</v>
      </c>
      <c r="AR88" s="136">
        <v>1766</v>
      </c>
      <c r="AS88" s="134">
        <v>176.6</v>
      </c>
    </row>
    <row r="89" spans="1:45" ht="13.5" customHeight="1" x14ac:dyDescent="0.3">
      <c r="A89" s="133" t="s">
        <v>154</v>
      </c>
      <c r="B89" s="226" t="s">
        <v>90</v>
      </c>
      <c r="C89" s="134">
        <v>11</v>
      </c>
      <c r="D89" s="134">
        <v>13</v>
      </c>
      <c r="E89" s="317">
        <v>3843</v>
      </c>
      <c r="F89" s="318">
        <v>349.36363636363637</v>
      </c>
      <c r="G89" s="319">
        <v>135</v>
      </c>
      <c r="H89" s="318">
        <v>12.272727272727273</v>
      </c>
      <c r="I89" s="319">
        <v>160</v>
      </c>
      <c r="J89" s="318">
        <v>14.545454545454545</v>
      </c>
      <c r="K89" s="135">
        <v>4028111.62</v>
      </c>
      <c r="L89" s="135">
        <v>366191.96545454545</v>
      </c>
      <c r="M89" s="135">
        <v>309854.74</v>
      </c>
      <c r="N89" s="138">
        <v>55915</v>
      </c>
      <c r="O89" s="134">
        <v>5083.181818181818</v>
      </c>
      <c r="P89" s="138">
        <v>180</v>
      </c>
      <c r="Q89" s="134">
        <v>16.363636363636363</v>
      </c>
      <c r="R89" s="136">
        <v>901</v>
      </c>
      <c r="S89" s="134">
        <v>81.909090909090907</v>
      </c>
      <c r="T89" s="136">
        <v>14</v>
      </c>
      <c r="U89" s="134">
        <v>1.2727272727272727</v>
      </c>
      <c r="V89" s="136">
        <v>133</v>
      </c>
      <c r="W89" s="134">
        <v>12.090909090909092</v>
      </c>
      <c r="X89" s="136">
        <v>135</v>
      </c>
      <c r="Y89" s="134">
        <v>12.272727272727273</v>
      </c>
      <c r="Z89" s="136">
        <v>191</v>
      </c>
      <c r="AA89" s="134">
        <v>17.363636363636363</v>
      </c>
      <c r="AB89" s="136">
        <v>149</v>
      </c>
      <c r="AC89" s="134">
        <v>13.545454545454545</v>
      </c>
      <c r="AD89" s="137">
        <v>295</v>
      </c>
      <c r="AE89" s="134">
        <v>26.818181818181817</v>
      </c>
      <c r="AF89" s="136">
        <v>80</v>
      </c>
      <c r="AG89" s="134">
        <v>7.2727272727272725</v>
      </c>
      <c r="AH89" s="136">
        <v>113</v>
      </c>
      <c r="AI89" s="134">
        <v>10.272727272727273</v>
      </c>
      <c r="AJ89" s="136">
        <v>38</v>
      </c>
      <c r="AK89" s="134">
        <v>3.4545454545454546</v>
      </c>
      <c r="AL89" s="136">
        <v>2144</v>
      </c>
      <c r="AM89" s="134">
        <v>194.90909090909091</v>
      </c>
      <c r="AN89" s="136">
        <v>1045</v>
      </c>
      <c r="AO89" s="134">
        <v>95</v>
      </c>
      <c r="AP89" s="136">
        <v>8742</v>
      </c>
      <c r="AQ89" s="134">
        <v>794.72727272727275</v>
      </c>
      <c r="AR89" s="136">
        <v>255</v>
      </c>
      <c r="AS89" s="134">
        <v>23.181818181818183</v>
      </c>
    </row>
    <row r="90" spans="1:45" ht="13.5" customHeight="1" x14ac:dyDescent="0.3">
      <c r="A90" s="133" t="s">
        <v>154</v>
      </c>
      <c r="B90" s="226" t="s">
        <v>91</v>
      </c>
      <c r="C90" s="134">
        <v>6.625</v>
      </c>
      <c r="D90" s="134">
        <v>9.625</v>
      </c>
      <c r="E90" s="317">
        <v>2501</v>
      </c>
      <c r="F90" s="318">
        <v>377.50943396226415</v>
      </c>
      <c r="G90" s="319">
        <v>126</v>
      </c>
      <c r="H90" s="318">
        <v>19.018867924528301</v>
      </c>
      <c r="I90" s="319">
        <v>63</v>
      </c>
      <c r="J90" s="318">
        <v>9.5094339622641506</v>
      </c>
      <c r="K90" s="135">
        <v>2644913.96</v>
      </c>
      <c r="L90" s="135">
        <v>399232.29584905662</v>
      </c>
      <c r="M90" s="135">
        <v>274796.25558441557</v>
      </c>
      <c r="N90" s="138">
        <v>42331</v>
      </c>
      <c r="O90" s="134">
        <v>6389.5849056603774</v>
      </c>
      <c r="P90" s="138">
        <v>270</v>
      </c>
      <c r="Q90" s="134">
        <v>40.754716981132077</v>
      </c>
      <c r="R90" s="136">
        <v>1113</v>
      </c>
      <c r="S90" s="134">
        <v>168</v>
      </c>
      <c r="T90" s="136">
        <v>79</v>
      </c>
      <c r="U90" s="134">
        <v>11.924528301886792</v>
      </c>
      <c r="V90" s="136">
        <v>27</v>
      </c>
      <c r="W90" s="134">
        <v>4.0754716981132075</v>
      </c>
      <c r="X90" s="136">
        <v>128</v>
      </c>
      <c r="Y90" s="134">
        <v>19.320754716981131</v>
      </c>
      <c r="Z90" s="136">
        <v>61</v>
      </c>
      <c r="AA90" s="134">
        <v>9.2075471698113205</v>
      </c>
      <c r="AB90" s="136">
        <v>51</v>
      </c>
      <c r="AC90" s="134">
        <v>7.6981132075471699</v>
      </c>
      <c r="AD90" s="137">
        <v>2</v>
      </c>
      <c r="AE90" s="134">
        <v>0.30188679245283018</v>
      </c>
      <c r="AF90" s="136">
        <v>31</v>
      </c>
      <c r="AG90" s="134">
        <v>4.6792452830188678</v>
      </c>
      <c r="AH90" s="136">
        <v>63</v>
      </c>
      <c r="AI90" s="134">
        <v>9.5094339622641506</v>
      </c>
      <c r="AJ90" s="136">
        <v>23</v>
      </c>
      <c r="AK90" s="134">
        <v>3.4716981132075473</v>
      </c>
      <c r="AL90" s="136">
        <v>825</v>
      </c>
      <c r="AM90" s="134">
        <v>124.52830188679245</v>
      </c>
      <c r="AN90" s="136">
        <v>1128</v>
      </c>
      <c r="AO90" s="134">
        <v>170.26415094339623</v>
      </c>
      <c r="AP90" s="136">
        <v>519</v>
      </c>
      <c r="AQ90" s="134">
        <v>78.339622641509436</v>
      </c>
      <c r="AR90" s="136">
        <v>356</v>
      </c>
      <c r="AS90" s="134">
        <v>53.735849056603776</v>
      </c>
    </row>
    <row r="91" spans="1:45" ht="13.5" customHeight="1" x14ac:dyDescent="0.3">
      <c r="A91" s="133" t="s">
        <v>142</v>
      </c>
      <c r="B91" s="226" t="s">
        <v>92</v>
      </c>
      <c r="C91" s="134">
        <v>4</v>
      </c>
      <c r="D91" s="134">
        <v>4.5</v>
      </c>
      <c r="E91" s="317">
        <v>1141</v>
      </c>
      <c r="F91" s="318">
        <v>285.25</v>
      </c>
      <c r="G91" s="319">
        <v>43</v>
      </c>
      <c r="H91" s="318">
        <v>10.75</v>
      </c>
      <c r="I91" s="319">
        <v>61</v>
      </c>
      <c r="J91" s="318">
        <v>15.25</v>
      </c>
      <c r="K91" s="135">
        <v>1658798.96</v>
      </c>
      <c r="L91" s="135">
        <v>414699.74</v>
      </c>
      <c r="M91" s="135">
        <v>368621.99111111113</v>
      </c>
      <c r="N91" s="138">
        <v>17545</v>
      </c>
      <c r="O91" s="134">
        <v>4386.25</v>
      </c>
      <c r="P91" s="138">
        <v>151</v>
      </c>
      <c r="Q91" s="134">
        <v>37.75</v>
      </c>
      <c r="R91" s="136">
        <v>757</v>
      </c>
      <c r="S91" s="134">
        <v>189.25</v>
      </c>
      <c r="T91" s="136">
        <v>56</v>
      </c>
      <c r="U91" s="134">
        <v>14</v>
      </c>
      <c r="V91" s="136">
        <v>14</v>
      </c>
      <c r="W91" s="134">
        <v>3.5</v>
      </c>
      <c r="X91" s="136">
        <v>39</v>
      </c>
      <c r="Y91" s="134">
        <v>9.75</v>
      </c>
      <c r="Z91" s="136">
        <v>81</v>
      </c>
      <c r="AA91" s="134">
        <v>20.25</v>
      </c>
      <c r="AB91" s="136">
        <v>54</v>
      </c>
      <c r="AC91" s="134">
        <v>13.5</v>
      </c>
      <c r="AD91" s="137">
        <v>8</v>
      </c>
      <c r="AE91" s="134">
        <v>2</v>
      </c>
      <c r="AF91" s="136">
        <v>18</v>
      </c>
      <c r="AG91" s="134">
        <v>4.5</v>
      </c>
      <c r="AH91" s="136">
        <v>59</v>
      </c>
      <c r="AI91" s="134">
        <v>14.75</v>
      </c>
      <c r="AJ91" s="136">
        <v>0</v>
      </c>
      <c r="AK91" s="134">
        <v>0</v>
      </c>
      <c r="AL91" s="136">
        <v>382</v>
      </c>
      <c r="AM91" s="134">
        <v>95.5</v>
      </c>
      <c r="AN91" s="136">
        <v>698</v>
      </c>
      <c r="AO91" s="134">
        <v>174.5</v>
      </c>
      <c r="AP91" s="136">
        <v>751</v>
      </c>
      <c r="AQ91" s="134">
        <v>187.75</v>
      </c>
      <c r="AR91" s="136">
        <v>108</v>
      </c>
      <c r="AS91" s="134">
        <v>27</v>
      </c>
    </row>
    <row r="92" spans="1:45" ht="13.5" customHeight="1" x14ac:dyDescent="0.3">
      <c r="A92" s="133" t="s">
        <v>142</v>
      </c>
      <c r="B92" s="226" t="s">
        <v>93</v>
      </c>
      <c r="C92" s="134">
        <v>7</v>
      </c>
      <c r="D92" s="134">
        <v>10</v>
      </c>
      <c r="E92" s="317">
        <v>2188</v>
      </c>
      <c r="F92" s="318">
        <v>312.57142857142856</v>
      </c>
      <c r="G92" s="319">
        <v>228</v>
      </c>
      <c r="H92" s="318">
        <v>32.571428571428569</v>
      </c>
      <c r="I92" s="319">
        <v>219</v>
      </c>
      <c r="J92" s="318">
        <v>31.285714285714285</v>
      </c>
      <c r="K92" s="135">
        <v>2458780.4</v>
      </c>
      <c r="L92" s="135">
        <v>351254.34285714285</v>
      </c>
      <c r="M92" s="135">
        <v>245878.03999999998</v>
      </c>
      <c r="N92" s="138">
        <v>34747</v>
      </c>
      <c r="O92" s="134">
        <v>4963.8571428571431</v>
      </c>
      <c r="P92" s="138">
        <v>250</v>
      </c>
      <c r="Q92" s="134">
        <v>35.714285714285715</v>
      </c>
      <c r="R92" s="136">
        <v>1557</v>
      </c>
      <c r="S92" s="134">
        <v>222.42857142857142</v>
      </c>
      <c r="T92" s="136">
        <v>25</v>
      </c>
      <c r="U92" s="134">
        <v>3.5714285714285716</v>
      </c>
      <c r="V92" s="136">
        <v>44</v>
      </c>
      <c r="W92" s="134">
        <v>6.2857142857142856</v>
      </c>
      <c r="X92" s="136">
        <v>236</v>
      </c>
      <c r="Y92" s="134">
        <v>33.714285714285715</v>
      </c>
      <c r="Z92" s="136">
        <v>284</v>
      </c>
      <c r="AA92" s="134">
        <v>40.571428571428569</v>
      </c>
      <c r="AB92" s="136">
        <v>221</v>
      </c>
      <c r="AC92" s="134">
        <v>31.571428571428573</v>
      </c>
      <c r="AD92" s="137">
        <v>23</v>
      </c>
      <c r="AE92" s="134">
        <v>3.2857142857142856</v>
      </c>
      <c r="AF92" s="136">
        <v>24</v>
      </c>
      <c r="AG92" s="134">
        <v>3.4285714285714284</v>
      </c>
      <c r="AH92" s="136">
        <v>63</v>
      </c>
      <c r="AI92" s="134">
        <v>9</v>
      </c>
      <c r="AJ92" s="136">
        <v>15</v>
      </c>
      <c r="AK92" s="134">
        <v>2.1428571428571428</v>
      </c>
      <c r="AL92" s="136">
        <v>687</v>
      </c>
      <c r="AM92" s="134">
        <v>98.142857142857139</v>
      </c>
      <c r="AN92" s="136">
        <v>563</v>
      </c>
      <c r="AO92" s="134">
        <v>80.428571428571431</v>
      </c>
      <c r="AP92" s="136">
        <v>5333</v>
      </c>
      <c r="AQ92" s="134">
        <v>761.85714285714289</v>
      </c>
      <c r="AR92" s="136">
        <v>310</v>
      </c>
      <c r="AS92" s="134">
        <v>44.285714285714285</v>
      </c>
    </row>
    <row r="93" spans="1:45" ht="13.5" customHeight="1" x14ac:dyDescent="0.3">
      <c r="A93" s="133" t="s">
        <v>155</v>
      </c>
      <c r="B93" s="226" t="s">
        <v>94</v>
      </c>
      <c r="C93" s="134">
        <v>0.75</v>
      </c>
      <c r="D93" s="134">
        <v>1</v>
      </c>
      <c r="E93" s="317">
        <v>419</v>
      </c>
      <c r="F93" s="318">
        <v>558.66666666666663</v>
      </c>
      <c r="G93" s="319"/>
      <c r="H93" s="318">
        <v>0</v>
      </c>
      <c r="I93" s="319">
        <v>12</v>
      </c>
      <c r="J93" s="318">
        <v>16</v>
      </c>
      <c r="K93" s="135">
        <v>532626.06999999995</v>
      </c>
      <c r="L93" s="135">
        <v>710168.09333333327</v>
      </c>
      <c r="M93" s="135">
        <v>532626.06999999995</v>
      </c>
      <c r="N93" s="138">
        <v>6233</v>
      </c>
      <c r="O93" s="134">
        <v>8310.6666666666661</v>
      </c>
      <c r="P93" s="138">
        <v>49</v>
      </c>
      <c r="Q93" s="134">
        <v>65.333333333333329</v>
      </c>
      <c r="R93" s="136">
        <v>716</v>
      </c>
      <c r="S93" s="134">
        <v>954.66666666666663</v>
      </c>
      <c r="T93" s="136">
        <v>17</v>
      </c>
      <c r="U93" s="134">
        <v>22.666666666666668</v>
      </c>
      <c r="V93" s="136">
        <v>0</v>
      </c>
      <c r="W93" s="134">
        <v>0</v>
      </c>
      <c r="X93" s="136">
        <v>0</v>
      </c>
      <c r="Y93" s="134">
        <v>0</v>
      </c>
      <c r="Z93" s="136">
        <v>6</v>
      </c>
      <c r="AA93" s="134">
        <v>8</v>
      </c>
      <c r="AB93" s="136">
        <v>12</v>
      </c>
      <c r="AC93" s="134">
        <v>16</v>
      </c>
      <c r="AD93" s="137">
        <v>0</v>
      </c>
      <c r="AE93" s="134">
        <v>0</v>
      </c>
      <c r="AF93" s="136">
        <v>9</v>
      </c>
      <c r="AG93" s="134">
        <v>12</v>
      </c>
      <c r="AH93" s="136">
        <v>2</v>
      </c>
      <c r="AI93" s="134">
        <v>2.6666666666666665</v>
      </c>
      <c r="AJ93" s="136">
        <v>7</v>
      </c>
      <c r="AK93" s="134">
        <v>9.3333333333333339</v>
      </c>
      <c r="AL93" s="136">
        <v>93</v>
      </c>
      <c r="AM93" s="134">
        <v>124</v>
      </c>
      <c r="AN93" s="136">
        <v>121</v>
      </c>
      <c r="AO93" s="134">
        <v>161.33333333333334</v>
      </c>
      <c r="AP93" s="136">
        <v>131</v>
      </c>
      <c r="AQ93" s="134">
        <v>174.66666666666666</v>
      </c>
      <c r="AR93" s="136">
        <v>171</v>
      </c>
      <c r="AS93" s="134">
        <v>228</v>
      </c>
    </row>
    <row r="94" spans="1:45" ht="13.5" customHeight="1" x14ac:dyDescent="0.3">
      <c r="A94" s="133" t="s">
        <v>155</v>
      </c>
      <c r="B94" s="226" t="s">
        <v>95</v>
      </c>
      <c r="C94" s="134">
        <v>2</v>
      </c>
      <c r="D94" s="134">
        <v>2</v>
      </c>
      <c r="E94" s="317">
        <v>773</v>
      </c>
      <c r="F94" s="318">
        <v>386.5</v>
      </c>
      <c r="G94" s="319">
        <v>14</v>
      </c>
      <c r="H94" s="318">
        <v>7</v>
      </c>
      <c r="I94" s="319">
        <v>34</v>
      </c>
      <c r="J94" s="318">
        <v>17</v>
      </c>
      <c r="K94" s="135">
        <v>971329.92</v>
      </c>
      <c r="L94" s="135">
        <v>485664.96</v>
      </c>
      <c r="M94" s="135">
        <v>485664.96</v>
      </c>
      <c r="N94" s="138">
        <v>10661</v>
      </c>
      <c r="O94" s="134">
        <v>5330.5</v>
      </c>
      <c r="P94" s="138">
        <v>77</v>
      </c>
      <c r="Q94" s="134">
        <v>38.5</v>
      </c>
      <c r="R94" s="136">
        <v>434</v>
      </c>
      <c r="S94" s="134">
        <v>217</v>
      </c>
      <c r="T94" s="136">
        <v>37</v>
      </c>
      <c r="U94" s="134">
        <v>18.5</v>
      </c>
      <c r="V94" s="136">
        <v>13</v>
      </c>
      <c r="W94" s="134">
        <v>6.5</v>
      </c>
      <c r="X94" s="136">
        <v>16</v>
      </c>
      <c r="Y94" s="134">
        <v>8</v>
      </c>
      <c r="Z94" s="136">
        <v>34</v>
      </c>
      <c r="AA94" s="134">
        <v>17</v>
      </c>
      <c r="AB94" s="136">
        <v>26</v>
      </c>
      <c r="AC94" s="134">
        <v>13</v>
      </c>
      <c r="AD94" s="137">
        <v>18</v>
      </c>
      <c r="AE94" s="134">
        <v>9</v>
      </c>
      <c r="AF94" s="136">
        <v>18</v>
      </c>
      <c r="AG94" s="134">
        <v>9</v>
      </c>
      <c r="AH94" s="136">
        <v>89</v>
      </c>
      <c r="AI94" s="134">
        <v>44.5</v>
      </c>
      <c r="AJ94" s="136">
        <v>10</v>
      </c>
      <c r="AK94" s="134">
        <v>5</v>
      </c>
      <c r="AL94" s="136">
        <v>250</v>
      </c>
      <c r="AM94" s="134">
        <v>125</v>
      </c>
      <c r="AN94" s="136">
        <v>629</v>
      </c>
      <c r="AO94" s="134">
        <v>314.5</v>
      </c>
      <c r="AP94" s="136">
        <v>684</v>
      </c>
      <c r="AQ94" s="134">
        <v>342</v>
      </c>
      <c r="AR94" s="136">
        <v>384</v>
      </c>
      <c r="AS94" s="134">
        <v>192</v>
      </c>
    </row>
    <row r="95" spans="1:45" ht="13.5" customHeight="1" x14ac:dyDescent="0.3">
      <c r="A95" s="133" t="s">
        <v>157</v>
      </c>
      <c r="B95" s="226" t="s">
        <v>96</v>
      </c>
      <c r="C95" s="134"/>
      <c r="D95" s="134"/>
      <c r="E95" s="317"/>
      <c r="F95" s="318"/>
      <c r="G95" s="319"/>
      <c r="H95" s="318" t="s">
        <v>157</v>
      </c>
      <c r="I95" s="319"/>
      <c r="J95" s="318" t="s">
        <v>157</v>
      </c>
      <c r="K95" s="135">
        <v>0</v>
      </c>
      <c r="L95" s="135" t="s">
        <v>157</v>
      </c>
      <c r="M95" s="135" t="s">
        <v>157</v>
      </c>
      <c r="N95" s="138">
        <v>1540</v>
      </c>
      <c r="O95" s="134" t="s">
        <v>157</v>
      </c>
      <c r="P95" s="138">
        <v>0</v>
      </c>
      <c r="Q95" s="134" t="s">
        <v>157</v>
      </c>
      <c r="R95" s="136">
        <v>214</v>
      </c>
      <c r="S95" s="134" t="s">
        <v>157</v>
      </c>
      <c r="T95" s="136">
        <v>0</v>
      </c>
      <c r="U95" s="134" t="s">
        <v>157</v>
      </c>
      <c r="V95" s="136">
        <v>0</v>
      </c>
      <c r="W95" s="134" t="s">
        <v>157</v>
      </c>
      <c r="X95" s="136">
        <v>0</v>
      </c>
      <c r="Y95" s="134" t="s">
        <v>157</v>
      </c>
      <c r="Z95" s="136">
        <v>0</v>
      </c>
      <c r="AA95" s="134" t="s">
        <v>157</v>
      </c>
      <c r="AB95" s="136">
        <v>0</v>
      </c>
      <c r="AC95" s="134" t="s">
        <v>157</v>
      </c>
      <c r="AD95" s="137">
        <v>0</v>
      </c>
      <c r="AE95" s="134" t="s">
        <v>157</v>
      </c>
      <c r="AF95" s="136">
        <v>0</v>
      </c>
      <c r="AG95" s="134" t="s">
        <v>157</v>
      </c>
      <c r="AH95" s="136">
        <v>0</v>
      </c>
      <c r="AI95" s="134" t="s">
        <v>157</v>
      </c>
      <c r="AJ95" s="136">
        <v>0</v>
      </c>
      <c r="AK95" s="134" t="s">
        <v>157</v>
      </c>
      <c r="AL95" s="136">
        <v>0</v>
      </c>
      <c r="AM95" s="134" t="s">
        <v>157</v>
      </c>
      <c r="AN95" s="136">
        <v>0</v>
      </c>
      <c r="AO95" s="134" t="s">
        <v>157</v>
      </c>
      <c r="AP95" s="136">
        <v>0</v>
      </c>
      <c r="AQ95" s="134" t="s">
        <v>157</v>
      </c>
      <c r="AR95" s="136">
        <v>0</v>
      </c>
      <c r="AS95" s="134" t="s">
        <v>157</v>
      </c>
    </row>
    <row r="96" spans="1:45" ht="13.5" customHeight="1" x14ac:dyDescent="0.3">
      <c r="A96" s="133" t="s">
        <v>169</v>
      </c>
      <c r="B96" s="226" t="s">
        <v>97</v>
      </c>
      <c r="C96" s="134">
        <v>0.5</v>
      </c>
      <c r="D96" s="134">
        <v>0.75</v>
      </c>
      <c r="E96" s="317">
        <v>198</v>
      </c>
      <c r="F96" s="318">
        <v>396</v>
      </c>
      <c r="G96" s="319">
        <v>1</v>
      </c>
      <c r="H96" s="318">
        <v>2</v>
      </c>
      <c r="I96" s="319">
        <v>3</v>
      </c>
      <c r="J96" s="318">
        <v>6</v>
      </c>
      <c r="K96" s="135">
        <v>291903.15000000002</v>
      </c>
      <c r="L96" s="135">
        <v>583806.30000000005</v>
      </c>
      <c r="M96" s="135">
        <v>389204.2</v>
      </c>
      <c r="N96" s="138">
        <v>0</v>
      </c>
      <c r="O96" s="134">
        <v>0</v>
      </c>
      <c r="P96" s="138">
        <v>0</v>
      </c>
      <c r="Q96" s="134">
        <v>0</v>
      </c>
      <c r="R96" s="136">
        <v>0</v>
      </c>
      <c r="S96" s="134">
        <v>0</v>
      </c>
      <c r="T96" s="136">
        <v>0</v>
      </c>
      <c r="U96" s="134">
        <v>0</v>
      </c>
      <c r="V96" s="136">
        <v>0</v>
      </c>
      <c r="W96" s="134">
        <v>0</v>
      </c>
      <c r="X96" s="136">
        <v>0</v>
      </c>
      <c r="Y96" s="134">
        <v>0</v>
      </c>
      <c r="Z96" s="136">
        <v>0</v>
      </c>
      <c r="AA96" s="134">
        <v>0</v>
      </c>
      <c r="AB96" s="136">
        <v>0</v>
      </c>
      <c r="AC96" s="134">
        <v>0</v>
      </c>
      <c r="AD96" s="137">
        <v>0</v>
      </c>
      <c r="AE96" s="134">
        <v>0</v>
      </c>
      <c r="AF96" s="136">
        <v>0</v>
      </c>
      <c r="AG96" s="134">
        <v>0</v>
      </c>
      <c r="AH96" s="136">
        <v>0</v>
      </c>
      <c r="AI96" s="134">
        <v>0</v>
      </c>
      <c r="AJ96" s="136">
        <v>0</v>
      </c>
      <c r="AK96" s="134">
        <v>0</v>
      </c>
      <c r="AL96" s="136">
        <v>57</v>
      </c>
      <c r="AM96" s="134">
        <v>114</v>
      </c>
      <c r="AN96" s="136">
        <v>0</v>
      </c>
      <c r="AO96" s="134">
        <v>0</v>
      </c>
      <c r="AP96" s="136">
        <v>15</v>
      </c>
      <c r="AQ96" s="134">
        <v>30</v>
      </c>
      <c r="AR96" s="136">
        <v>37</v>
      </c>
      <c r="AS96" s="134">
        <v>74</v>
      </c>
    </row>
    <row r="97" spans="1:45" ht="13.5" customHeight="1" x14ac:dyDescent="0.3">
      <c r="A97" s="133" t="s">
        <v>154</v>
      </c>
      <c r="B97" s="226" t="s">
        <v>98</v>
      </c>
      <c r="C97" s="134">
        <v>9</v>
      </c>
      <c r="D97" s="134">
        <v>14</v>
      </c>
      <c r="E97" s="317">
        <v>4790</v>
      </c>
      <c r="F97" s="318">
        <v>532.22222222222217</v>
      </c>
      <c r="G97" s="319">
        <v>217</v>
      </c>
      <c r="H97" s="318">
        <v>24.111111111111111</v>
      </c>
      <c r="I97" s="319">
        <v>375</v>
      </c>
      <c r="J97" s="318">
        <v>41.666666666666664</v>
      </c>
      <c r="K97" s="135">
        <v>7580695.1699999999</v>
      </c>
      <c r="L97" s="135">
        <v>842299.46333333338</v>
      </c>
      <c r="M97" s="135">
        <v>541478.22642857139</v>
      </c>
      <c r="N97" s="138">
        <v>62179</v>
      </c>
      <c r="O97" s="134">
        <v>6908.7777777777774</v>
      </c>
      <c r="P97" s="138">
        <v>262</v>
      </c>
      <c r="Q97" s="134">
        <v>29.111111111111111</v>
      </c>
      <c r="R97" s="136">
        <v>1305</v>
      </c>
      <c r="S97" s="134">
        <v>145</v>
      </c>
      <c r="T97" s="136">
        <v>8</v>
      </c>
      <c r="U97" s="134">
        <v>0.88888888888888884</v>
      </c>
      <c r="V97" s="136">
        <v>101</v>
      </c>
      <c r="W97" s="134">
        <v>11.222222222222221</v>
      </c>
      <c r="X97" s="136">
        <v>231</v>
      </c>
      <c r="Y97" s="134">
        <v>25.666666666666668</v>
      </c>
      <c r="Z97" s="136">
        <v>468</v>
      </c>
      <c r="AA97" s="134">
        <v>52</v>
      </c>
      <c r="AB97" s="136">
        <v>363</v>
      </c>
      <c r="AC97" s="134">
        <v>40.333333333333336</v>
      </c>
      <c r="AD97" s="137">
        <v>6</v>
      </c>
      <c r="AE97" s="134">
        <v>0.66666666666666663</v>
      </c>
      <c r="AF97" s="136">
        <v>98</v>
      </c>
      <c r="AG97" s="134">
        <v>10.888888888888889</v>
      </c>
      <c r="AH97" s="136">
        <v>323</v>
      </c>
      <c r="AI97" s="134">
        <v>35.888888888888886</v>
      </c>
      <c r="AJ97" s="136">
        <v>65</v>
      </c>
      <c r="AK97" s="134">
        <v>7.2222222222222223</v>
      </c>
      <c r="AL97" s="136">
        <v>2070</v>
      </c>
      <c r="AM97" s="134">
        <v>230</v>
      </c>
      <c r="AN97" s="136">
        <v>1377</v>
      </c>
      <c r="AO97" s="134">
        <v>153</v>
      </c>
      <c r="AP97" s="136">
        <v>4354</v>
      </c>
      <c r="AQ97" s="134">
        <v>483.77777777777777</v>
      </c>
      <c r="AR97" s="136">
        <v>752</v>
      </c>
      <c r="AS97" s="134">
        <v>83.555555555555557</v>
      </c>
    </row>
    <row r="98" spans="1:45" ht="13.5" customHeight="1" x14ac:dyDescent="0.3">
      <c r="A98" s="133" t="s">
        <v>311</v>
      </c>
      <c r="B98" s="226" t="s">
        <v>99</v>
      </c>
      <c r="C98" s="134">
        <v>10.5</v>
      </c>
      <c r="D98" s="134">
        <v>12</v>
      </c>
      <c r="E98" s="317">
        <v>3066</v>
      </c>
      <c r="F98" s="318">
        <v>292</v>
      </c>
      <c r="G98" s="319">
        <v>162</v>
      </c>
      <c r="H98" s="318">
        <v>15.428571428571429</v>
      </c>
      <c r="I98" s="319">
        <v>152</v>
      </c>
      <c r="J98" s="318">
        <v>14.476190476190476</v>
      </c>
      <c r="K98" s="135">
        <v>3518565.85</v>
      </c>
      <c r="L98" s="135">
        <v>335101.50952380954</v>
      </c>
      <c r="M98" s="135">
        <v>293213.82083333336</v>
      </c>
      <c r="N98" s="138">
        <v>44921</v>
      </c>
      <c r="O98" s="134">
        <v>4278.1904761904761</v>
      </c>
      <c r="P98" s="138">
        <v>207</v>
      </c>
      <c r="Q98" s="134">
        <v>19.714285714285715</v>
      </c>
      <c r="R98" s="136">
        <v>874</v>
      </c>
      <c r="S98" s="134">
        <v>83.238095238095241</v>
      </c>
      <c r="T98" s="136">
        <v>19</v>
      </c>
      <c r="U98" s="134">
        <v>1.8095238095238095</v>
      </c>
      <c r="V98" s="136">
        <v>79</v>
      </c>
      <c r="W98" s="134">
        <v>7.5238095238095237</v>
      </c>
      <c r="X98" s="136">
        <v>185</v>
      </c>
      <c r="Y98" s="134">
        <v>17.61904761904762</v>
      </c>
      <c r="Z98" s="136">
        <v>185</v>
      </c>
      <c r="AA98" s="134">
        <v>17.61904761904762</v>
      </c>
      <c r="AB98" s="136">
        <v>135</v>
      </c>
      <c r="AC98" s="134">
        <v>12.857142857142858</v>
      </c>
      <c r="AD98" s="137">
        <v>12</v>
      </c>
      <c r="AE98" s="134">
        <v>1.1428571428571428</v>
      </c>
      <c r="AF98" s="136">
        <v>56</v>
      </c>
      <c r="AG98" s="134">
        <v>5.333333333333333</v>
      </c>
      <c r="AH98" s="136">
        <v>89</v>
      </c>
      <c r="AI98" s="134">
        <v>8.4761904761904763</v>
      </c>
      <c r="AJ98" s="136">
        <v>7</v>
      </c>
      <c r="AK98" s="134">
        <v>0.66666666666666663</v>
      </c>
      <c r="AL98" s="136">
        <v>1748</v>
      </c>
      <c r="AM98" s="134">
        <v>166.47619047619048</v>
      </c>
      <c r="AN98" s="136">
        <v>2021</v>
      </c>
      <c r="AO98" s="134">
        <v>192.47619047619048</v>
      </c>
      <c r="AP98" s="136">
        <v>4176</v>
      </c>
      <c r="AQ98" s="134">
        <v>397.71428571428572</v>
      </c>
      <c r="AR98" s="136">
        <v>430</v>
      </c>
      <c r="AS98" s="134">
        <v>40.952380952380949</v>
      </c>
    </row>
    <row r="99" spans="1:45" ht="13.5" customHeight="1" x14ac:dyDescent="0.3">
      <c r="A99" s="133" t="s">
        <v>311</v>
      </c>
      <c r="B99" s="226" t="s">
        <v>100</v>
      </c>
      <c r="C99" s="134">
        <v>45</v>
      </c>
      <c r="D99" s="134">
        <v>66</v>
      </c>
      <c r="E99" s="317">
        <v>20548</v>
      </c>
      <c r="F99" s="318">
        <v>456.62222222222221</v>
      </c>
      <c r="G99" s="319">
        <v>1019</v>
      </c>
      <c r="H99" s="318">
        <v>22.644444444444446</v>
      </c>
      <c r="I99" s="319">
        <v>879</v>
      </c>
      <c r="J99" s="318">
        <v>19.533333333333335</v>
      </c>
      <c r="K99" s="135">
        <v>33809776.659999996</v>
      </c>
      <c r="L99" s="135">
        <v>751328.37022222218</v>
      </c>
      <c r="M99" s="135">
        <v>512269.34333333327</v>
      </c>
      <c r="N99" s="138">
        <v>241892</v>
      </c>
      <c r="O99" s="134">
        <v>5375.3777777777777</v>
      </c>
      <c r="P99" s="138">
        <v>1837</v>
      </c>
      <c r="Q99" s="134">
        <v>40.822222222222223</v>
      </c>
      <c r="R99" s="136">
        <v>4696</v>
      </c>
      <c r="S99" s="134">
        <v>104.35555555555555</v>
      </c>
      <c r="T99" s="136">
        <v>172</v>
      </c>
      <c r="U99" s="134">
        <v>3.8222222222222224</v>
      </c>
      <c r="V99" s="136">
        <v>669</v>
      </c>
      <c r="W99" s="134">
        <v>14.866666666666667</v>
      </c>
      <c r="X99" s="136">
        <v>1023</v>
      </c>
      <c r="Y99" s="134">
        <v>22.733333333333334</v>
      </c>
      <c r="Z99" s="136">
        <v>1934</v>
      </c>
      <c r="AA99" s="134">
        <v>42.977777777777774</v>
      </c>
      <c r="AB99" s="136">
        <v>882</v>
      </c>
      <c r="AC99" s="134">
        <v>19.600000000000001</v>
      </c>
      <c r="AD99" s="137">
        <v>39</v>
      </c>
      <c r="AE99" s="134">
        <v>0.8666666666666667</v>
      </c>
      <c r="AF99" s="136">
        <v>471</v>
      </c>
      <c r="AG99" s="134">
        <v>10.466666666666667</v>
      </c>
      <c r="AH99" s="136">
        <v>784</v>
      </c>
      <c r="AI99" s="134">
        <v>17.422222222222221</v>
      </c>
      <c r="AJ99" s="136">
        <v>239</v>
      </c>
      <c r="AK99" s="134">
        <v>5.3111111111111109</v>
      </c>
      <c r="AL99" s="136">
        <v>7788</v>
      </c>
      <c r="AM99" s="134">
        <v>173.06666666666666</v>
      </c>
      <c r="AN99" s="136">
        <v>2560</v>
      </c>
      <c r="AO99" s="134">
        <v>56.888888888888886</v>
      </c>
      <c r="AP99" s="136">
        <v>11643</v>
      </c>
      <c r="AQ99" s="134">
        <v>258.73333333333335</v>
      </c>
      <c r="AR99" s="136">
        <v>435</v>
      </c>
      <c r="AS99" s="134">
        <v>9.6666666666666661</v>
      </c>
    </row>
    <row r="100" spans="1:45" ht="13.5" customHeight="1" x14ac:dyDescent="0.3">
      <c r="A100" s="133" t="s">
        <v>311</v>
      </c>
      <c r="B100" s="226" t="s">
        <v>101</v>
      </c>
      <c r="C100" s="134">
        <v>4</v>
      </c>
      <c r="D100" s="134">
        <v>6</v>
      </c>
      <c r="E100" s="317">
        <v>1115</v>
      </c>
      <c r="F100" s="318">
        <v>278.75</v>
      </c>
      <c r="G100" s="319">
        <v>60</v>
      </c>
      <c r="H100" s="318">
        <v>15</v>
      </c>
      <c r="I100" s="319">
        <v>65</v>
      </c>
      <c r="J100" s="318">
        <v>16.25</v>
      </c>
      <c r="K100" s="135">
        <v>1437776.09</v>
      </c>
      <c r="L100" s="135">
        <v>359444.02250000002</v>
      </c>
      <c r="M100" s="135">
        <v>239629.34833333336</v>
      </c>
      <c r="N100" s="138">
        <v>16325</v>
      </c>
      <c r="O100" s="134">
        <v>4081.25</v>
      </c>
      <c r="P100" s="138">
        <v>102</v>
      </c>
      <c r="Q100" s="134">
        <v>25.5</v>
      </c>
      <c r="R100" s="136">
        <v>1599</v>
      </c>
      <c r="S100" s="134">
        <v>399.75</v>
      </c>
      <c r="T100" s="136">
        <v>19</v>
      </c>
      <c r="U100" s="134">
        <v>4.75</v>
      </c>
      <c r="V100" s="136">
        <v>6</v>
      </c>
      <c r="W100" s="134">
        <v>1.5</v>
      </c>
      <c r="X100" s="136">
        <v>68</v>
      </c>
      <c r="Y100" s="134">
        <v>17</v>
      </c>
      <c r="Z100" s="136">
        <v>44</v>
      </c>
      <c r="AA100" s="134">
        <v>11</v>
      </c>
      <c r="AB100" s="136">
        <v>53</v>
      </c>
      <c r="AC100" s="134">
        <v>13.25</v>
      </c>
      <c r="AD100" s="137">
        <v>86</v>
      </c>
      <c r="AE100" s="134">
        <v>21.5</v>
      </c>
      <c r="AF100" s="136">
        <v>73</v>
      </c>
      <c r="AG100" s="134">
        <v>18.25</v>
      </c>
      <c r="AH100" s="136">
        <v>32</v>
      </c>
      <c r="AI100" s="134">
        <v>8</v>
      </c>
      <c r="AJ100" s="136">
        <v>4</v>
      </c>
      <c r="AK100" s="134">
        <v>1</v>
      </c>
      <c r="AL100" s="136">
        <v>758</v>
      </c>
      <c r="AM100" s="134">
        <v>189.5</v>
      </c>
      <c r="AN100" s="136">
        <v>628</v>
      </c>
      <c r="AO100" s="134">
        <v>157</v>
      </c>
      <c r="AP100" s="136">
        <v>2709</v>
      </c>
      <c r="AQ100" s="134">
        <v>677.25</v>
      </c>
      <c r="AR100" s="136">
        <v>347</v>
      </c>
      <c r="AS100" s="134">
        <v>86.75</v>
      </c>
    </row>
    <row r="101" spans="1:45" ht="13.5" customHeight="1" x14ac:dyDescent="0.3">
      <c r="A101" s="133" t="s">
        <v>169</v>
      </c>
      <c r="B101" s="226" t="s">
        <v>102</v>
      </c>
      <c r="C101" s="134">
        <v>3.5</v>
      </c>
      <c r="D101" s="134">
        <v>4.25</v>
      </c>
      <c r="E101" s="317">
        <v>1154</v>
      </c>
      <c r="F101" s="318">
        <v>329.71428571428572</v>
      </c>
      <c r="G101" s="319">
        <v>48</v>
      </c>
      <c r="H101" s="318">
        <v>13.714285714285714</v>
      </c>
      <c r="I101" s="319">
        <v>36</v>
      </c>
      <c r="J101" s="318">
        <v>10.285714285714286</v>
      </c>
      <c r="K101" s="135">
        <v>1090464.95</v>
      </c>
      <c r="L101" s="135">
        <v>311561.41428571427</v>
      </c>
      <c r="M101" s="135">
        <v>256579.98823529412</v>
      </c>
      <c r="N101" s="138">
        <v>15976</v>
      </c>
      <c r="O101" s="134">
        <v>4564.5714285714284</v>
      </c>
      <c r="P101" s="138">
        <v>49</v>
      </c>
      <c r="Q101" s="134">
        <v>14</v>
      </c>
      <c r="R101" s="136">
        <v>907</v>
      </c>
      <c r="S101" s="134">
        <v>259.14285714285717</v>
      </c>
      <c r="T101" s="136">
        <v>16</v>
      </c>
      <c r="U101" s="134">
        <v>4.5714285714285712</v>
      </c>
      <c r="V101" s="136">
        <v>21</v>
      </c>
      <c r="W101" s="134">
        <v>6</v>
      </c>
      <c r="X101" s="136">
        <v>62</v>
      </c>
      <c r="Y101" s="134">
        <v>17.714285714285715</v>
      </c>
      <c r="Z101" s="136">
        <v>67</v>
      </c>
      <c r="AA101" s="134">
        <v>19.142857142857142</v>
      </c>
      <c r="AB101" s="136">
        <v>32</v>
      </c>
      <c r="AC101" s="134">
        <v>9.1428571428571423</v>
      </c>
      <c r="AD101" s="137">
        <v>15</v>
      </c>
      <c r="AE101" s="134">
        <v>4.2857142857142856</v>
      </c>
      <c r="AF101" s="136">
        <v>86</v>
      </c>
      <c r="AG101" s="134">
        <v>24.571428571428573</v>
      </c>
      <c r="AH101" s="136">
        <v>42</v>
      </c>
      <c r="AI101" s="134">
        <v>12</v>
      </c>
      <c r="AJ101" s="136">
        <v>9</v>
      </c>
      <c r="AK101" s="134">
        <v>2.5714285714285716</v>
      </c>
      <c r="AL101" s="136">
        <v>432</v>
      </c>
      <c r="AM101" s="134">
        <v>123.42857142857143</v>
      </c>
      <c r="AN101" s="136">
        <v>423</v>
      </c>
      <c r="AO101" s="134">
        <v>120.85714285714286</v>
      </c>
      <c r="AP101" s="136">
        <v>362</v>
      </c>
      <c r="AQ101" s="134">
        <v>103.42857142857143</v>
      </c>
      <c r="AR101" s="136">
        <v>145</v>
      </c>
      <c r="AS101" s="134">
        <v>41.428571428571431</v>
      </c>
    </row>
    <row r="102" spans="1:45" ht="13.5" customHeight="1" x14ac:dyDescent="0.3">
      <c r="A102" s="133" t="s">
        <v>153</v>
      </c>
      <c r="B102" s="226" t="s">
        <v>103</v>
      </c>
      <c r="C102" s="134">
        <v>1</v>
      </c>
      <c r="D102" s="134">
        <v>2</v>
      </c>
      <c r="E102" s="317">
        <v>672</v>
      </c>
      <c r="F102" s="318">
        <v>672</v>
      </c>
      <c r="G102" s="319">
        <v>3</v>
      </c>
      <c r="H102" s="318">
        <v>3</v>
      </c>
      <c r="I102" s="319">
        <v>59</v>
      </c>
      <c r="J102" s="318">
        <v>59</v>
      </c>
      <c r="K102" s="135">
        <v>1333449.96</v>
      </c>
      <c r="L102" s="135">
        <v>1333449.96</v>
      </c>
      <c r="M102" s="135">
        <v>666724.98</v>
      </c>
      <c r="N102" s="138">
        <v>8255</v>
      </c>
      <c r="O102" s="134">
        <v>8255</v>
      </c>
      <c r="P102" s="138">
        <v>65</v>
      </c>
      <c r="Q102" s="134">
        <v>65</v>
      </c>
      <c r="R102" s="136">
        <v>281</v>
      </c>
      <c r="S102" s="134">
        <v>281</v>
      </c>
      <c r="T102" s="136">
        <v>1</v>
      </c>
      <c r="U102" s="134">
        <v>1</v>
      </c>
      <c r="V102" s="136">
        <v>8</v>
      </c>
      <c r="W102" s="134">
        <v>8</v>
      </c>
      <c r="X102" s="136">
        <v>3</v>
      </c>
      <c r="Y102" s="134">
        <v>3</v>
      </c>
      <c r="Z102" s="136">
        <v>86</v>
      </c>
      <c r="AA102" s="134">
        <v>86</v>
      </c>
      <c r="AB102" s="136">
        <v>60</v>
      </c>
      <c r="AC102" s="134">
        <v>60</v>
      </c>
      <c r="AD102" s="137">
        <v>0</v>
      </c>
      <c r="AE102" s="134">
        <v>0</v>
      </c>
      <c r="AF102" s="136">
        <v>18</v>
      </c>
      <c r="AG102" s="134">
        <v>18</v>
      </c>
      <c r="AH102" s="136">
        <v>62</v>
      </c>
      <c r="AI102" s="134">
        <v>62</v>
      </c>
      <c r="AJ102" s="136">
        <v>17</v>
      </c>
      <c r="AK102" s="134">
        <v>17</v>
      </c>
      <c r="AL102" s="136">
        <v>161</v>
      </c>
      <c r="AM102" s="134">
        <v>161</v>
      </c>
      <c r="AN102" s="136">
        <v>746</v>
      </c>
      <c r="AO102" s="134">
        <v>746</v>
      </c>
      <c r="AP102" s="136">
        <v>234</v>
      </c>
      <c r="AQ102" s="134">
        <v>234</v>
      </c>
      <c r="AR102" s="136">
        <v>204</v>
      </c>
      <c r="AS102" s="134">
        <v>204</v>
      </c>
    </row>
    <row r="103" spans="1:45" ht="13.5" customHeight="1" x14ac:dyDescent="0.3">
      <c r="A103" s="133" t="s">
        <v>311</v>
      </c>
      <c r="B103" s="226" t="s">
        <v>104</v>
      </c>
      <c r="C103" s="134">
        <v>20</v>
      </c>
      <c r="D103" s="134">
        <v>28</v>
      </c>
      <c r="E103" s="317">
        <v>8511</v>
      </c>
      <c r="F103" s="318">
        <v>425.55</v>
      </c>
      <c r="G103" s="319">
        <v>321</v>
      </c>
      <c r="H103" s="318">
        <v>16.05</v>
      </c>
      <c r="I103" s="319">
        <v>209</v>
      </c>
      <c r="J103" s="318">
        <v>10.45</v>
      </c>
      <c r="K103" s="135">
        <v>9048819.9499999993</v>
      </c>
      <c r="L103" s="135">
        <v>452440.99749999994</v>
      </c>
      <c r="M103" s="135">
        <v>323172.14107142854</v>
      </c>
      <c r="N103" s="138">
        <v>110689</v>
      </c>
      <c r="O103" s="134">
        <v>5534.45</v>
      </c>
      <c r="P103" s="138">
        <v>562</v>
      </c>
      <c r="Q103" s="134">
        <v>28.1</v>
      </c>
      <c r="R103" s="136">
        <v>4177</v>
      </c>
      <c r="S103" s="134">
        <v>208.85</v>
      </c>
      <c r="T103" s="136">
        <v>328</v>
      </c>
      <c r="U103" s="134">
        <v>16.399999999999999</v>
      </c>
      <c r="V103" s="136">
        <v>83</v>
      </c>
      <c r="W103" s="134">
        <v>4.1500000000000004</v>
      </c>
      <c r="X103" s="136">
        <v>313</v>
      </c>
      <c r="Y103" s="134">
        <v>15.65</v>
      </c>
      <c r="Z103" s="136">
        <v>194</v>
      </c>
      <c r="AA103" s="134">
        <v>9.6999999999999993</v>
      </c>
      <c r="AB103" s="136">
        <v>165</v>
      </c>
      <c r="AC103" s="134">
        <v>8.25</v>
      </c>
      <c r="AD103" s="137">
        <v>18</v>
      </c>
      <c r="AE103" s="134">
        <v>0.9</v>
      </c>
      <c r="AF103" s="136">
        <v>213</v>
      </c>
      <c r="AG103" s="134">
        <v>10.65</v>
      </c>
      <c r="AH103" s="136">
        <v>245</v>
      </c>
      <c r="AI103" s="134">
        <v>12.25</v>
      </c>
      <c r="AJ103" s="136">
        <v>44</v>
      </c>
      <c r="AK103" s="134">
        <v>2.2000000000000002</v>
      </c>
      <c r="AL103" s="136">
        <v>2334</v>
      </c>
      <c r="AM103" s="134">
        <v>116.7</v>
      </c>
      <c r="AN103" s="136">
        <v>2148</v>
      </c>
      <c r="AO103" s="134">
        <v>107.4</v>
      </c>
      <c r="AP103" s="136">
        <v>2666</v>
      </c>
      <c r="AQ103" s="134">
        <v>133.30000000000001</v>
      </c>
      <c r="AR103" s="136">
        <v>1341</v>
      </c>
      <c r="AS103" s="134">
        <v>67.05</v>
      </c>
    </row>
    <row r="104" spans="1:45" ht="13.5" customHeight="1" x14ac:dyDescent="0.3">
      <c r="A104" s="133" t="s">
        <v>153</v>
      </c>
      <c r="B104" s="226" t="s">
        <v>105</v>
      </c>
      <c r="C104" s="134">
        <v>6</v>
      </c>
      <c r="D104" s="134">
        <v>8</v>
      </c>
      <c r="E104" s="317">
        <v>2794</v>
      </c>
      <c r="F104" s="318">
        <v>465.66666666666669</v>
      </c>
      <c r="G104" s="319">
        <v>130</v>
      </c>
      <c r="H104" s="318">
        <v>21.666666666666668</v>
      </c>
      <c r="I104" s="319">
        <v>169</v>
      </c>
      <c r="J104" s="318">
        <v>28.166666666666668</v>
      </c>
      <c r="K104" s="135">
        <v>2562743.15</v>
      </c>
      <c r="L104" s="135">
        <v>427123.85833333334</v>
      </c>
      <c r="M104" s="135">
        <v>320342.89374999999</v>
      </c>
      <c r="N104" s="138">
        <v>42219</v>
      </c>
      <c r="O104" s="134">
        <v>7036.5</v>
      </c>
      <c r="P104" s="138">
        <v>255</v>
      </c>
      <c r="Q104" s="134">
        <v>42.5</v>
      </c>
      <c r="R104" s="136">
        <v>407</v>
      </c>
      <c r="S104" s="134">
        <v>67.833333333333329</v>
      </c>
      <c r="T104" s="136">
        <v>16</v>
      </c>
      <c r="U104" s="134">
        <v>2.6666666666666665</v>
      </c>
      <c r="V104" s="136">
        <v>61</v>
      </c>
      <c r="W104" s="134">
        <v>10.166666666666666</v>
      </c>
      <c r="X104" s="136">
        <v>140</v>
      </c>
      <c r="Y104" s="134">
        <v>23.333333333333332</v>
      </c>
      <c r="Z104" s="136">
        <v>207</v>
      </c>
      <c r="AA104" s="134">
        <v>34.5</v>
      </c>
      <c r="AB104" s="136">
        <v>170</v>
      </c>
      <c r="AC104" s="134">
        <v>28.333333333333332</v>
      </c>
      <c r="AD104" s="137">
        <v>14</v>
      </c>
      <c r="AE104" s="134">
        <v>2.3333333333333335</v>
      </c>
      <c r="AF104" s="136">
        <v>33</v>
      </c>
      <c r="AG104" s="134">
        <v>5.5</v>
      </c>
      <c r="AH104" s="136">
        <v>147</v>
      </c>
      <c r="AI104" s="134">
        <v>24.5</v>
      </c>
      <c r="AJ104" s="136">
        <v>73</v>
      </c>
      <c r="AK104" s="134">
        <v>12.166666666666666</v>
      </c>
      <c r="AL104" s="136">
        <v>1105</v>
      </c>
      <c r="AM104" s="134">
        <v>184.16666666666666</v>
      </c>
      <c r="AN104" s="136">
        <v>2083</v>
      </c>
      <c r="AO104" s="134">
        <v>347.16666666666669</v>
      </c>
      <c r="AP104" s="136">
        <v>6072</v>
      </c>
      <c r="AQ104" s="134">
        <v>1012</v>
      </c>
      <c r="AR104" s="136">
        <v>901</v>
      </c>
      <c r="AS104" s="134">
        <v>150.16666666666666</v>
      </c>
    </row>
    <row r="105" spans="1:45" ht="13.5" customHeight="1" x14ac:dyDescent="0.3">
      <c r="A105" s="133" t="s">
        <v>311</v>
      </c>
      <c r="B105" s="226" t="s">
        <v>106</v>
      </c>
      <c r="C105" s="134">
        <v>12.5</v>
      </c>
      <c r="D105" s="134">
        <v>18</v>
      </c>
      <c r="E105" s="317">
        <v>5092</v>
      </c>
      <c r="F105" s="318">
        <v>407.36</v>
      </c>
      <c r="G105" s="319">
        <v>262</v>
      </c>
      <c r="H105" s="318">
        <v>20.96</v>
      </c>
      <c r="I105" s="319">
        <v>317</v>
      </c>
      <c r="J105" s="318">
        <v>25.36</v>
      </c>
      <c r="K105" s="135">
        <v>6585730.2300000004</v>
      </c>
      <c r="L105" s="135">
        <v>526858.41840000008</v>
      </c>
      <c r="M105" s="135">
        <v>365873.90166666667</v>
      </c>
      <c r="N105" s="138">
        <v>89984</v>
      </c>
      <c r="O105" s="134">
        <v>7198.72</v>
      </c>
      <c r="P105" s="138">
        <v>588</v>
      </c>
      <c r="Q105" s="134">
        <v>47.04</v>
      </c>
      <c r="R105" s="136">
        <v>4798</v>
      </c>
      <c r="S105" s="134">
        <v>383.84</v>
      </c>
      <c r="T105" s="136">
        <v>405</v>
      </c>
      <c r="U105" s="134">
        <v>32.4</v>
      </c>
      <c r="V105" s="136">
        <v>275</v>
      </c>
      <c r="W105" s="134">
        <v>22</v>
      </c>
      <c r="X105" s="136">
        <v>287</v>
      </c>
      <c r="Y105" s="134">
        <v>22.96</v>
      </c>
      <c r="Z105" s="136">
        <v>635</v>
      </c>
      <c r="AA105" s="134">
        <v>50.8</v>
      </c>
      <c r="AB105" s="136">
        <v>250</v>
      </c>
      <c r="AC105" s="134">
        <v>20</v>
      </c>
      <c r="AD105" s="137">
        <v>190</v>
      </c>
      <c r="AE105" s="134">
        <v>15.2</v>
      </c>
      <c r="AF105" s="136">
        <v>170</v>
      </c>
      <c r="AG105" s="134">
        <v>13.6</v>
      </c>
      <c r="AH105" s="136">
        <v>220</v>
      </c>
      <c r="AI105" s="134">
        <v>17.600000000000001</v>
      </c>
      <c r="AJ105" s="136">
        <v>47</v>
      </c>
      <c r="AK105" s="134">
        <v>3.76</v>
      </c>
      <c r="AL105" s="136">
        <v>3433</v>
      </c>
      <c r="AM105" s="134">
        <v>274.64</v>
      </c>
      <c r="AN105" s="136">
        <v>1315</v>
      </c>
      <c r="AO105" s="134">
        <v>105.2</v>
      </c>
      <c r="AP105" s="136">
        <v>3627</v>
      </c>
      <c r="AQ105" s="134">
        <v>290.16000000000003</v>
      </c>
      <c r="AR105" s="136">
        <v>965</v>
      </c>
      <c r="AS105" s="134">
        <v>77.2</v>
      </c>
    </row>
    <row r="106" spans="1:45" ht="13.5" customHeight="1" x14ac:dyDescent="0.3">
      <c r="A106" s="133" t="s">
        <v>142</v>
      </c>
      <c r="B106" s="226" t="s">
        <v>107</v>
      </c>
      <c r="C106" s="134">
        <v>3.8</v>
      </c>
      <c r="D106" s="134">
        <v>3.8</v>
      </c>
      <c r="E106" s="317">
        <v>1149</v>
      </c>
      <c r="F106" s="318">
        <v>302.36842105263162</v>
      </c>
      <c r="G106" s="319">
        <v>63</v>
      </c>
      <c r="H106" s="318">
        <v>16.578947368421055</v>
      </c>
      <c r="I106" s="319">
        <v>47</v>
      </c>
      <c r="J106" s="318">
        <v>12.368421052631579</v>
      </c>
      <c r="K106" s="135">
        <v>1519212.79</v>
      </c>
      <c r="L106" s="135">
        <v>399792.83947368426</v>
      </c>
      <c r="M106" s="135">
        <v>399792.83947368426</v>
      </c>
      <c r="N106" s="138">
        <v>14621</v>
      </c>
      <c r="O106" s="134">
        <v>3847.6315789473688</v>
      </c>
      <c r="P106" s="138">
        <v>69</v>
      </c>
      <c r="Q106" s="134">
        <v>18.157894736842106</v>
      </c>
      <c r="R106" s="136">
        <v>317</v>
      </c>
      <c r="S106" s="134">
        <v>83.421052631578945</v>
      </c>
      <c r="T106" s="136">
        <v>7</v>
      </c>
      <c r="U106" s="134">
        <v>1.8421052631578949</v>
      </c>
      <c r="V106" s="136">
        <v>12</v>
      </c>
      <c r="W106" s="134">
        <v>3.1578947368421053</v>
      </c>
      <c r="X106" s="136">
        <v>69</v>
      </c>
      <c r="Y106" s="134">
        <v>18.157894736842106</v>
      </c>
      <c r="Z106" s="136">
        <v>77</v>
      </c>
      <c r="AA106" s="134">
        <v>20.263157894736842</v>
      </c>
      <c r="AB106" s="136">
        <v>43</v>
      </c>
      <c r="AC106" s="134">
        <v>11.315789473684211</v>
      </c>
      <c r="AD106" s="137">
        <v>8</v>
      </c>
      <c r="AE106" s="134">
        <v>2.1052631578947367</v>
      </c>
      <c r="AF106" s="136">
        <v>33</v>
      </c>
      <c r="AG106" s="134">
        <v>8.6842105263157894</v>
      </c>
      <c r="AH106" s="136">
        <v>40</v>
      </c>
      <c r="AI106" s="134">
        <v>10.526315789473685</v>
      </c>
      <c r="AJ106" s="136">
        <v>14</v>
      </c>
      <c r="AK106" s="134">
        <v>3.6842105263157898</v>
      </c>
      <c r="AL106" s="136">
        <v>428</v>
      </c>
      <c r="AM106" s="134">
        <v>112.63157894736842</v>
      </c>
      <c r="AN106" s="136">
        <v>537</v>
      </c>
      <c r="AO106" s="134">
        <v>141.31578947368422</v>
      </c>
      <c r="AP106" s="136">
        <v>707</v>
      </c>
      <c r="AQ106" s="134">
        <v>186.05263157894737</v>
      </c>
      <c r="AR106" s="136">
        <v>179</v>
      </c>
      <c r="AS106" s="134">
        <v>47.10526315789474</v>
      </c>
    </row>
    <row r="107" spans="1:45" ht="13.5" customHeight="1" x14ac:dyDescent="0.3">
      <c r="A107" s="133" t="s">
        <v>155</v>
      </c>
      <c r="B107" s="226" t="s">
        <v>108</v>
      </c>
      <c r="C107" s="134">
        <v>0.75</v>
      </c>
      <c r="D107" s="134">
        <v>1</v>
      </c>
      <c r="E107" s="317">
        <v>334</v>
      </c>
      <c r="F107" s="318">
        <v>445.33333333333331</v>
      </c>
      <c r="G107" s="319">
        <v>1</v>
      </c>
      <c r="H107" s="318">
        <v>1.3333333333333333</v>
      </c>
      <c r="I107" s="319">
        <v>16</v>
      </c>
      <c r="J107" s="318">
        <v>21.333333333333332</v>
      </c>
      <c r="K107" s="135">
        <v>504311.86</v>
      </c>
      <c r="L107" s="135">
        <v>672415.81333333335</v>
      </c>
      <c r="M107" s="135">
        <v>504311.86</v>
      </c>
      <c r="N107" s="138">
        <v>4119</v>
      </c>
      <c r="O107" s="134">
        <v>5492</v>
      </c>
      <c r="P107" s="138">
        <v>30</v>
      </c>
      <c r="Q107" s="134">
        <v>40</v>
      </c>
      <c r="R107" s="136">
        <v>84</v>
      </c>
      <c r="S107" s="134">
        <v>112</v>
      </c>
      <c r="T107" s="136">
        <v>10</v>
      </c>
      <c r="U107" s="134">
        <v>13.333333333333334</v>
      </c>
      <c r="V107" s="136">
        <v>0</v>
      </c>
      <c r="W107" s="134">
        <v>0</v>
      </c>
      <c r="X107" s="136">
        <v>2</v>
      </c>
      <c r="Y107" s="134">
        <v>2.6666666666666665</v>
      </c>
      <c r="Z107" s="136">
        <v>10</v>
      </c>
      <c r="AA107" s="134">
        <v>13.333333333333334</v>
      </c>
      <c r="AB107" s="136">
        <v>16</v>
      </c>
      <c r="AC107" s="134">
        <v>21.333333333333332</v>
      </c>
      <c r="AD107" s="137">
        <v>1</v>
      </c>
      <c r="AE107" s="134">
        <v>1.3333333333333333</v>
      </c>
      <c r="AF107" s="136">
        <v>8</v>
      </c>
      <c r="AG107" s="134">
        <v>10.666666666666666</v>
      </c>
      <c r="AH107" s="136">
        <v>18</v>
      </c>
      <c r="AI107" s="134">
        <v>24</v>
      </c>
      <c r="AJ107" s="136">
        <v>6</v>
      </c>
      <c r="AK107" s="134">
        <v>8</v>
      </c>
      <c r="AL107" s="136">
        <v>91</v>
      </c>
      <c r="AM107" s="134">
        <v>121.33333333333333</v>
      </c>
      <c r="AN107" s="136">
        <v>153</v>
      </c>
      <c r="AO107" s="134">
        <v>204</v>
      </c>
      <c r="AP107" s="136">
        <v>91</v>
      </c>
      <c r="AQ107" s="134">
        <v>121.33333333333333</v>
      </c>
      <c r="AR107" s="136">
        <v>64</v>
      </c>
      <c r="AS107" s="134">
        <v>85.333333333333329</v>
      </c>
    </row>
    <row r="108" spans="1:45" ht="13.8" x14ac:dyDescent="0.3">
      <c r="A108" s="133"/>
      <c r="B108" s="133" t="s">
        <v>221</v>
      </c>
      <c r="C108" s="140">
        <v>948.67499999999995</v>
      </c>
      <c r="D108" s="140">
        <v>1358.9650000000001</v>
      </c>
      <c r="E108" s="317">
        <v>371724</v>
      </c>
      <c r="F108" s="321">
        <v>391.83492766226578</v>
      </c>
      <c r="G108" s="320">
        <v>18796</v>
      </c>
      <c r="H108" s="321">
        <v>19.812896935199095</v>
      </c>
      <c r="I108" s="322">
        <v>17479</v>
      </c>
      <c r="J108" s="321">
        <v>18.424644899465044</v>
      </c>
      <c r="K108" s="376">
        <v>494192604.65000004</v>
      </c>
      <c r="L108" s="376">
        <v>520929.30102511402</v>
      </c>
      <c r="M108" s="376">
        <v>363653.66631958878</v>
      </c>
      <c r="N108" s="377">
        <v>5645000</v>
      </c>
      <c r="O108" s="378">
        <v>5950.4045115555909</v>
      </c>
      <c r="P108" s="377">
        <v>36210</v>
      </c>
      <c r="Q108" s="378">
        <v>38.169025219384935</v>
      </c>
      <c r="R108" s="377">
        <v>359162</v>
      </c>
      <c r="S108" s="378">
        <v>378.59330118322924</v>
      </c>
      <c r="T108" s="377">
        <v>45685</v>
      </c>
      <c r="U108" s="378">
        <v>48.156639523545998</v>
      </c>
      <c r="V108" s="377">
        <v>8076</v>
      </c>
      <c r="W108" s="378">
        <v>8.5129259229978658</v>
      </c>
      <c r="X108" s="377">
        <v>19483</v>
      </c>
      <c r="Y108" s="378">
        <v>20.537064853611618</v>
      </c>
      <c r="Z108" s="377">
        <v>24990</v>
      </c>
      <c r="AA108" s="378">
        <v>26.342003320420588</v>
      </c>
      <c r="AB108" s="377">
        <v>16302</v>
      </c>
      <c r="AC108" s="378">
        <v>17.183967112024668</v>
      </c>
      <c r="AD108" s="377">
        <v>11458</v>
      </c>
      <c r="AE108" s="378">
        <v>12.077898121063589</v>
      </c>
      <c r="AF108" s="377">
        <v>10136</v>
      </c>
      <c r="AG108" s="378">
        <v>10.684375576461909</v>
      </c>
      <c r="AH108" s="377">
        <v>16343</v>
      </c>
      <c r="AI108" s="378">
        <v>17.227185284739242</v>
      </c>
      <c r="AJ108" s="377">
        <v>3700</v>
      </c>
      <c r="AK108" s="378">
        <v>3.9001765620470659</v>
      </c>
      <c r="AL108" s="377">
        <v>162804</v>
      </c>
      <c r="AM108" s="378">
        <v>171.61198513716499</v>
      </c>
      <c r="AN108" s="377">
        <v>142314</v>
      </c>
      <c r="AO108" s="378">
        <v>150.01343979761248</v>
      </c>
      <c r="AP108" s="377">
        <v>362161</v>
      </c>
      <c r="AQ108" s="378">
        <v>381.75455240203445</v>
      </c>
      <c r="AR108" s="377">
        <v>65043</v>
      </c>
      <c r="AS108" s="378">
        <v>68.561941655466839</v>
      </c>
    </row>
    <row r="109" spans="1:45" ht="13.8" x14ac:dyDescent="0.3">
      <c r="A109" s="380"/>
      <c r="B109" s="380"/>
      <c r="C109" s="381"/>
      <c r="D109" s="381"/>
      <c r="E109" s="382"/>
      <c r="F109" s="383"/>
      <c r="G109" s="384"/>
      <c r="H109" s="383"/>
      <c r="I109" s="384"/>
      <c r="J109" s="383"/>
      <c r="K109" s="385"/>
      <c r="L109" s="385"/>
      <c r="M109" s="385"/>
      <c r="N109" s="386"/>
      <c r="O109" s="387"/>
      <c r="P109" s="386"/>
      <c r="Q109" s="387"/>
      <c r="R109" s="386"/>
      <c r="S109" s="387"/>
      <c r="T109" s="386"/>
      <c r="U109" s="387"/>
      <c r="V109" s="386"/>
      <c r="W109" s="387"/>
      <c r="X109" s="386"/>
      <c r="Y109" s="387"/>
      <c r="Z109" s="386"/>
      <c r="AA109" s="387"/>
      <c r="AB109" s="386"/>
      <c r="AC109" s="387"/>
      <c r="AD109" s="386"/>
      <c r="AE109" s="387"/>
      <c r="AF109" s="386"/>
      <c r="AG109" s="387"/>
      <c r="AH109" s="386"/>
      <c r="AI109" s="387"/>
      <c r="AJ109" s="386"/>
      <c r="AK109" s="387"/>
      <c r="AL109" s="386"/>
      <c r="AM109" s="387"/>
      <c r="AN109" s="386"/>
      <c r="AO109" s="387"/>
      <c r="AP109" s="386"/>
      <c r="AQ109" s="387"/>
      <c r="AR109" s="386"/>
      <c r="AS109" s="387"/>
    </row>
    <row r="110" spans="1:45" s="150" customFormat="1" ht="13.8" x14ac:dyDescent="0.3">
      <c r="A110" s="427" t="s">
        <v>3</v>
      </c>
      <c r="B110" s="428"/>
      <c r="C110" s="143">
        <v>948.67499999999995</v>
      </c>
      <c r="D110" s="144">
        <v>1358.9650000000001</v>
      </c>
      <c r="E110" s="145">
        <v>371724</v>
      </c>
      <c r="F110" s="144">
        <v>391.83492766226578</v>
      </c>
      <c r="G110" s="145">
        <v>18796</v>
      </c>
      <c r="H110" s="143">
        <v>19.812896935199095</v>
      </c>
      <c r="I110" s="145">
        <v>17479</v>
      </c>
      <c r="J110" s="144">
        <v>18.424644899465044</v>
      </c>
      <c r="K110" s="146">
        <v>494192604.65000004</v>
      </c>
      <c r="L110" s="147">
        <v>520929.30102511402</v>
      </c>
      <c r="M110" s="148">
        <v>363653.66631958878</v>
      </c>
      <c r="N110" s="145">
        <v>5645000</v>
      </c>
      <c r="O110" s="149">
        <v>5950.4045115555909</v>
      </c>
      <c r="P110" s="145">
        <v>36210</v>
      </c>
      <c r="Q110" s="144">
        <v>38.169025219384935</v>
      </c>
      <c r="R110" s="145">
        <v>359162</v>
      </c>
      <c r="S110" s="149">
        <v>378.59330118322924</v>
      </c>
      <c r="T110" s="145">
        <v>45685</v>
      </c>
      <c r="U110" s="144">
        <v>48.156639523545998</v>
      </c>
      <c r="V110" s="145">
        <v>8076</v>
      </c>
      <c r="W110" s="149">
        <v>8.5129259229978658</v>
      </c>
      <c r="X110" s="145">
        <v>19483</v>
      </c>
      <c r="Y110" s="144">
        <v>20.537064853611618</v>
      </c>
      <c r="Z110" s="145">
        <v>24990</v>
      </c>
      <c r="AA110" s="149">
        <v>26.342003320420588</v>
      </c>
      <c r="AB110" s="145">
        <v>16302</v>
      </c>
      <c r="AC110" s="144">
        <v>17.183967112024668</v>
      </c>
      <c r="AD110" s="145">
        <v>11458</v>
      </c>
      <c r="AE110" s="143">
        <v>12.077898121063589</v>
      </c>
      <c r="AF110" s="145">
        <v>10136</v>
      </c>
      <c r="AG110" s="144">
        <v>10.684375576461909</v>
      </c>
      <c r="AH110" s="145">
        <v>16343</v>
      </c>
      <c r="AI110" s="144">
        <v>17.227185284739242</v>
      </c>
      <c r="AJ110" s="145">
        <v>3700</v>
      </c>
      <c r="AK110" s="144">
        <v>3.9001765620470659</v>
      </c>
      <c r="AL110" s="145">
        <v>162804</v>
      </c>
      <c r="AM110" s="144">
        <v>171.61198513716499</v>
      </c>
      <c r="AN110" s="145">
        <v>142314</v>
      </c>
      <c r="AO110" s="149">
        <v>150.01343979761248</v>
      </c>
      <c r="AP110" s="145">
        <v>362161</v>
      </c>
      <c r="AQ110" s="144">
        <v>381.75455240203445</v>
      </c>
      <c r="AR110" s="145">
        <v>65043</v>
      </c>
      <c r="AS110" s="144">
        <v>68.561941655466839</v>
      </c>
    </row>
    <row r="111" spans="1:45" s="151" customFormat="1" ht="13.8" x14ac:dyDescent="0.3">
      <c r="A111" s="133" t="s">
        <v>311</v>
      </c>
      <c r="B111" s="133" t="s">
        <v>307</v>
      </c>
      <c r="C111" s="140">
        <v>15</v>
      </c>
      <c r="D111" s="140">
        <v>19</v>
      </c>
      <c r="E111" s="322">
        <v>4818</v>
      </c>
      <c r="F111" s="321">
        <v>321.2</v>
      </c>
      <c r="G111" s="322">
        <v>155</v>
      </c>
      <c r="H111" s="321">
        <v>10.333333333333334</v>
      </c>
      <c r="I111" s="322">
        <v>102</v>
      </c>
      <c r="J111" s="321">
        <v>6.8</v>
      </c>
      <c r="K111" s="141">
        <v>4417690.32</v>
      </c>
      <c r="L111" s="135">
        <v>294512.68800000002</v>
      </c>
      <c r="M111" s="135">
        <v>232510.01684210528</v>
      </c>
      <c r="N111" s="142">
        <v>68887</v>
      </c>
      <c r="O111" s="140">
        <v>4592.4666666666662</v>
      </c>
      <c r="P111" s="142">
        <v>334</v>
      </c>
      <c r="Q111" s="140">
        <v>22.266666666666666</v>
      </c>
      <c r="R111" s="142">
        <v>4827</v>
      </c>
      <c r="S111" s="140">
        <v>321.8</v>
      </c>
      <c r="T111" s="142">
        <v>443</v>
      </c>
      <c r="U111" s="140">
        <v>29.533333333333335</v>
      </c>
      <c r="V111" s="142">
        <v>79</v>
      </c>
      <c r="W111" s="140">
        <v>5.2666666666666666</v>
      </c>
      <c r="X111" s="142">
        <v>168</v>
      </c>
      <c r="Y111" s="140">
        <v>11.2</v>
      </c>
      <c r="Z111" s="142">
        <v>132</v>
      </c>
      <c r="AA111" s="140">
        <v>8.8000000000000007</v>
      </c>
      <c r="AB111" s="142">
        <v>87</v>
      </c>
      <c r="AC111" s="140">
        <v>5.8</v>
      </c>
      <c r="AD111" s="142">
        <v>17</v>
      </c>
      <c r="AE111" s="140">
        <v>1.1333333333333333</v>
      </c>
      <c r="AF111" s="142">
        <v>215</v>
      </c>
      <c r="AG111" s="140">
        <v>14.333333333333334</v>
      </c>
      <c r="AH111" s="142">
        <v>189</v>
      </c>
      <c r="AI111" s="140">
        <v>12.6</v>
      </c>
      <c r="AJ111" s="142">
        <v>22</v>
      </c>
      <c r="AK111" s="140">
        <v>1.4666666666666666</v>
      </c>
      <c r="AL111" s="142">
        <v>1797</v>
      </c>
      <c r="AM111" s="140">
        <v>119.8</v>
      </c>
      <c r="AN111" s="142">
        <v>3907</v>
      </c>
      <c r="AO111" s="140">
        <v>260.46666666666664</v>
      </c>
      <c r="AP111" s="142">
        <v>2423</v>
      </c>
      <c r="AQ111" s="140">
        <v>161.53333333333333</v>
      </c>
      <c r="AR111" s="142">
        <v>579</v>
      </c>
      <c r="AS111" s="140">
        <v>38.6</v>
      </c>
    </row>
    <row r="112" spans="1:45" s="151" customFormat="1" ht="13.8" x14ac:dyDescent="0.3">
      <c r="A112" s="133" t="s">
        <v>142</v>
      </c>
      <c r="B112" s="133" t="s">
        <v>308</v>
      </c>
      <c r="C112" s="140">
        <v>50</v>
      </c>
      <c r="D112" s="140">
        <v>96</v>
      </c>
      <c r="E112" s="322">
        <v>20131</v>
      </c>
      <c r="F112" s="321">
        <v>402.62</v>
      </c>
      <c r="G112" s="322">
        <v>1189</v>
      </c>
      <c r="H112" s="321">
        <v>23.78</v>
      </c>
      <c r="I112" s="322">
        <v>878</v>
      </c>
      <c r="J112" s="321">
        <v>17.559999999999999</v>
      </c>
      <c r="K112" s="141">
        <v>25046812.709999997</v>
      </c>
      <c r="L112" s="135">
        <v>500936.25419999997</v>
      </c>
      <c r="M112" s="135">
        <v>260904.29906249998</v>
      </c>
      <c r="N112" s="142">
        <v>290792</v>
      </c>
      <c r="O112" s="140">
        <v>5815.84</v>
      </c>
      <c r="P112" s="142">
        <v>2380</v>
      </c>
      <c r="Q112" s="140">
        <v>47.6</v>
      </c>
      <c r="R112" s="142">
        <v>5629</v>
      </c>
      <c r="S112" s="140">
        <v>112.58</v>
      </c>
      <c r="T112" s="142">
        <v>365</v>
      </c>
      <c r="U112" s="140">
        <v>7.3</v>
      </c>
      <c r="V112" s="142">
        <v>419</v>
      </c>
      <c r="W112" s="140">
        <v>8.3800000000000008</v>
      </c>
      <c r="X112" s="142">
        <v>1179</v>
      </c>
      <c r="Y112" s="140">
        <v>23.58</v>
      </c>
      <c r="Z112" s="142">
        <v>1077</v>
      </c>
      <c r="AA112" s="140">
        <v>21.54</v>
      </c>
      <c r="AB112" s="142">
        <v>851</v>
      </c>
      <c r="AC112" s="140">
        <v>17.02</v>
      </c>
      <c r="AD112" s="142">
        <v>794</v>
      </c>
      <c r="AE112" s="140">
        <v>15.88</v>
      </c>
      <c r="AF112" s="142">
        <v>478</v>
      </c>
      <c r="AG112" s="140">
        <v>9.56</v>
      </c>
      <c r="AH112" s="142">
        <v>759</v>
      </c>
      <c r="AI112" s="140">
        <v>15.18</v>
      </c>
      <c r="AJ112" s="142">
        <v>205</v>
      </c>
      <c r="AK112" s="140">
        <v>4.0999999999999996</v>
      </c>
      <c r="AL112" s="142">
        <v>10439</v>
      </c>
      <c r="AM112" s="140">
        <v>208.78</v>
      </c>
      <c r="AN112" s="142">
        <v>5207</v>
      </c>
      <c r="AO112" s="140">
        <v>104.14</v>
      </c>
      <c r="AP112" s="142">
        <v>33819</v>
      </c>
      <c r="AQ112" s="140">
        <v>676.38</v>
      </c>
      <c r="AR112" s="142">
        <v>1303</v>
      </c>
      <c r="AS112" s="140">
        <v>26.06</v>
      </c>
    </row>
    <row r="113" spans="1:45" ht="18" customHeight="1" x14ac:dyDescent="0.3">
      <c r="A113" s="152" t="s">
        <v>222</v>
      </c>
      <c r="B113" s="153"/>
      <c r="C113" s="154"/>
      <c r="D113" s="155"/>
      <c r="E113" s="156"/>
      <c r="F113" s="157"/>
      <c r="G113" s="156"/>
      <c r="H113" s="158"/>
      <c r="I113" s="156"/>
      <c r="J113" s="157"/>
      <c r="K113" s="159"/>
      <c r="L113" s="160"/>
      <c r="M113" s="161"/>
      <c r="N113" s="158"/>
      <c r="O113" s="162"/>
      <c r="P113" s="158"/>
      <c r="Q113" s="157"/>
      <c r="R113" s="156"/>
      <c r="S113" s="162"/>
      <c r="T113" s="158"/>
      <c r="U113" s="157"/>
      <c r="V113" s="156"/>
      <c r="W113" s="162"/>
      <c r="X113" s="158"/>
      <c r="Y113" s="157"/>
      <c r="Z113" s="156"/>
      <c r="AA113" s="162"/>
      <c r="AB113" s="158"/>
      <c r="AC113" s="157"/>
      <c r="AD113" s="158"/>
      <c r="AE113" s="158"/>
      <c r="AF113" s="156"/>
      <c r="AG113" s="157"/>
      <c r="AH113" s="158"/>
      <c r="AI113" s="157"/>
      <c r="AJ113" s="156"/>
      <c r="AK113" s="157"/>
      <c r="AL113" s="156"/>
      <c r="AM113" s="157"/>
      <c r="AN113" s="156"/>
      <c r="AO113" s="162"/>
      <c r="AP113" s="158"/>
      <c r="AQ113" s="157"/>
      <c r="AR113" s="156"/>
      <c r="AS113" s="157"/>
    </row>
    <row r="114" spans="1:45" ht="18" customHeight="1" x14ac:dyDescent="0.25"/>
    <row r="116" spans="1:45" ht="13.8" x14ac:dyDescent="0.3">
      <c r="A116" s="172"/>
      <c r="B116" s="172"/>
      <c r="N116" s="167"/>
    </row>
    <row r="117" spans="1:45" x14ac:dyDescent="0.25">
      <c r="N117" s="167"/>
    </row>
    <row r="118" spans="1:45" x14ac:dyDescent="0.25">
      <c r="N118" s="167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94" activePane="bottomRight" state="frozen"/>
      <selection activeCell="D7" sqref="D7"/>
      <selection pane="topRight" activeCell="D7" sqref="D7"/>
      <selection pane="bottomLeft" activeCell="D7" sqref="D7"/>
      <selection pane="bottomRight" activeCell="O115" sqref="O115"/>
    </sheetView>
  </sheetViews>
  <sheetFormatPr defaultColWidth="9.109375" defaultRowHeight="12" customHeight="1" x14ac:dyDescent="0.25"/>
  <cols>
    <col min="1" max="1" width="20.5546875" style="220" customWidth="1"/>
    <col min="2" max="2" width="21.5546875" style="221" customWidth="1"/>
    <col min="3" max="3" width="7.33203125" style="222" customWidth="1"/>
    <col min="4" max="4" width="7" style="222" customWidth="1"/>
    <col min="5" max="5" width="7.6640625" style="222" customWidth="1"/>
    <col min="6" max="6" width="7.33203125" style="222" customWidth="1"/>
    <col min="7" max="7" width="6.6640625" style="222" customWidth="1"/>
    <col min="8" max="8" width="7.109375" style="222" customWidth="1"/>
    <col min="9" max="9" width="8.33203125" style="223" customWidth="1"/>
    <col min="10" max="10" width="7.6640625" style="223" customWidth="1"/>
    <col min="11" max="11" width="9.44140625" style="224" customWidth="1"/>
    <col min="12" max="12" width="8.33203125" style="223" customWidth="1"/>
    <col min="13" max="13" width="6.6640625" style="223" customWidth="1"/>
    <col min="14" max="14" width="8.6640625" style="223" customWidth="1"/>
    <col min="15" max="15" width="10.88671875" style="223" customWidth="1"/>
    <col min="16" max="16" width="9.6640625" style="223" customWidth="1"/>
    <col min="17" max="17" width="89.88671875" style="225" customWidth="1"/>
    <col min="18" max="16384" width="9.109375" style="181"/>
  </cols>
  <sheetData>
    <row r="1" spans="1:23" ht="41.4" x14ac:dyDescent="0.3">
      <c r="A1" s="462" t="s">
        <v>345</v>
      </c>
      <c r="B1" s="463"/>
      <c r="C1" s="302"/>
      <c r="D1" s="303"/>
      <c r="E1" s="304"/>
      <c r="F1" s="173"/>
      <c r="G1" s="174"/>
      <c r="H1" s="175"/>
      <c r="I1" s="302"/>
      <c r="J1" s="303"/>
      <c r="K1" s="304"/>
      <c r="L1" s="176"/>
      <c r="M1" s="177"/>
      <c r="N1" s="178"/>
      <c r="O1" s="324" t="s">
        <v>223</v>
      </c>
      <c r="P1" s="179" t="s">
        <v>224</v>
      </c>
      <c r="Q1" s="180"/>
    </row>
    <row r="2" spans="1:23" ht="15.75" customHeight="1" x14ac:dyDescent="0.3">
      <c r="A2" s="285"/>
      <c r="B2" s="286"/>
      <c r="C2" s="464" t="s">
        <v>225</v>
      </c>
      <c r="D2" s="465"/>
      <c r="E2" s="466"/>
      <c r="F2" s="467" t="s">
        <v>226</v>
      </c>
      <c r="G2" s="468"/>
      <c r="H2" s="469"/>
      <c r="I2" s="464" t="s">
        <v>227</v>
      </c>
      <c r="J2" s="465"/>
      <c r="K2" s="466"/>
      <c r="L2" s="470" t="s">
        <v>228</v>
      </c>
      <c r="M2" s="471"/>
      <c r="N2" s="472"/>
      <c r="O2" s="473" t="s">
        <v>229</v>
      </c>
      <c r="P2" s="458" t="s">
        <v>230</v>
      </c>
      <c r="Q2" s="180"/>
    </row>
    <row r="3" spans="1:23" s="192" customFormat="1" ht="28.2" thickBot="1" x14ac:dyDescent="0.3">
      <c r="A3" s="182" t="s">
        <v>109</v>
      </c>
      <c r="B3" s="183" t="s">
        <v>180</v>
      </c>
      <c r="C3" s="305" t="s">
        <v>231</v>
      </c>
      <c r="D3" s="306" t="s">
        <v>232</v>
      </c>
      <c r="E3" s="307" t="s">
        <v>233</v>
      </c>
      <c r="F3" s="184" t="s">
        <v>234</v>
      </c>
      <c r="G3" s="185" t="s">
        <v>235</v>
      </c>
      <c r="H3" s="186" t="s">
        <v>236</v>
      </c>
      <c r="I3" s="309" t="s">
        <v>237</v>
      </c>
      <c r="J3" s="310" t="s">
        <v>238</v>
      </c>
      <c r="K3" s="311" t="s">
        <v>239</v>
      </c>
      <c r="L3" s="187" t="s">
        <v>240</v>
      </c>
      <c r="M3" s="188" t="s">
        <v>241</v>
      </c>
      <c r="N3" s="189" t="s">
        <v>242</v>
      </c>
      <c r="O3" s="474"/>
      <c r="P3" s="459"/>
      <c r="Q3" s="190" t="s">
        <v>243</v>
      </c>
      <c r="R3" s="191"/>
      <c r="S3" s="191"/>
      <c r="T3" s="191"/>
      <c r="U3" s="191"/>
      <c r="V3" s="191"/>
      <c r="W3" s="191"/>
    </row>
    <row r="4" spans="1:23" s="198" customFormat="1" ht="12" customHeight="1" thickBot="1" x14ac:dyDescent="0.35">
      <c r="A4" s="410" t="s">
        <v>142</v>
      </c>
      <c r="B4" s="356" t="s">
        <v>5</v>
      </c>
      <c r="C4" s="308">
        <v>3.5</v>
      </c>
      <c r="D4" s="308">
        <v>0</v>
      </c>
      <c r="E4" s="308">
        <v>3.5</v>
      </c>
      <c r="F4" s="193">
        <v>12</v>
      </c>
      <c r="G4" s="193">
        <v>0</v>
      </c>
      <c r="H4" s="194">
        <v>12</v>
      </c>
      <c r="I4" s="312">
        <v>3</v>
      </c>
      <c r="J4" s="313">
        <v>0</v>
      </c>
      <c r="K4" s="314">
        <v>3</v>
      </c>
      <c r="L4" s="195">
        <f>SUM(C4,F4,I4)</f>
        <v>18.5</v>
      </c>
      <c r="M4" s="195">
        <f>SUM(D4,G4,J4)</f>
        <v>0</v>
      </c>
      <c r="N4" s="195">
        <f>SUM(E4,H4,K4)</f>
        <v>18.5</v>
      </c>
      <c r="O4" s="196">
        <f>L4</f>
        <v>18.5</v>
      </c>
      <c r="P4" s="196">
        <v>2.5</v>
      </c>
      <c r="Q4" s="197" t="s">
        <v>244</v>
      </c>
      <c r="R4" s="181"/>
      <c r="S4" s="181"/>
      <c r="T4" s="181"/>
      <c r="U4" s="181"/>
      <c r="V4" s="181"/>
      <c r="W4" s="181"/>
    </row>
    <row r="5" spans="1:23" s="198" customFormat="1" ht="12" customHeight="1" thickBot="1" x14ac:dyDescent="0.35">
      <c r="A5" s="325" t="s">
        <v>153</v>
      </c>
      <c r="B5" s="331" t="s">
        <v>6</v>
      </c>
      <c r="C5" s="326">
        <v>1</v>
      </c>
      <c r="D5" s="326">
        <v>0</v>
      </c>
      <c r="E5" s="326">
        <v>1</v>
      </c>
      <c r="F5" s="327">
        <v>3</v>
      </c>
      <c r="G5" s="327">
        <v>0</v>
      </c>
      <c r="H5" s="328">
        <v>3</v>
      </c>
      <c r="I5" s="315">
        <v>0</v>
      </c>
      <c r="J5" s="329">
        <v>0</v>
      </c>
      <c r="K5" s="330">
        <v>0</v>
      </c>
      <c r="L5" s="195">
        <f t="shared" ref="L5:N68" si="0">SUM(C5,F5,I5)</f>
        <v>4</v>
      </c>
      <c r="M5" s="195">
        <f t="shared" si="0"/>
        <v>0</v>
      </c>
      <c r="N5" s="195">
        <f t="shared" si="0"/>
        <v>4</v>
      </c>
      <c r="O5" s="196">
        <f t="shared" ref="O5:O68" si="1">L5</f>
        <v>4</v>
      </c>
      <c r="P5" s="200">
        <v>0.25</v>
      </c>
      <c r="Q5" s="201" t="s">
        <v>245</v>
      </c>
      <c r="R5" s="181"/>
      <c r="S5" s="181"/>
      <c r="T5" s="181"/>
      <c r="U5" s="181"/>
      <c r="V5" s="181"/>
      <c r="W5" s="181"/>
    </row>
    <row r="6" spans="1:23" s="198" customFormat="1" ht="12" customHeight="1" thickBot="1" x14ac:dyDescent="0.35">
      <c r="A6" s="325" t="s">
        <v>153</v>
      </c>
      <c r="B6" s="331" t="s">
        <v>7</v>
      </c>
      <c r="C6" s="326">
        <v>0.25</v>
      </c>
      <c r="D6" s="326">
        <v>0</v>
      </c>
      <c r="E6" s="326">
        <v>0.25</v>
      </c>
      <c r="F6" s="327">
        <v>0.75</v>
      </c>
      <c r="G6" s="327">
        <v>0</v>
      </c>
      <c r="H6" s="328">
        <v>0.75</v>
      </c>
      <c r="I6" s="315">
        <v>1</v>
      </c>
      <c r="J6" s="329">
        <v>0</v>
      </c>
      <c r="K6" s="330">
        <v>1</v>
      </c>
      <c r="L6" s="195">
        <f t="shared" si="0"/>
        <v>2</v>
      </c>
      <c r="M6" s="195">
        <f t="shared" si="0"/>
        <v>0</v>
      </c>
      <c r="N6" s="195">
        <f t="shared" si="0"/>
        <v>2</v>
      </c>
      <c r="O6" s="196">
        <f t="shared" si="1"/>
        <v>2</v>
      </c>
      <c r="P6" s="200">
        <v>0.5</v>
      </c>
      <c r="Q6" s="201" t="s">
        <v>246</v>
      </c>
      <c r="R6" s="181"/>
      <c r="S6" s="181"/>
      <c r="T6" s="181"/>
      <c r="U6" s="181"/>
      <c r="V6" s="181"/>
      <c r="W6" s="181"/>
    </row>
    <row r="7" spans="1:23" s="198" customFormat="1" ht="12" customHeight="1" thickBot="1" x14ac:dyDescent="0.35">
      <c r="A7" s="325" t="s">
        <v>154</v>
      </c>
      <c r="B7" s="331" t="s">
        <v>8</v>
      </c>
      <c r="C7" s="326">
        <v>1.25</v>
      </c>
      <c r="D7" s="326">
        <v>0</v>
      </c>
      <c r="E7" s="326">
        <v>1.25</v>
      </c>
      <c r="F7" s="327">
        <v>4.75</v>
      </c>
      <c r="G7" s="327">
        <v>0</v>
      </c>
      <c r="H7" s="328">
        <v>4.75</v>
      </c>
      <c r="I7" s="315">
        <v>1</v>
      </c>
      <c r="J7" s="329">
        <v>0</v>
      </c>
      <c r="K7" s="330">
        <v>1</v>
      </c>
      <c r="L7" s="195">
        <f t="shared" si="0"/>
        <v>7</v>
      </c>
      <c r="M7" s="195">
        <f t="shared" si="0"/>
        <v>0</v>
      </c>
      <c r="N7" s="195">
        <f t="shared" si="0"/>
        <v>7</v>
      </c>
      <c r="O7" s="196">
        <f t="shared" si="1"/>
        <v>7</v>
      </c>
      <c r="P7" s="200">
        <v>2</v>
      </c>
      <c r="Q7" s="201" t="s">
        <v>247</v>
      </c>
      <c r="R7" s="181"/>
      <c r="S7" s="181"/>
      <c r="T7" s="181"/>
      <c r="U7" s="181"/>
      <c r="V7" s="181"/>
      <c r="W7" s="181"/>
    </row>
    <row r="8" spans="1:23" s="198" customFormat="1" ht="12" customHeight="1" thickBot="1" x14ac:dyDescent="0.35">
      <c r="A8" s="325" t="s">
        <v>153</v>
      </c>
      <c r="B8" s="331" t="s">
        <v>9</v>
      </c>
      <c r="C8" s="326">
        <v>1</v>
      </c>
      <c r="D8" s="326">
        <v>0</v>
      </c>
      <c r="E8" s="326">
        <v>1</v>
      </c>
      <c r="F8" s="327">
        <v>4</v>
      </c>
      <c r="G8" s="327">
        <v>0</v>
      </c>
      <c r="H8" s="328">
        <v>4</v>
      </c>
      <c r="I8" s="315">
        <v>0</v>
      </c>
      <c r="J8" s="329">
        <v>0</v>
      </c>
      <c r="K8" s="330">
        <v>0</v>
      </c>
      <c r="L8" s="195">
        <f t="shared" si="0"/>
        <v>5</v>
      </c>
      <c r="M8" s="195">
        <f t="shared" si="0"/>
        <v>0</v>
      </c>
      <c r="N8" s="195">
        <f t="shared" si="0"/>
        <v>5</v>
      </c>
      <c r="O8" s="196">
        <f t="shared" si="1"/>
        <v>5</v>
      </c>
      <c r="P8" s="200">
        <v>0.25</v>
      </c>
      <c r="Q8" s="201" t="s">
        <v>310</v>
      </c>
      <c r="R8" s="181"/>
      <c r="S8" s="181"/>
      <c r="T8" s="181"/>
      <c r="U8" s="181"/>
      <c r="V8" s="181"/>
      <c r="W8" s="181"/>
    </row>
    <row r="9" spans="1:23" s="198" customFormat="1" ht="12" customHeight="1" thickBot="1" x14ac:dyDescent="0.35">
      <c r="A9" s="325" t="s">
        <v>153</v>
      </c>
      <c r="B9" s="331" t="s">
        <v>10</v>
      </c>
      <c r="C9" s="326">
        <v>0</v>
      </c>
      <c r="D9" s="326">
        <v>0</v>
      </c>
      <c r="E9" s="326">
        <v>0</v>
      </c>
      <c r="F9" s="327">
        <v>1</v>
      </c>
      <c r="G9" s="327">
        <v>0</v>
      </c>
      <c r="H9" s="328">
        <v>1</v>
      </c>
      <c r="I9" s="315">
        <v>0</v>
      </c>
      <c r="J9" s="329">
        <v>0</v>
      </c>
      <c r="K9" s="330">
        <v>0</v>
      </c>
      <c r="L9" s="195">
        <f t="shared" si="0"/>
        <v>1</v>
      </c>
      <c r="M9" s="195">
        <f t="shared" si="0"/>
        <v>0</v>
      </c>
      <c r="N9" s="195">
        <f t="shared" si="0"/>
        <v>1</v>
      </c>
      <c r="O9" s="196">
        <f t="shared" si="1"/>
        <v>1</v>
      </c>
      <c r="P9" s="200">
        <v>0.05</v>
      </c>
      <c r="Q9" s="201" t="s">
        <v>248</v>
      </c>
      <c r="R9" s="181"/>
      <c r="S9" s="181"/>
      <c r="T9" s="181"/>
      <c r="U9" s="181"/>
      <c r="V9" s="181"/>
      <c r="W9" s="181"/>
    </row>
    <row r="10" spans="1:23" s="198" customFormat="1" ht="12" customHeight="1" thickBot="1" x14ac:dyDescent="0.35">
      <c r="A10" s="325" t="s">
        <v>169</v>
      </c>
      <c r="B10" s="331" t="s">
        <v>11</v>
      </c>
      <c r="C10" s="326">
        <v>1.75</v>
      </c>
      <c r="D10" s="326">
        <v>0</v>
      </c>
      <c r="E10" s="326">
        <v>1.75</v>
      </c>
      <c r="F10" s="327">
        <v>7.5</v>
      </c>
      <c r="G10" s="327">
        <v>0</v>
      </c>
      <c r="H10" s="328">
        <v>7.5</v>
      </c>
      <c r="I10" s="315">
        <v>0.75</v>
      </c>
      <c r="J10" s="329">
        <v>0</v>
      </c>
      <c r="K10" s="330">
        <v>0.75</v>
      </c>
      <c r="L10" s="195">
        <f t="shared" si="0"/>
        <v>10</v>
      </c>
      <c r="M10" s="195">
        <f t="shared" si="0"/>
        <v>0</v>
      </c>
      <c r="N10" s="195">
        <f t="shared" si="0"/>
        <v>10</v>
      </c>
      <c r="O10" s="196">
        <f t="shared" si="1"/>
        <v>10</v>
      </c>
      <c r="P10" s="200">
        <v>0.3</v>
      </c>
      <c r="Q10" s="201" t="s">
        <v>314</v>
      </c>
      <c r="R10" s="181"/>
      <c r="S10" s="181"/>
      <c r="T10" s="181"/>
      <c r="U10" s="181"/>
      <c r="V10" s="181"/>
      <c r="W10" s="181"/>
    </row>
    <row r="11" spans="1:23" s="198" customFormat="1" ht="12" customHeight="1" thickBot="1" x14ac:dyDescent="0.35">
      <c r="A11" s="325" t="s">
        <v>169</v>
      </c>
      <c r="B11" s="331" t="s">
        <v>12</v>
      </c>
      <c r="C11" s="326">
        <v>0.5</v>
      </c>
      <c r="D11" s="326">
        <v>0</v>
      </c>
      <c r="E11" s="326">
        <v>0.5</v>
      </c>
      <c r="F11" s="327">
        <v>3.5</v>
      </c>
      <c r="G11" s="327">
        <v>0</v>
      </c>
      <c r="H11" s="328">
        <v>3.5</v>
      </c>
      <c r="I11" s="315">
        <v>0</v>
      </c>
      <c r="J11" s="329">
        <v>0</v>
      </c>
      <c r="K11" s="330">
        <v>0</v>
      </c>
      <c r="L11" s="195">
        <f t="shared" si="0"/>
        <v>4</v>
      </c>
      <c r="M11" s="195">
        <f t="shared" si="0"/>
        <v>0</v>
      </c>
      <c r="N11" s="195">
        <f t="shared" si="0"/>
        <v>4</v>
      </c>
      <c r="O11" s="196">
        <f t="shared" si="1"/>
        <v>4</v>
      </c>
      <c r="P11" s="200">
        <v>7.0000000000000007E-2</v>
      </c>
      <c r="Q11" s="201" t="s">
        <v>249</v>
      </c>
      <c r="R11" s="181"/>
      <c r="S11" s="181"/>
      <c r="T11" s="181"/>
      <c r="U11" s="181"/>
      <c r="V11" s="181"/>
      <c r="W11" s="181"/>
    </row>
    <row r="12" spans="1:23" ht="12" customHeight="1" thickBot="1" x14ac:dyDescent="0.35">
      <c r="A12" s="325" t="s">
        <v>152</v>
      </c>
      <c r="B12" s="331" t="s">
        <v>13</v>
      </c>
      <c r="C12" s="326">
        <v>1</v>
      </c>
      <c r="D12" s="326">
        <v>0</v>
      </c>
      <c r="E12" s="326">
        <v>1</v>
      </c>
      <c r="F12" s="327">
        <v>6</v>
      </c>
      <c r="G12" s="327">
        <v>0</v>
      </c>
      <c r="H12" s="328">
        <v>6</v>
      </c>
      <c r="I12" s="315">
        <v>1</v>
      </c>
      <c r="J12" s="329">
        <v>0</v>
      </c>
      <c r="K12" s="330">
        <v>1</v>
      </c>
      <c r="L12" s="195">
        <f t="shared" si="0"/>
        <v>8</v>
      </c>
      <c r="M12" s="195">
        <f t="shared" si="0"/>
        <v>0</v>
      </c>
      <c r="N12" s="195">
        <f t="shared" si="0"/>
        <v>8</v>
      </c>
      <c r="O12" s="196">
        <f t="shared" si="1"/>
        <v>8</v>
      </c>
      <c r="P12" s="200">
        <v>2.6</v>
      </c>
      <c r="Q12" s="201" t="s">
        <v>250</v>
      </c>
    </row>
    <row r="13" spans="1:23" ht="12" customHeight="1" thickBot="1" x14ac:dyDescent="0.35">
      <c r="A13" s="325" t="s">
        <v>152</v>
      </c>
      <c r="B13" s="331" t="s">
        <v>14</v>
      </c>
      <c r="C13" s="326">
        <v>1.25</v>
      </c>
      <c r="D13" s="326">
        <v>0</v>
      </c>
      <c r="E13" s="326">
        <v>1.25</v>
      </c>
      <c r="F13" s="327">
        <v>10.75</v>
      </c>
      <c r="G13" s="327">
        <v>0</v>
      </c>
      <c r="H13" s="328">
        <v>10.75</v>
      </c>
      <c r="I13" s="315">
        <v>1</v>
      </c>
      <c r="J13" s="329">
        <v>0</v>
      </c>
      <c r="K13" s="330">
        <v>1</v>
      </c>
      <c r="L13" s="195">
        <f t="shared" si="0"/>
        <v>13</v>
      </c>
      <c r="M13" s="195">
        <f t="shared" si="0"/>
        <v>0</v>
      </c>
      <c r="N13" s="195">
        <f t="shared" si="0"/>
        <v>13</v>
      </c>
      <c r="O13" s="196">
        <f t="shared" si="1"/>
        <v>13</v>
      </c>
      <c r="P13" s="200">
        <v>0</v>
      </c>
      <c r="Q13" s="201" t="s">
        <v>251</v>
      </c>
    </row>
    <row r="14" spans="1:23" s="198" customFormat="1" ht="12" customHeight="1" thickBot="1" x14ac:dyDescent="0.35">
      <c r="A14" s="325" t="s">
        <v>155</v>
      </c>
      <c r="B14" s="331" t="s">
        <v>15</v>
      </c>
      <c r="C14" s="326">
        <v>3</v>
      </c>
      <c r="D14" s="326">
        <v>0</v>
      </c>
      <c r="E14" s="326">
        <v>3</v>
      </c>
      <c r="F14" s="327">
        <v>7</v>
      </c>
      <c r="G14" s="327">
        <v>0</v>
      </c>
      <c r="H14" s="328">
        <v>7</v>
      </c>
      <c r="I14" s="315">
        <v>5</v>
      </c>
      <c r="J14" s="329">
        <v>0</v>
      </c>
      <c r="K14" s="330">
        <v>5</v>
      </c>
      <c r="L14" s="195">
        <f t="shared" si="0"/>
        <v>15</v>
      </c>
      <c r="M14" s="195">
        <f t="shared" si="0"/>
        <v>0</v>
      </c>
      <c r="N14" s="195">
        <f t="shared" si="0"/>
        <v>15</v>
      </c>
      <c r="O14" s="196">
        <f t="shared" si="1"/>
        <v>15</v>
      </c>
      <c r="P14" s="200">
        <v>0</v>
      </c>
      <c r="Q14" s="201" t="s">
        <v>252</v>
      </c>
      <c r="R14" s="181"/>
      <c r="S14" s="181"/>
      <c r="T14" s="181"/>
      <c r="U14" s="181"/>
      <c r="V14" s="181"/>
      <c r="W14" s="181"/>
    </row>
    <row r="15" spans="1:23" s="198" customFormat="1" ht="12" customHeight="1" thickBot="1" x14ac:dyDescent="0.35">
      <c r="A15" s="325" t="s">
        <v>153</v>
      </c>
      <c r="B15" s="331" t="s">
        <v>16</v>
      </c>
      <c r="C15" s="326">
        <v>2</v>
      </c>
      <c r="D15" s="326">
        <v>0</v>
      </c>
      <c r="E15" s="326">
        <v>2</v>
      </c>
      <c r="F15" s="327">
        <v>6</v>
      </c>
      <c r="G15" s="327">
        <v>0</v>
      </c>
      <c r="H15" s="328">
        <v>6</v>
      </c>
      <c r="I15" s="315">
        <v>1</v>
      </c>
      <c r="J15" s="329">
        <v>0</v>
      </c>
      <c r="K15" s="330">
        <v>1</v>
      </c>
      <c r="L15" s="195">
        <f t="shared" si="0"/>
        <v>9</v>
      </c>
      <c r="M15" s="195">
        <f t="shared" si="0"/>
        <v>0</v>
      </c>
      <c r="N15" s="195">
        <f t="shared" si="0"/>
        <v>9</v>
      </c>
      <c r="O15" s="196">
        <f t="shared" si="1"/>
        <v>9</v>
      </c>
      <c r="P15" s="200">
        <v>0.2</v>
      </c>
      <c r="Q15" s="201" t="s">
        <v>253</v>
      </c>
      <c r="R15" s="181"/>
      <c r="S15" s="181"/>
      <c r="T15" s="181"/>
      <c r="U15" s="181"/>
      <c r="V15" s="181"/>
      <c r="W15" s="181"/>
    </row>
    <row r="16" spans="1:23" s="198" customFormat="1" ht="12" customHeight="1" thickBot="1" x14ac:dyDescent="0.35">
      <c r="A16" s="325" t="s">
        <v>154</v>
      </c>
      <c r="B16" s="331" t="s">
        <v>17</v>
      </c>
      <c r="C16" s="326">
        <v>4.25</v>
      </c>
      <c r="D16" s="326">
        <v>0</v>
      </c>
      <c r="E16" s="326">
        <v>4.25</v>
      </c>
      <c r="F16" s="327">
        <v>16.75</v>
      </c>
      <c r="G16" s="327">
        <v>0</v>
      </c>
      <c r="H16" s="328">
        <v>16.75</v>
      </c>
      <c r="I16" s="315">
        <v>2</v>
      </c>
      <c r="J16" s="329">
        <v>0</v>
      </c>
      <c r="K16" s="330">
        <v>2</v>
      </c>
      <c r="L16" s="195">
        <f t="shared" si="0"/>
        <v>23</v>
      </c>
      <c r="M16" s="195">
        <f t="shared" si="0"/>
        <v>0</v>
      </c>
      <c r="N16" s="195">
        <f t="shared" si="0"/>
        <v>23</v>
      </c>
      <c r="O16" s="196">
        <f t="shared" si="1"/>
        <v>23</v>
      </c>
      <c r="P16" s="200">
        <v>3.2</v>
      </c>
      <c r="Q16" s="201" t="s">
        <v>254</v>
      </c>
      <c r="R16" s="181"/>
      <c r="S16" s="181"/>
      <c r="T16" s="181"/>
      <c r="U16" s="181"/>
      <c r="V16" s="181"/>
      <c r="W16" s="181"/>
    </row>
    <row r="17" spans="1:23" s="198" customFormat="1" ht="12" customHeight="1" thickBot="1" x14ac:dyDescent="0.35">
      <c r="A17" s="325" t="s">
        <v>153</v>
      </c>
      <c r="B17" s="331" t="s">
        <v>18</v>
      </c>
      <c r="C17" s="326">
        <v>1.25</v>
      </c>
      <c r="D17" s="326">
        <v>0</v>
      </c>
      <c r="E17" s="326">
        <v>1.25</v>
      </c>
      <c r="F17" s="327">
        <v>7.75</v>
      </c>
      <c r="G17" s="327">
        <v>0</v>
      </c>
      <c r="H17" s="328">
        <v>7.75</v>
      </c>
      <c r="I17" s="315">
        <v>1</v>
      </c>
      <c r="J17" s="329">
        <v>0</v>
      </c>
      <c r="K17" s="330">
        <v>1</v>
      </c>
      <c r="L17" s="195">
        <f t="shared" si="0"/>
        <v>10</v>
      </c>
      <c r="M17" s="195">
        <f t="shared" si="0"/>
        <v>0</v>
      </c>
      <c r="N17" s="195">
        <f t="shared" si="0"/>
        <v>10</v>
      </c>
      <c r="O17" s="196">
        <f t="shared" si="1"/>
        <v>10</v>
      </c>
      <c r="P17" s="200">
        <v>1</v>
      </c>
      <c r="Q17" s="201" t="s">
        <v>248</v>
      </c>
      <c r="R17" s="181"/>
      <c r="S17" s="181"/>
      <c r="T17" s="181"/>
      <c r="U17" s="181"/>
      <c r="V17" s="181"/>
      <c r="W17" s="181"/>
    </row>
    <row r="18" spans="1:23" s="198" customFormat="1" ht="12" customHeight="1" thickBot="1" x14ac:dyDescent="0.35">
      <c r="A18" s="325" t="s">
        <v>169</v>
      </c>
      <c r="B18" s="331" t="s">
        <v>19</v>
      </c>
      <c r="C18" s="326">
        <v>0.25</v>
      </c>
      <c r="D18" s="326">
        <v>0</v>
      </c>
      <c r="E18" s="326">
        <v>0.25</v>
      </c>
      <c r="F18" s="327">
        <v>1</v>
      </c>
      <c r="G18" s="327">
        <v>0</v>
      </c>
      <c r="H18" s="328">
        <v>1</v>
      </c>
      <c r="I18" s="315">
        <v>0.5</v>
      </c>
      <c r="J18" s="329">
        <v>0</v>
      </c>
      <c r="K18" s="330">
        <v>0.5</v>
      </c>
      <c r="L18" s="195">
        <f t="shared" si="0"/>
        <v>1.75</v>
      </c>
      <c r="M18" s="195">
        <f t="shared" si="0"/>
        <v>0</v>
      </c>
      <c r="N18" s="195">
        <f t="shared" si="0"/>
        <v>1.75</v>
      </c>
      <c r="O18" s="196">
        <f t="shared" si="1"/>
        <v>1.75</v>
      </c>
      <c r="P18" s="200">
        <v>0.03</v>
      </c>
      <c r="Q18" s="201" t="s">
        <v>255</v>
      </c>
      <c r="R18" s="181"/>
      <c r="S18" s="181"/>
      <c r="T18" s="181"/>
      <c r="U18" s="181"/>
      <c r="V18" s="181"/>
      <c r="W18" s="181"/>
    </row>
    <row r="19" spans="1:23" s="198" customFormat="1" ht="12" customHeight="1" thickBot="1" x14ac:dyDescent="0.35">
      <c r="A19" s="325" t="s">
        <v>152</v>
      </c>
      <c r="B19" s="331" t="s">
        <v>20</v>
      </c>
      <c r="C19" s="326">
        <v>1</v>
      </c>
      <c r="D19" s="326">
        <v>0</v>
      </c>
      <c r="E19" s="326">
        <v>1</v>
      </c>
      <c r="F19" s="327">
        <v>4</v>
      </c>
      <c r="G19" s="327">
        <v>0</v>
      </c>
      <c r="H19" s="328">
        <v>4</v>
      </c>
      <c r="I19" s="315">
        <v>1</v>
      </c>
      <c r="J19" s="329">
        <v>0</v>
      </c>
      <c r="K19" s="330">
        <v>1</v>
      </c>
      <c r="L19" s="195">
        <f t="shared" si="0"/>
        <v>6</v>
      </c>
      <c r="M19" s="195">
        <f t="shared" si="0"/>
        <v>0</v>
      </c>
      <c r="N19" s="195">
        <v>6</v>
      </c>
      <c r="O19" s="196">
        <f t="shared" si="1"/>
        <v>6</v>
      </c>
      <c r="P19" s="200">
        <v>0.5</v>
      </c>
      <c r="Q19" s="201" t="s">
        <v>256</v>
      </c>
      <c r="R19" s="181"/>
      <c r="S19" s="181"/>
      <c r="T19" s="181"/>
      <c r="U19" s="181"/>
      <c r="V19" s="181"/>
      <c r="W19" s="181"/>
    </row>
    <row r="20" spans="1:23" s="198" customFormat="1" ht="12" customHeight="1" thickBot="1" x14ac:dyDescent="0.35">
      <c r="A20" s="325" t="s">
        <v>142</v>
      </c>
      <c r="B20" s="331" t="s">
        <v>21</v>
      </c>
      <c r="C20" s="326">
        <v>0.33</v>
      </c>
      <c r="D20" s="326">
        <v>0</v>
      </c>
      <c r="E20" s="326">
        <v>0.33</v>
      </c>
      <c r="F20" s="327">
        <v>3</v>
      </c>
      <c r="G20" s="327">
        <v>0</v>
      </c>
      <c r="H20" s="328">
        <v>3</v>
      </c>
      <c r="I20" s="315">
        <v>1</v>
      </c>
      <c r="J20" s="329">
        <v>0</v>
      </c>
      <c r="K20" s="330">
        <v>1</v>
      </c>
      <c r="L20" s="195">
        <f t="shared" si="0"/>
        <v>4.33</v>
      </c>
      <c r="M20" s="195">
        <f t="shared" si="0"/>
        <v>0</v>
      </c>
      <c r="N20" s="195">
        <f t="shared" si="0"/>
        <v>4.33</v>
      </c>
      <c r="O20" s="196">
        <f t="shared" si="1"/>
        <v>4.33</v>
      </c>
      <c r="P20" s="200">
        <v>1</v>
      </c>
      <c r="Q20" s="201" t="s">
        <v>257</v>
      </c>
      <c r="R20" s="181"/>
      <c r="S20" s="181"/>
      <c r="T20" s="181"/>
      <c r="U20" s="181"/>
      <c r="V20" s="181"/>
      <c r="W20" s="181"/>
    </row>
    <row r="21" spans="1:23" s="198" customFormat="1" ht="12" customHeight="1" thickBot="1" x14ac:dyDescent="0.35">
      <c r="A21" s="325" t="s">
        <v>153</v>
      </c>
      <c r="B21" s="331" t="s">
        <v>22</v>
      </c>
      <c r="C21" s="326">
        <v>3</v>
      </c>
      <c r="D21" s="326">
        <v>0</v>
      </c>
      <c r="E21" s="326">
        <v>3</v>
      </c>
      <c r="F21" s="327">
        <v>17</v>
      </c>
      <c r="G21" s="327">
        <v>0</v>
      </c>
      <c r="H21" s="328">
        <v>17</v>
      </c>
      <c r="I21" s="315">
        <v>3</v>
      </c>
      <c r="J21" s="329">
        <v>0</v>
      </c>
      <c r="K21" s="330">
        <v>3</v>
      </c>
      <c r="L21" s="195">
        <f t="shared" si="0"/>
        <v>23</v>
      </c>
      <c r="M21" s="195">
        <f t="shared" si="0"/>
        <v>0</v>
      </c>
      <c r="N21" s="195">
        <f t="shared" si="0"/>
        <v>23</v>
      </c>
      <c r="O21" s="196">
        <f t="shared" si="1"/>
        <v>23</v>
      </c>
      <c r="P21" s="200">
        <v>1</v>
      </c>
      <c r="Q21" s="201" t="s">
        <v>258</v>
      </c>
      <c r="R21" s="181"/>
      <c r="S21" s="181"/>
      <c r="T21" s="181"/>
      <c r="U21" s="181"/>
      <c r="V21" s="181"/>
      <c r="W21" s="181"/>
    </row>
    <row r="22" spans="1:23" s="198" customFormat="1" ht="12" customHeight="1" thickBot="1" x14ac:dyDescent="0.35">
      <c r="A22" s="325" t="s">
        <v>142</v>
      </c>
      <c r="B22" s="331" t="s">
        <v>23</v>
      </c>
      <c r="C22" s="326">
        <v>1</v>
      </c>
      <c r="D22" s="326">
        <v>0</v>
      </c>
      <c r="E22" s="326">
        <v>1</v>
      </c>
      <c r="F22" s="327">
        <v>4</v>
      </c>
      <c r="G22" s="327">
        <v>0</v>
      </c>
      <c r="H22" s="328">
        <v>4</v>
      </c>
      <c r="I22" s="315">
        <v>0</v>
      </c>
      <c r="J22" s="329">
        <v>0</v>
      </c>
      <c r="K22" s="330">
        <v>0</v>
      </c>
      <c r="L22" s="195">
        <f t="shared" si="0"/>
        <v>5</v>
      </c>
      <c r="M22" s="195">
        <f t="shared" si="0"/>
        <v>0</v>
      </c>
      <c r="N22" s="195">
        <f t="shared" si="0"/>
        <v>5</v>
      </c>
      <c r="O22" s="196">
        <f t="shared" si="1"/>
        <v>5</v>
      </c>
      <c r="P22" s="200">
        <v>0.5</v>
      </c>
      <c r="Q22" s="201" t="s">
        <v>259</v>
      </c>
      <c r="R22" s="181"/>
      <c r="S22" s="181"/>
      <c r="T22" s="181"/>
      <c r="U22" s="181"/>
      <c r="V22" s="181"/>
      <c r="W22" s="181"/>
    </row>
    <row r="23" spans="1:23" s="198" customFormat="1" ht="12" customHeight="1" thickBot="1" x14ac:dyDescent="0.35">
      <c r="A23" s="325" t="s">
        <v>155</v>
      </c>
      <c r="B23" s="331" t="s">
        <v>24</v>
      </c>
      <c r="C23" s="326">
        <v>1</v>
      </c>
      <c r="D23" s="326">
        <v>0</v>
      </c>
      <c r="E23" s="326">
        <v>1</v>
      </c>
      <c r="F23" s="327">
        <v>2</v>
      </c>
      <c r="G23" s="327">
        <v>0</v>
      </c>
      <c r="H23" s="328">
        <v>2</v>
      </c>
      <c r="I23" s="315">
        <v>0</v>
      </c>
      <c r="J23" s="329">
        <v>0</v>
      </c>
      <c r="K23" s="330">
        <v>0</v>
      </c>
      <c r="L23" s="195">
        <f t="shared" si="0"/>
        <v>3</v>
      </c>
      <c r="M23" s="195">
        <f t="shared" si="0"/>
        <v>0</v>
      </c>
      <c r="N23" s="195">
        <v>3</v>
      </c>
      <c r="O23" s="196">
        <f t="shared" si="1"/>
        <v>3</v>
      </c>
      <c r="P23" s="200">
        <v>0.1</v>
      </c>
      <c r="Q23" s="201" t="s">
        <v>260</v>
      </c>
      <c r="R23" s="181"/>
      <c r="S23" s="181"/>
      <c r="T23" s="181"/>
      <c r="U23" s="181"/>
      <c r="V23" s="181"/>
      <c r="W23" s="181"/>
    </row>
    <row r="24" spans="1:23" s="198" customFormat="1" ht="12" customHeight="1" thickBot="1" x14ac:dyDescent="0.35">
      <c r="A24" s="325" t="s">
        <v>169</v>
      </c>
      <c r="B24" s="331" t="s">
        <v>25</v>
      </c>
      <c r="C24" s="326">
        <v>1</v>
      </c>
      <c r="D24" s="326">
        <v>0</v>
      </c>
      <c r="E24" s="326">
        <v>1</v>
      </c>
      <c r="F24" s="327">
        <v>2</v>
      </c>
      <c r="G24" s="327">
        <v>0</v>
      </c>
      <c r="H24" s="328">
        <v>2</v>
      </c>
      <c r="I24" s="315">
        <v>0</v>
      </c>
      <c r="J24" s="329">
        <v>0</v>
      </c>
      <c r="K24" s="330">
        <v>0</v>
      </c>
      <c r="L24" s="195">
        <f t="shared" si="0"/>
        <v>3</v>
      </c>
      <c r="M24" s="195">
        <v>3</v>
      </c>
      <c r="N24" s="195">
        <v>3</v>
      </c>
      <c r="O24" s="196">
        <f t="shared" si="1"/>
        <v>3</v>
      </c>
      <c r="P24" s="200">
        <v>0.04</v>
      </c>
      <c r="Q24" s="201" t="s">
        <v>261</v>
      </c>
      <c r="R24" s="181"/>
      <c r="S24" s="181"/>
      <c r="T24" s="181"/>
      <c r="U24" s="181"/>
      <c r="V24" s="181"/>
      <c r="W24" s="181"/>
    </row>
    <row r="25" spans="1:23" s="198" customFormat="1" ht="12" customHeight="1" thickBot="1" x14ac:dyDescent="0.35">
      <c r="A25" s="325" t="s">
        <v>155</v>
      </c>
      <c r="B25" s="331" t="s">
        <v>26</v>
      </c>
      <c r="C25" s="326">
        <v>0.1</v>
      </c>
      <c r="D25" s="326">
        <v>0</v>
      </c>
      <c r="E25" s="326">
        <v>0.1</v>
      </c>
      <c r="F25" s="327">
        <v>2</v>
      </c>
      <c r="G25" s="327">
        <v>0</v>
      </c>
      <c r="H25" s="328">
        <v>2</v>
      </c>
      <c r="I25" s="315">
        <v>0</v>
      </c>
      <c r="J25" s="329">
        <v>0</v>
      </c>
      <c r="K25" s="330">
        <v>0</v>
      </c>
      <c r="L25" s="195">
        <f t="shared" si="0"/>
        <v>2.1</v>
      </c>
      <c r="M25" s="195">
        <f t="shared" si="0"/>
        <v>0</v>
      </c>
      <c r="N25" s="195">
        <f t="shared" si="0"/>
        <v>2.1</v>
      </c>
      <c r="O25" s="196">
        <f t="shared" si="1"/>
        <v>2.1</v>
      </c>
      <c r="P25" s="200">
        <v>0.1</v>
      </c>
      <c r="Q25" s="201" t="s">
        <v>260</v>
      </c>
      <c r="R25" s="181"/>
      <c r="S25" s="181"/>
      <c r="T25" s="181"/>
      <c r="U25" s="181"/>
      <c r="V25" s="181"/>
      <c r="W25" s="181"/>
    </row>
    <row r="26" spans="1:23" s="198" customFormat="1" ht="12" customHeight="1" thickBot="1" x14ac:dyDescent="0.35">
      <c r="A26" s="325" t="s">
        <v>153</v>
      </c>
      <c r="B26" s="331" t="s">
        <v>27</v>
      </c>
      <c r="C26" s="326">
        <v>4</v>
      </c>
      <c r="D26" s="326">
        <v>0</v>
      </c>
      <c r="E26" s="326">
        <v>4</v>
      </c>
      <c r="F26" s="327">
        <v>16</v>
      </c>
      <c r="G26" s="327">
        <v>0</v>
      </c>
      <c r="H26" s="328">
        <v>16</v>
      </c>
      <c r="I26" s="315">
        <v>2</v>
      </c>
      <c r="J26" s="329">
        <v>0</v>
      </c>
      <c r="K26" s="330">
        <v>2</v>
      </c>
      <c r="L26" s="195">
        <f t="shared" si="0"/>
        <v>22</v>
      </c>
      <c r="M26" s="195">
        <f t="shared" si="0"/>
        <v>0</v>
      </c>
      <c r="N26" s="195">
        <f t="shared" si="0"/>
        <v>22</v>
      </c>
      <c r="O26" s="196">
        <f t="shared" si="1"/>
        <v>22</v>
      </c>
      <c r="P26" s="200">
        <v>1</v>
      </c>
      <c r="Q26" s="201" t="s">
        <v>245</v>
      </c>
      <c r="R26" s="181"/>
      <c r="S26" s="181"/>
      <c r="T26" s="181"/>
      <c r="U26" s="181"/>
      <c r="V26" s="181"/>
      <c r="W26" s="181"/>
    </row>
    <row r="27" spans="1:23" s="198" customFormat="1" ht="12" customHeight="1" thickBot="1" x14ac:dyDescent="0.35">
      <c r="A27" s="325" t="s">
        <v>152</v>
      </c>
      <c r="B27" s="331" t="s">
        <v>28</v>
      </c>
      <c r="C27" s="326">
        <v>3</v>
      </c>
      <c r="D27" s="326">
        <v>0</v>
      </c>
      <c r="E27" s="326">
        <v>3</v>
      </c>
      <c r="F27" s="327">
        <v>11</v>
      </c>
      <c r="G27" s="327">
        <v>0</v>
      </c>
      <c r="H27" s="328">
        <v>11</v>
      </c>
      <c r="I27" s="315">
        <v>1</v>
      </c>
      <c r="J27" s="329">
        <v>0</v>
      </c>
      <c r="K27" s="330">
        <v>1</v>
      </c>
      <c r="L27" s="195">
        <f t="shared" si="0"/>
        <v>15</v>
      </c>
      <c r="M27" s="195">
        <f t="shared" si="0"/>
        <v>0</v>
      </c>
      <c r="N27" s="195">
        <f t="shared" si="0"/>
        <v>15</v>
      </c>
      <c r="O27" s="196">
        <f t="shared" si="1"/>
        <v>15</v>
      </c>
      <c r="P27" s="200">
        <v>2.5</v>
      </c>
      <c r="Q27" s="201" t="s">
        <v>334</v>
      </c>
      <c r="R27" s="181"/>
      <c r="S27" s="181"/>
      <c r="T27" s="181"/>
      <c r="U27" s="181"/>
      <c r="V27" s="181"/>
      <c r="W27" s="181"/>
    </row>
    <row r="28" spans="1:23" s="198" customFormat="1" ht="12" customHeight="1" thickBot="1" x14ac:dyDescent="0.35">
      <c r="A28" s="325" t="s">
        <v>152</v>
      </c>
      <c r="B28" s="331" t="s">
        <v>29</v>
      </c>
      <c r="C28" s="326">
        <v>1</v>
      </c>
      <c r="D28" s="326">
        <v>0</v>
      </c>
      <c r="E28" s="326">
        <v>1</v>
      </c>
      <c r="F28" s="327">
        <v>6</v>
      </c>
      <c r="G28" s="327">
        <v>0</v>
      </c>
      <c r="H28" s="328">
        <v>6</v>
      </c>
      <c r="I28" s="315">
        <v>1</v>
      </c>
      <c r="J28" s="329">
        <v>1</v>
      </c>
      <c r="K28" s="330">
        <v>0</v>
      </c>
      <c r="L28" s="195">
        <f t="shared" si="0"/>
        <v>8</v>
      </c>
      <c r="M28" s="195">
        <f t="shared" si="0"/>
        <v>1</v>
      </c>
      <c r="N28" s="195">
        <v>7</v>
      </c>
      <c r="O28" s="196">
        <v>7</v>
      </c>
      <c r="P28" s="200">
        <v>1.2</v>
      </c>
      <c r="Q28" s="201" t="s">
        <v>336</v>
      </c>
      <c r="R28" s="181"/>
      <c r="S28" s="181"/>
      <c r="T28" s="181"/>
      <c r="U28" s="181"/>
      <c r="V28" s="181"/>
      <c r="W28" s="181"/>
    </row>
    <row r="29" spans="1:23" s="198" customFormat="1" ht="12" customHeight="1" thickBot="1" x14ac:dyDescent="0.35">
      <c r="A29" s="325" t="s">
        <v>152</v>
      </c>
      <c r="B29" s="331" t="s">
        <v>30</v>
      </c>
      <c r="C29" s="326">
        <v>9</v>
      </c>
      <c r="D29" s="326">
        <v>0</v>
      </c>
      <c r="E29" s="326">
        <v>9</v>
      </c>
      <c r="F29" s="327">
        <v>46</v>
      </c>
      <c r="G29" s="327">
        <v>0</v>
      </c>
      <c r="H29" s="328">
        <v>46</v>
      </c>
      <c r="I29" s="315">
        <v>16</v>
      </c>
      <c r="J29" s="329">
        <v>0</v>
      </c>
      <c r="K29" s="330">
        <v>16</v>
      </c>
      <c r="L29" s="195">
        <f t="shared" si="0"/>
        <v>71</v>
      </c>
      <c r="M29" s="195">
        <f t="shared" si="0"/>
        <v>0</v>
      </c>
      <c r="N29" s="195">
        <f t="shared" si="0"/>
        <v>71</v>
      </c>
      <c r="O29" s="196">
        <f t="shared" si="1"/>
        <v>71</v>
      </c>
      <c r="P29" s="200">
        <v>6.5</v>
      </c>
      <c r="Q29" s="201" t="s">
        <v>262</v>
      </c>
      <c r="R29" s="181"/>
      <c r="S29" s="181"/>
      <c r="T29" s="181"/>
      <c r="U29" s="181"/>
      <c r="V29" s="181"/>
      <c r="W29" s="181"/>
    </row>
    <row r="30" spans="1:23" s="198" customFormat="1" ht="12" customHeight="1" thickBot="1" x14ac:dyDescent="0.35">
      <c r="A30" s="325" t="s">
        <v>169</v>
      </c>
      <c r="B30" s="331" t="s">
        <v>31</v>
      </c>
      <c r="C30" s="326">
        <v>0.5</v>
      </c>
      <c r="D30" s="326">
        <v>0</v>
      </c>
      <c r="E30" s="326">
        <v>0.5</v>
      </c>
      <c r="F30" s="327">
        <v>2</v>
      </c>
      <c r="G30" s="327">
        <v>0</v>
      </c>
      <c r="H30" s="328">
        <v>2</v>
      </c>
      <c r="I30" s="315">
        <v>0</v>
      </c>
      <c r="J30" s="329">
        <v>0</v>
      </c>
      <c r="K30" s="330">
        <v>0</v>
      </c>
      <c r="L30" s="195">
        <v>2.5</v>
      </c>
      <c r="M30" s="195">
        <f t="shared" si="0"/>
        <v>0</v>
      </c>
      <c r="N30" s="195">
        <v>2.5</v>
      </c>
      <c r="O30" s="196">
        <v>2.5</v>
      </c>
      <c r="P30" s="200">
        <v>7.0000000000000007E-2</v>
      </c>
      <c r="Q30" s="201" t="s">
        <v>263</v>
      </c>
      <c r="R30" s="181"/>
      <c r="S30" s="181"/>
      <c r="T30" s="181"/>
      <c r="U30" s="181"/>
      <c r="V30" s="181"/>
      <c r="W30" s="181"/>
    </row>
    <row r="31" spans="1:23" s="198" customFormat="1" ht="12" customHeight="1" thickBot="1" x14ac:dyDescent="0.35">
      <c r="A31" s="325" t="s">
        <v>169</v>
      </c>
      <c r="B31" s="331" t="s">
        <v>32</v>
      </c>
      <c r="C31" s="326">
        <v>0.5</v>
      </c>
      <c r="D31" s="326">
        <v>0</v>
      </c>
      <c r="E31" s="326">
        <v>0.5</v>
      </c>
      <c r="F31" s="327">
        <v>2</v>
      </c>
      <c r="G31" s="327">
        <v>0</v>
      </c>
      <c r="H31" s="328">
        <v>2</v>
      </c>
      <c r="I31" s="315">
        <v>0</v>
      </c>
      <c r="J31" s="329">
        <v>0</v>
      </c>
      <c r="K31" s="330">
        <v>0</v>
      </c>
      <c r="L31" s="195">
        <f t="shared" si="0"/>
        <v>2.5</v>
      </c>
      <c r="M31" s="195">
        <f t="shared" si="0"/>
        <v>0</v>
      </c>
      <c r="N31" s="195">
        <v>2.5</v>
      </c>
      <c r="O31" s="196">
        <f t="shared" si="1"/>
        <v>2.5</v>
      </c>
      <c r="P31" s="200">
        <v>0.1</v>
      </c>
      <c r="Q31" s="201" t="s">
        <v>264</v>
      </c>
      <c r="R31" s="181"/>
      <c r="S31" s="181"/>
      <c r="T31" s="181"/>
      <c r="U31" s="181"/>
      <c r="V31" s="181"/>
      <c r="W31" s="181"/>
    </row>
    <row r="32" spans="1:23" s="198" customFormat="1" ht="12" customHeight="1" thickBot="1" x14ac:dyDescent="0.35">
      <c r="A32" s="325" t="s">
        <v>142</v>
      </c>
      <c r="B32" s="331" t="s">
        <v>33</v>
      </c>
      <c r="C32" s="326">
        <v>2</v>
      </c>
      <c r="D32" s="326">
        <v>0</v>
      </c>
      <c r="E32" s="326">
        <v>2</v>
      </c>
      <c r="F32" s="327">
        <v>15</v>
      </c>
      <c r="G32" s="327">
        <v>0</v>
      </c>
      <c r="H32" s="328">
        <v>15</v>
      </c>
      <c r="I32" s="315">
        <v>2</v>
      </c>
      <c r="J32" s="329">
        <v>0</v>
      </c>
      <c r="K32" s="330">
        <v>2</v>
      </c>
      <c r="L32" s="195">
        <f t="shared" si="0"/>
        <v>19</v>
      </c>
      <c r="M32" s="195">
        <f t="shared" si="0"/>
        <v>0</v>
      </c>
      <c r="N32" s="195">
        <f t="shared" si="0"/>
        <v>19</v>
      </c>
      <c r="O32" s="196">
        <v>19</v>
      </c>
      <c r="P32" s="200">
        <v>0</v>
      </c>
      <c r="Q32" s="405" t="s">
        <v>330</v>
      </c>
      <c r="R32" s="181"/>
      <c r="S32" s="181"/>
      <c r="T32" s="181"/>
      <c r="U32" s="181"/>
      <c r="V32" s="181"/>
      <c r="W32" s="181"/>
    </row>
    <row r="33" spans="1:23" s="198" customFormat="1" ht="12" customHeight="1" thickBot="1" x14ac:dyDescent="0.35">
      <c r="A33" s="325" t="s">
        <v>142</v>
      </c>
      <c r="B33" s="331" t="s">
        <v>34</v>
      </c>
      <c r="C33" s="326">
        <v>0.25</v>
      </c>
      <c r="D33" s="326">
        <v>0</v>
      </c>
      <c r="E33" s="326">
        <v>0.25</v>
      </c>
      <c r="F33" s="327">
        <v>3.75</v>
      </c>
      <c r="G33" s="327">
        <v>0</v>
      </c>
      <c r="H33" s="328">
        <v>3.75</v>
      </c>
      <c r="I33" s="315">
        <v>1</v>
      </c>
      <c r="J33" s="329">
        <v>0</v>
      </c>
      <c r="K33" s="330">
        <v>1</v>
      </c>
      <c r="L33" s="195">
        <f t="shared" si="0"/>
        <v>5</v>
      </c>
      <c r="M33" s="195">
        <f t="shared" si="0"/>
        <v>0</v>
      </c>
      <c r="N33" s="195">
        <f t="shared" si="0"/>
        <v>5</v>
      </c>
      <c r="O33" s="196">
        <f t="shared" si="1"/>
        <v>5</v>
      </c>
      <c r="P33" s="200">
        <v>0.25</v>
      </c>
      <c r="Q33" s="201" t="s">
        <v>265</v>
      </c>
      <c r="R33" s="181"/>
      <c r="S33" s="181"/>
      <c r="T33" s="181"/>
      <c r="U33" s="181"/>
      <c r="V33" s="181"/>
      <c r="W33" s="181"/>
    </row>
    <row r="34" spans="1:23" ht="12" customHeight="1" thickBot="1" x14ac:dyDescent="0.35">
      <c r="A34" s="325" t="s">
        <v>152</v>
      </c>
      <c r="B34" s="331" t="s">
        <v>35</v>
      </c>
      <c r="C34" s="326">
        <v>1</v>
      </c>
      <c r="D34" s="326">
        <v>0</v>
      </c>
      <c r="E34" s="326">
        <v>1</v>
      </c>
      <c r="F34" s="327">
        <v>9</v>
      </c>
      <c r="G34" s="327">
        <v>0</v>
      </c>
      <c r="H34" s="328">
        <v>9</v>
      </c>
      <c r="I34" s="315">
        <v>1</v>
      </c>
      <c r="J34" s="329">
        <v>0</v>
      </c>
      <c r="K34" s="330">
        <v>1</v>
      </c>
      <c r="L34" s="195">
        <f t="shared" si="0"/>
        <v>11</v>
      </c>
      <c r="M34" s="195">
        <f t="shared" si="0"/>
        <v>0</v>
      </c>
      <c r="N34" s="195">
        <f t="shared" si="0"/>
        <v>11</v>
      </c>
      <c r="O34" s="196">
        <f t="shared" si="1"/>
        <v>11</v>
      </c>
      <c r="P34" s="200">
        <v>1.1000000000000001</v>
      </c>
      <c r="Q34" s="201" t="s">
        <v>266</v>
      </c>
    </row>
    <row r="35" spans="1:23" s="198" customFormat="1" ht="12" customHeight="1" thickBot="1" x14ac:dyDescent="0.35">
      <c r="A35" s="325" t="s">
        <v>142</v>
      </c>
      <c r="B35" s="331" t="s">
        <v>36</v>
      </c>
      <c r="C35" s="326">
        <v>6</v>
      </c>
      <c r="D35" s="326">
        <v>0</v>
      </c>
      <c r="E35" s="326">
        <v>6</v>
      </c>
      <c r="F35" s="327">
        <v>29</v>
      </c>
      <c r="G35" s="327">
        <v>0</v>
      </c>
      <c r="H35" s="328">
        <v>29</v>
      </c>
      <c r="I35" s="315">
        <v>4</v>
      </c>
      <c r="J35" s="329">
        <v>0</v>
      </c>
      <c r="K35" s="330">
        <v>4</v>
      </c>
      <c r="L35" s="195">
        <f t="shared" si="0"/>
        <v>39</v>
      </c>
      <c r="M35" s="195">
        <f t="shared" si="0"/>
        <v>0</v>
      </c>
      <c r="N35" s="195">
        <f t="shared" si="0"/>
        <v>39</v>
      </c>
      <c r="O35" s="196">
        <v>39</v>
      </c>
      <c r="P35" s="200">
        <v>0</v>
      </c>
      <c r="Q35" s="201"/>
      <c r="R35" s="181"/>
      <c r="S35" s="181"/>
      <c r="T35" s="181"/>
      <c r="U35" s="181"/>
      <c r="V35" s="181"/>
      <c r="W35" s="181"/>
    </row>
    <row r="36" spans="1:23" ht="12" customHeight="1" thickBot="1" x14ac:dyDescent="0.35">
      <c r="A36" s="325" t="s">
        <v>311</v>
      </c>
      <c r="B36" s="331" t="s">
        <v>267</v>
      </c>
      <c r="C36" s="326">
        <v>1.5</v>
      </c>
      <c r="D36" s="326">
        <v>0</v>
      </c>
      <c r="E36" s="326">
        <v>1.5</v>
      </c>
      <c r="F36" s="327">
        <v>8.5</v>
      </c>
      <c r="G36" s="327">
        <v>0</v>
      </c>
      <c r="H36" s="328">
        <v>8.5</v>
      </c>
      <c r="I36" s="315">
        <v>1</v>
      </c>
      <c r="J36" s="329">
        <v>0</v>
      </c>
      <c r="K36" s="330">
        <v>1</v>
      </c>
      <c r="L36" s="195">
        <f t="shared" si="0"/>
        <v>11</v>
      </c>
      <c r="M36" s="195">
        <f t="shared" si="0"/>
        <v>0</v>
      </c>
      <c r="N36" s="195">
        <f t="shared" si="0"/>
        <v>11</v>
      </c>
      <c r="O36" s="196">
        <f t="shared" si="1"/>
        <v>11</v>
      </c>
      <c r="P36" s="200">
        <v>1.75</v>
      </c>
      <c r="Q36" s="201" t="s">
        <v>268</v>
      </c>
    </row>
    <row r="37" spans="1:23" ht="12" customHeight="1" thickBot="1" x14ac:dyDescent="0.35">
      <c r="A37" s="325" t="s">
        <v>311</v>
      </c>
      <c r="B37" s="331" t="s">
        <v>269</v>
      </c>
      <c r="C37" s="326">
        <v>1.5</v>
      </c>
      <c r="D37" s="326">
        <v>0</v>
      </c>
      <c r="E37" s="326">
        <v>1.5</v>
      </c>
      <c r="F37" s="327">
        <v>6.5</v>
      </c>
      <c r="G37" s="327">
        <v>0</v>
      </c>
      <c r="H37" s="328">
        <v>6.5</v>
      </c>
      <c r="I37" s="315">
        <v>1</v>
      </c>
      <c r="J37" s="329">
        <v>1</v>
      </c>
      <c r="K37" s="330">
        <v>0</v>
      </c>
      <c r="L37" s="195">
        <f t="shared" si="0"/>
        <v>9</v>
      </c>
      <c r="M37" s="195">
        <f t="shared" si="0"/>
        <v>1</v>
      </c>
      <c r="N37" s="195">
        <f t="shared" si="0"/>
        <v>8</v>
      </c>
      <c r="O37" s="196">
        <v>8</v>
      </c>
      <c r="P37" s="200">
        <v>1.75</v>
      </c>
      <c r="Q37" s="201" t="s">
        <v>268</v>
      </c>
    </row>
    <row r="38" spans="1:23" s="198" customFormat="1" ht="12" customHeight="1" thickBot="1" x14ac:dyDescent="0.35">
      <c r="A38" s="325" t="s">
        <v>142</v>
      </c>
      <c r="B38" s="331" t="s">
        <v>39</v>
      </c>
      <c r="C38" s="326">
        <v>8.5</v>
      </c>
      <c r="D38" s="326">
        <v>0</v>
      </c>
      <c r="E38" s="326">
        <v>8.5</v>
      </c>
      <c r="F38" s="327">
        <v>33</v>
      </c>
      <c r="G38" s="327">
        <v>0</v>
      </c>
      <c r="H38" s="328">
        <f>F38-G38</f>
        <v>33</v>
      </c>
      <c r="I38" s="315">
        <v>9</v>
      </c>
      <c r="J38" s="329">
        <v>0</v>
      </c>
      <c r="K38" s="330">
        <v>9</v>
      </c>
      <c r="L38" s="195">
        <f t="shared" si="0"/>
        <v>50.5</v>
      </c>
      <c r="M38" s="195">
        <f t="shared" si="0"/>
        <v>0</v>
      </c>
      <c r="N38" s="195">
        <f t="shared" si="0"/>
        <v>50.5</v>
      </c>
      <c r="O38" s="196">
        <v>50.5</v>
      </c>
      <c r="P38" s="200">
        <v>0.5</v>
      </c>
      <c r="Q38" s="405" t="s">
        <v>329</v>
      </c>
      <c r="R38" s="181"/>
      <c r="S38" s="181"/>
      <c r="T38" s="181"/>
      <c r="U38" s="181"/>
      <c r="V38" s="181"/>
      <c r="W38" s="181"/>
    </row>
    <row r="39" spans="1:23" s="198" customFormat="1" ht="12" customHeight="1" thickBot="1" x14ac:dyDescent="0.35">
      <c r="A39" s="325" t="s">
        <v>311</v>
      </c>
      <c r="B39" s="331" t="s">
        <v>40</v>
      </c>
      <c r="C39" s="326">
        <v>1</v>
      </c>
      <c r="D39" s="326">
        <v>0</v>
      </c>
      <c r="E39" s="326">
        <v>1</v>
      </c>
      <c r="F39" s="327">
        <v>8</v>
      </c>
      <c r="G39" s="327">
        <v>0</v>
      </c>
      <c r="H39" s="328">
        <v>8</v>
      </c>
      <c r="I39" s="315">
        <v>0</v>
      </c>
      <c r="J39" s="329">
        <v>0</v>
      </c>
      <c r="K39" s="330">
        <v>0</v>
      </c>
      <c r="L39" s="195">
        <f t="shared" si="0"/>
        <v>9</v>
      </c>
      <c r="M39" s="195">
        <f t="shared" si="0"/>
        <v>0</v>
      </c>
      <c r="N39" s="195">
        <f t="shared" si="0"/>
        <v>9</v>
      </c>
      <c r="O39" s="196">
        <f t="shared" si="1"/>
        <v>9</v>
      </c>
      <c r="P39" s="200">
        <v>2</v>
      </c>
      <c r="Q39" s="201" t="s">
        <v>270</v>
      </c>
      <c r="R39" s="181"/>
      <c r="S39" s="181"/>
      <c r="T39" s="181"/>
      <c r="U39" s="181"/>
      <c r="V39" s="181"/>
      <c r="W39" s="181"/>
    </row>
    <row r="40" spans="1:23" s="198" customFormat="1" ht="12" customHeight="1" thickBot="1" x14ac:dyDescent="0.35">
      <c r="A40" s="325" t="s">
        <v>153</v>
      </c>
      <c r="B40" s="331" t="s">
        <v>41</v>
      </c>
      <c r="C40" s="326">
        <v>5.25</v>
      </c>
      <c r="D40" s="326">
        <v>0</v>
      </c>
      <c r="E40" s="326">
        <v>5.25</v>
      </c>
      <c r="F40" s="327">
        <v>24.75</v>
      </c>
      <c r="G40" s="327">
        <v>0</v>
      </c>
      <c r="H40" s="328">
        <v>24.75</v>
      </c>
      <c r="I40" s="315">
        <v>4</v>
      </c>
      <c r="J40" s="329">
        <v>0</v>
      </c>
      <c r="K40" s="330">
        <v>4</v>
      </c>
      <c r="L40" s="195">
        <f t="shared" si="0"/>
        <v>34</v>
      </c>
      <c r="M40" s="195">
        <f t="shared" si="0"/>
        <v>0</v>
      </c>
      <c r="N40" s="195">
        <f t="shared" si="0"/>
        <v>34</v>
      </c>
      <c r="O40" s="196">
        <f t="shared" si="1"/>
        <v>34</v>
      </c>
      <c r="P40" s="200">
        <v>2</v>
      </c>
      <c r="Q40" s="201" t="s">
        <v>271</v>
      </c>
      <c r="R40" s="181"/>
      <c r="S40" s="181"/>
      <c r="T40" s="181"/>
      <c r="U40" s="181"/>
      <c r="V40" s="181"/>
      <c r="W40" s="181"/>
    </row>
    <row r="41" spans="1:23" s="198" customFormat="1" ht="12" customHeight="1" thickBot="1" x14ac:dyDescent="0.35">
      <c r="A41" s="325" t="s">
        <v>169</v>
      </c>
      <c r="B41" s="331" t="s">
        <v>42</v>
      </c>
      <c r="C41" s="326">
        <v>0.25</v>
      </c>
      <c r="D41" s="326">
        <v>0</v>
      </c>
      <c r="E41" s="326">
        <v>0.25</v>
      </c>
      <c r="F41" s="327">
        <v>1</v>
      </c>
      <c r="G41" s="327">
        <v>0</v>
      </c>
      <c r="H41" s="328">
        <v>1</v>
      </c>
      <c r="I41" s="315">
        <v>0.5</v>
      </c>
      <c r="J41" s="329">
        <v>0</v>
      </c>
      <c r="K41" s="330">
        <v>0.5</v>
      </c>
      <c r="L41" s="195">
        <f t="shared" si="0"/>
        <v>1.75</v>
      </c>
      <c r="M41" s="195">
        <f t="shared" si="0"/>
        <v>0</v>
      </c>
      <c r="N41" s="195">
        <f t="shared" si="0"/>
        <v>1.75</v>
      </c>
      <c r="O41" s="196">
        <f t="shared" si="1"/>
        <v>1.75</v>
      </c>
      <c r="P41" s="200">
        <v>0.04</v>
      </c>
      <c r="Q41" s="201" t="s">
        <v>272</v>
      </c>
      <c r="R41" s="181"/>
      <c r="S41" s="181"/>
      <c r="T41" s="181"/>
      <c r="U41" s="181"/>
      <c r="V41" s="181"/>
      <c r="W41" s="181"/>
    </row>
    <row r="42" spans="1:23" s="198" customFormat="1" ht="12" customHeight="1" thickBot="1" x14ac:dyDescent="0.35">
      <c r="A42" s="325" t="s">
        <v>155</v>
      </c>
      <c r="B42" s="331" t="s">
        <v>43</v>
      </c>
      <c r="C42" s="326">
        <v>0.25</v>
      </c>
      <c r="D42" s="326">
        <v>0</v>
      </c>
      <c r="E42" s="326">
        <v>0.25</v>
      </c>
      <c r="F42" s="327">
        <v>0.75</v>
      </c>
      <c r="G42" s="327">
        <v>0</v>
      </c>
      <c r="H42" s="328">
        <v>0.75</v>
      </c>
      <c r="I42" s="315">
        <v>0</v>
      </c>
      <c r="J42" s="329">
        <v>0</v>
      </c>
      <c r="K42" s="330">
        <v>0</v>
      </c>
      <c r="L42" s="195">
        <f t="shared" si="0"/>
        <v>1</v>
      </c>
      <c r="M42" s="195">
        <f t="shared" si="0"/>
        <v>0</v>
      </c>
      <c r="N42" s="195">
        <f t="shared" si="0"/>
        <v>1</v>
      </c>
      <c r="O42" s="196">
        <f t="shared" si="1"/>
        <v>1</v>
      </c>
      <c r="P42" s="200">
        <v>0.1</v>
      </c>
      <c r="Q42" s="201" t="s">
        <v>260</v>
      </c>
      <c r="R42" s="181"/>
      <c r="S42" s="181"/>
      <c r="T42" s="181"/>
      <c r="U42" s="181"/>
      <c r="V42" s="181"/>
      <c r="W42" s="181"/>
    </row>
    <row r="43" spans="1:23" s="198" customFormat="1" ht="12" customHeight="1" thickBot="1" x14ac:dyDescent="0.35">
      <c r="A43" s="325" t="s">
        <v>311</v>
      </c>
      <c r="B43" s="331" t="s">
        <v>44</v>
      </c>
      <c r="C43" s="326">
        <v>1.5</v>
      </c>
      <c r="D43" s="326">
        <v>0</v>
      </c>
      <c r="E43" s="326">
        <v>1.5</v>
      </c>
      <c r="F43" s="327">
        <v>9.5</v>
      </c>
      <c r="G43" s="327">
        <v>0</v>
      </c>
      <c r="H43" s="328">
        <v>9.5</v>
      </c>
      <c r="I43" s="315">
        <v>0</v>
      </c>
      <c r="J43" s="329">
        <v>0</v>
      </c>
      <c r="K43" s="330">
        <v>0</v>
      </c>
      <c r="L43" s="195">
        <f t="shared" si="0"/>
        <v>11</v>
      </c>
      <c r="M43" s="195">
        <f t="shared" si="0"/>
        <v>0</v>
      </c>
      <c r="N43" s="195">
        <f t="shared" si="0"/>
        <v>11</v>
      </c>
      <c r="O43" s="196">
        <f t="shared" si="1"/>
        <v>11</v>
      </c>
      <c r="P43" s="200">
        <v>0</v>
      </c>
      <c r="Q43" s="201" t="s">
        <v>273</v>
      </c>
      <c r="R43" s="181"/>
      <c r="S43" s="181"/>
      <c r="T43" s="181"/>
      <c r="U43" s="181"/>
      <c r="V43" s="181"/>
      <c r="W43" s="181"/>
    </row>
    <row r="44" spans="1:23" ht="12" customHeight="1" thickBot="1" x14ac:dyDescent="0.35">
      <c r="A44" s="325" t="s">
        <v>311</v>
      </c>
      <c r="B44" s="331" t="s">
        <v>45</v>
      </c>
      <c r="C44" s="326">
        <v>1</v>
      </c>
      <c r="D44" s="326">
        <v>0</v>
      </c>
      <c r="E44" s="326">
        <v>1</v>
      </c>
      <c r="F44" s="327">
        <v>3</v>
      </c>
      <c r="G44" s="327">
        <v>0</v>
      </c>
      <c r="H44" s="328">
        <v>3</v>
      </c>
      <c r="I44" s="315">
        <v>0.5</v>
      </c>
      <c r="J44" s="329">
        <v>0</v>
      </c>
      <c r="K44" s="330">
        <v>0.5</v>
      </c>
      <c r="L44" s="195">
        <f t="shared" si="0"/>
        <v>4.5</v>
      </c>
      <c r="M44" s="195">
        <f t="shared" si="0"/>
        <v>0</v>
      </c>
      <c r="N44" s="195">
        <f t="shared" si="0"/>
        <v>4.5</v>
      </c>
      <c r="O44" s="196">
        <f t="shared" si="1"/>
        <v>4.5</v>
      </c>
      <c r="P44" s="200">
        <v>0.05</v>
      </c>
      <c r="Q44" s="201" t="s">
        <v>274</v>
      </c>
    </row>
    <row r="45" spans="1:23" ht="12" customHeight="1" thickBot="1" x14ac:dyDescent="0.35">
      <c r="A45" s="325" t="s">
        <v>142</v>
      </c>
      <c r="B45" s="331" t="s">
        <v>275</v>
      </c>
      <c r="C45" s="326">
        <v>12</v>
      </c>
      <c r="D45" s="326">
        <v>0</v>
      </c>
      <c r="E45" s="326">
        <v>12</v>
      </c>
      <c r="F45" s="327">
        <v>35</v>
      </c>
      <c r="G45" s="327">
        <v>0</v>
      </c>
      <c r="H45" s="328">
        <v>35</v>
      </c>
      <c r="I45" s="315">
        <v>19</v>
      </c>
      <c r="J45" s="329">
        <v>0</v>
      </c>
      <c r="K45" s="330">
        <v>19</v>
      </c>
      <c r="L45" s="195">
        <f t="shared" si="0"/>
        <v>66</v>
      </c>
      <c r="M45" s="195">
        <f t="shared" si="0"/>
        <v>0</v>
      </c>
      <c r="N45" s="195">
        <f t="shared" si="0"/>
        <v>66</v>
      </c>
      <c r="O45" s="196">
        <f t="shared" si="1"/>
        <v>66</v>
      </c>
      <c r="P45" s="200">
        <v>1</v>
      </c>
      <c r="Q45" s="201" t="s">
        <v>326</v>
      </c>
    </row>
    <row r="46" spans="1:23" ht="12" customHeight="1" thickBot="1" x14ac:dyDescent="0.35">
      <c r="A46" s="325" t="s">
        <v>142</v>
      </c>
      <c r="B46" s="331" t="s">
        <v>277</v>
      </c>
      <c r="C46" s="326">
        <v>6</v>
      </c>
      <c r="D46" s="326">
        <v>0</v>
      </c>
      <c r="E46" s="326">
        <v>6</v>
      </c>
      <c r="F46" s="327">
        <v>15</v>
      </c>
      <c r="G46" s="327">
        <v>0</v>
      </c>
      <c r="H46" s="328">
        <v>15</v>
      </c>
      <c r="I46" s="315">
        <v>9</v>
      </c>
      <c r="J46" s="329">
        <v>0</v>
      </c>
      <c r="K46" s="330">
        <v>9</v>
      </c>
      <c r="L46" s="195">
        <f t="shared" si="0"/>
        <v>30</v>
      </c>
      <c r="M46" s="195">
        <f t="shared" si="0"/>
        <v>0</v>
      </c>
      <c r="N46" s="195">
        <f t="shared" si="0"/>
        <v>30</v>
      </c>
      <c r="O46" s="196">
        <f t="shared" si="1"/>
        <v>30</v>
      </c>
      <c r="P46" s="200">
        <v>0</v>
      </c>
      <c r="Q46" s="201" t="s">
        <v>257</v>
      </c>
    </row>
    <row r="47" spans="1:23" s="198" customFormat="1" ht="12" customHeight="1" thickBot="1" x14ac:dyDescent="0.35">
      <c r="A47" s="325" t="s">
        <v>311</v>
      </c>
      <c r="B47" s="331" t="s">
        <v>48</v>
      </c>
      <c r="C47" s="326">
        <v>3</v>
      </c>
      <c r="D47" s="326">
        <v>0</v>
      </c>
      <c r="E47" s="326">
        <v>3</v>
      </c>
      <c r="F47" s="327">
        <v>12</v>
      </c>
      <c r="G47" s="327">
        <v>0</v>
      </c>
      <c r="H47" s="328">
        <v>12</v>
      </c>
      <c r="I47" s="315">
        <v>3</v>
      </c>
      <c r="J47" s="329">
        <v>0</v>
      </c>
      <c r="K47" s="330">
        <v>3</v>
      </c>
      <c r="L47" s="195">
        <f t="shared" si="0"/>
        <v>18</v>
      </c>
      <c r="M47" s="195">
        <f t="shared" si="0"/>
        <v>0</v>
      </c>
      <c r="N47" s="195">
        <f t="shared" si="0"/>
        <v>18</v>
      </c>
      <c r="O47" s="196">
        <f t="shared" si="1"/>
        <v>18</v>
      </c>
      <c r="P47" s="200">
        <v>0.6</v>
      </c>
      <c r="Q47" s="201" t="s">
        <v>278</v>
      </c>
      <c r="R47" s="181"/>
      <c r="S47" s="181"/>
      <c r="T47" s="181"/>
      <c r="U47" s="181"/>
      <c r="V47" s="181"/>
      <c r="W47" s="181"/>
    </row>
    <row r="48" spans="1:23" s="198" customFormat="1" ht="12" customHeight="1" thickBot="1" x14ac:dyDescent="0.35">
      <c r="A48" s="325" t="s">
        <v>154</v>
      </c>
      <c r="B48" s="331" t="s">
        <v>49</v>
      </c>
      <c r="C48" s="326">
        <v>4</v>
      </c>
      <c r="D48" s="326">
        <v>0</v>
      </c>
      <c r="E48" s="326">
        <v>4</v>
      </c>
      <c r="F48" s="327">
        <v>12.5</v>
      </c>
      <c r="G48" s="327">
        <v>0</v>
      </c>
      <c r="H48" s="328">
        <v>12.5</v>
      </c>
      <c r="I48" s="315">
        <v>2</v>
      </c>
      <c r="J48" s="329">
        <v>0</v>
      </c>
      <c r="K48" s="330">
        <v>2</v>
      </c>
      <c r="L48" s="195">
        <f t="shared" si="0"/>
        <v>18.5</v>
      </c>
      <c r="M48" s="195">
        <f t="shared" si="0"/>
        <v>0</v>
      </c>
      <c r="N48" s="195">
        <f t="shared" si="0"/>
        <v>18.5</v>
      </c>
      <c r="O48" s="196">
        <f t="shared" si="1"/>
        <v>18.5</v>
      </c>
      <c r="P48" s="200">
        <v>1</v>
      </c>
      <c r="Q48" s="201" t="s">
        <v>315</v>
      </c>
      <c r="R48" s="181"/>
      <c r="S48" s="181"/>
      <c r="T48" s="181"/>
      <c r="U48" s="181"/>
      <c r="V48" s="181"/>
      <c r="W48" s="181"/>
    </row>
    <row r="49" spans="1:23" s="198" customFormat="1" ht="12" customHeight="1" thickBot="1" x14ac:dyDescent="0.35">
      <c r="A49" s="325" t="s">
        <v>155</v>
      </c>
      <c r="B49" s="331" t="s">
        <v>50</v>
      </c>
      <c r="C49" s="326">
        <v>1</v>
      </c>
      <c r="D49" s="326">
        <v>0</v>
      </c>
      <c r="E49" s="326">
        <v>1</v>
      </c>
      <c r="F49" s="327">
        <v>4</v>
      </c>
      <c r="G49" s="327">
        <v>0</v>
      </c>
      <c r="H49" s="328">
        <v>4</v>
      </c>
      <c r="I49" s="315">
        <v>1</v>
      </c>
      <c r="J49" s="329">
        <v>0</v>
      </c>
      <c r="K49" s="330">
        <v>1</v>
      </c>
      <c r="L49" s="195">
        <f t="shared" si="0"/>
        <v>6</v>
      </c>
      <c r="M49" s="195">
        <f t="shared" si="0"/>
        <v>0</v>
      </c>
      <c r="N49" s="195">
        <f t="shared" si="0"/>
        <v>6</v>
      </c>
      <c r="O49" s="196">
        <f t="shared" si="1"/>
        <v>6</v>
      </c>
      <c r="P49" s="200">
        <v>0.25</v>
      </c>
      <c r="Q49" s="201" t="s">
        <v>279</v>
      </c>
      <c r="R49" s="181"/>
      <c r="S49" s="181"/>
      <c r="T49" s="181"/>
      <c r="U49" s="181"/>
      <c r="V49" s="181"/>
      <c r="W49" s="181"/>
    </row>
    <row r="50" spans="1:23" s="198" customFormat="1" ht="12" customHeight="1" thickBot="1" x14ac:dyDescent="0.35">
      <c r="A50" s="325" t="s">
        <v>155</v>
      </c>
      <c r="B50" s="331" t="s">
        <v>51</v>
      </c>
      <c r="C50" s="326">
        <v>1</v>
      </c>
      <c r="D50" s="326">
        <v>0</v>
      </c>
      <c r="E50" s="326">
        <v>1</v>
      </c>
      <c r="F50" s="327">
        <v>5</v>
      </c>
      <c r="G50" s="327">
        <v>0</v>
      </c>
      <c r="H50" s="328">
        <v>5</v>
      </c>
      <c r="I50" s="315">
        <v>0</v>
      </c>
      <c r="J50" s="329">
        <v>0</v>
      </c>
      <c r="K50" s="330">
        <v>0</v>
      </c>
      <c r="L50" s="195">
        <f t="shared" si="0"/>
        <v>6</v>
      </c>
      <c r="M50" s="195">
        <f t="shared" si="0"/>
        <v>0</v>
      </c>
      <c r="N50" s="195">
        <f t="shared" si="0"/>
        <v>6</v>
      </c>
      <c r="O50" s="196">
        <f t="shared" si="1"/>
        <v>6</v>
      </c>
      <c r="P50" s="200">
        <v>0.5</v>
      </c>
      <c r="Q50" s="201" t="s">
        <v>258</v>
      </c>
      <c r="R50" s="181"/>
      <c r="S50" s="181"/>
      <c r="T50" s="181"/>
      <c r="U50" s="181"/>
      <c r="V50" s="181"/>
      <c r="W50" s="181"/>
    </row>
    <row r="51" spans="1:23" s="198" customFormat="1" ht="12" customHeight="1" thickBot="1" x14ac:dyDescent="0.35">
      <c r="A51" s="325" t="s">
        <v>169</v>
      </c>
      <c r="B51" s="331" t="s">
        <v>52</v>
      </c>
      <c r="C51" s="326">
        <v>0.5</v>
      </c>
      <c r="D51" s="326">
        <v>0</v>
      </c>
      <c r="E51" s="326">
        <v>0.5</v>
      </c>
      <c r="F51" s="327">
        <v>3.5</v>
      </c>
      <c r="G51" s="327">
        <v>0</v>
      </c>
      <c r="H51" s="328">
        <v>3.5</v>
      </c>
      <c r="I51" s="315">
        <v>0</v>
      </c>
      <c r="J51" s="329">
        <v>0</v>
      </c>
      <c r="K51" s="330">
        <v>0</v>
      </c>
      <c r="L51" s="195">
        <f t="shared" si="0"/>
        <v>4</v>
      </c>
      <c r="M51" s="195">
        <f t="shared" si="0"/>
        <v>0</v>
      </c>
      <c r="N51" s="195">
        <f t="shared" si="0"/>
        <v>4</v>
      </c>
      <c r="O51" s="196">
        <f t="shared" si="1"/>
        <v>4</v>
      </c>
      <c r="P51" s="200">
        <v>0.11</v>
      </c>
      <c r="Q51" s="201" t="s">
        <v>280</v>
      </c>
      <c r="R51" s="181"/>
      <c r="S51" s="181"/>
      <c r="T51" s="181"/>
      <c r="U51" s="181"/>
      <c r="V51" s="181"/>
      <c r="W51" s="181"/>
    </row>
    <row r="52" spans="1:23" s="198" customFormat="1" ht="12" customHeight="1" thickBot="1" x14ac:dyDescent="0.35">
      <c r="A52" s="325" t="s">
        <v>154</v>
      </c>
      <c r="B52" s="331" t="s">
        <v>53</v>
      </c>
      <c r="C52" s="326">
        <v>1.25</v>
      </c>
      <c r="D52" s="326">
        <v>0</v>
      </c>
      <c r="E52" s="326">
        <v>1.25</v>
      </c>
      <c r="F52" s="327">
        <v>7.75</v>
      </c>
      <c r="G52" s="327">
        <v>0</v>
      </c>
      <c r="H52" s="328">
        <v>7.75</v>
      </c>
      <c r="I52" s="315">
        <v>1</v>
      </c>
      <c r="J52" s="329">
        <v>0</v>
      </c>
      <c r="K52" s="330">
        <v>1</v>
      </c>
      <c r="L52" s="195">
        <f t="shared" si="0"/>
        <v>10</v>
      </c>
      <c r="M52" s="195">
        <f t="shared" si="0"/>
        <v>0</v>
      </c>
      <c r="N52" s="195">
        <f t="shared" si="0"/>
        <v>10</v>
      </c>
      <c r="O52" s="196">
        <f t="shared" si="1"/>
        <v>10</v>
      </c>
      <c r="P52" s="200">
        <v>0.93</v>
      </c>
      <c r="Q52" s="201" t="s">
        <v>281</v>
      </c>
      <c r="R52" s="181"/>
      <c r="S52" s="181"/>
      <c r="T52" s="181"/>
      <c r="U52" s="181"/>
      <c r="V52" s="181"/>
      <c r="W52" s="181"/>
    </row>
    <row r="53" spans="1:23" s="198" customFormat="1" ht="12" customHeight="1" thickBot="1" x14ac:dyDescent="0.35">
      <c r="A53" s="325" t="s">
        <v>169</v>
      </c>
      <c r="B53" s="331" t="s">
        <v>54</v>
      </c>
      <c r="C53" s="326">
        <v>0.25</v>
      </c>
      <c r="D53" s="326">
        <v>0</v>
      </c>
      <c r="E53" s="326">
        <v>0.25</v>
      </c>
      <c r="F53" s="327">
        <v>0.5</v>
      </c>
      <c r="G53" s="327">
        <v>0</v>
      </c>
      <c r="H53" s="328">
        <v>0.5</v>
      </c>
      <c r="I53" s="315">
        <v>0.25</v>
      </c>
      <c r="J53" s="329">
        <v>0</v>
      </c>
      <c r="K53" s="330">
        <v>0.25</v>
      </c>
      <c r="L53" s="195">
        <f t="shared" si="0"/>
        <v>1</v>
      </c>
      <c r="M53" s="195">
        <f t="shared" si="0"/>
        <v>0</v>
      </c>
      <c r="N53" s="195">
        <f t="shared" si="0"/>
        <v>1</v>
      </c>
      <c r="O53" s="196">
        <f t="shared" si="1"/>
        <v>1</v>
      </c>
      <c r="P53" s="200">
        <v>0.01</v>
      </c>
      <c r="Q53" s="201" t="s">
        <v>282</v>
      </c>
      <c r="R53" s="181"/>
      <c r="S53" s="181"/>
      <c r="T53" s="181"/>
      <c r="U53" s="181"/>
      <c r="V53" s="181"/>
      <c r="W53" s="181"/>
    </row>
    <row r="54" spans="1:23" s="198" customFormat="1" ht="12" customHeight="1" thickBot="1" x14ac:dyDescent="0.35">
      <c r="A54" s="325" t="s">
        <v>153</v>
      </c>
      <c r="B54" s="331" t="s">
        <v>55</v>
      </c>
      <c r="C54" s="326">
        <v>2</v>
      </c>
      <c r="D54" s="326">
        <v>0</v>
      </c>
      <c r="E54" s="326">
        <v>2</v>
      </c>
      <c r="F54" s="327">
        <v>13</v>
      </c>
      <c r="G54" s="327">
        <v>0</v>
      </c>
      <c r="H54" s="328">
        <v>13</v>
      </c>
      <c r="I54" s="315">
        <v>2</v>
      </c>
      <c r="J54" s="329">
        <v>0</v>
      </c>
      <c r="K54" s="330">
        <v>2</v>
      </c>
      <c r="L54" s="195">
        <f t="shared" si="0"/>
        <v>17</v>
      </c>
      <c r="M54" s="195">
        <f t="shared" si="0"/>
        <v>0</v>
      </c>
      <c r="N54" s="195">
        <f t="shared" si="0"/>
        <v>17</v>
      </c>
      <c r="O54" s="196">
        <f t="shared" si="1"/>
        <v>17</v>
      </c>
      <c r="P54" s="200">
        <v>2</v>
      </c>
      <c r="Q54" s="201" t="s">
        <v>283</v>
      </c>
      <c r="R54" s="181"/>
      <c r="S54" s="181"/>
      <c r="T54" s="181"/>
      <c r="U54" s="181"/>
      <c r="V54" s="181"/>
      <c r="W54" s="181"/>
    </row>
    <row r="55" spans="1:23" s="198" customFormat="1" ht="12" customHeight="1" thickBot="1" x14ac:dyDescent="0.35">
      <c r="A55" s="325" t="s">
        <v>155</v>
      </c>
      <c r="B55" s="331" t="s">
        <v>56</v>
      </c>
      <c r="C55" s="326">
        <v>1</v>
      </c>
      <c r="D55" s="326">
        <v>0</v>
      </c>
      <c r="E55" s="326">
        <v>1</v>
      </c>
      <c r="F55" s="327">
        <v>2</v>
      </c>
      <c r="G55" s="327">
        <v>0</v>
      </c>
      <c r="H55" s="328">
        <v>2</v>
      </c>
      <c r="I55" s="315">
        <v>1</v>
      </c>
      <c r="J55" s="329">
        <v>0</v>
      </c>
      <c r="K55" s="330">
        <v>1</v>
      </c>
      <c r="L55" s="195">
        <f t="shared" si="0"/>
        <v>4</v>
      </c>
      <c r="M55" s="195">
        <f t="shared" si="0"/>
        <v>0</v>
      </c>
      <c r="N55" s="195">
        <f t="shared" si="0"/>
        <v>4</v>
      </c>
      <c r="O55" s="196">
        <f t="shared" si="1"/>
        <v>4</v>
      </c>
      <c r="P55" s="200">
        <v>0.1</v>
      </c>
      <c r="Q55" s="201" t="s">
        <v>260</v>
      </c>
      <c r="R55" s="181"/>
      <c r="S55" s="181"/>
      <c r="T55" s="181"/>
      <c r="U55" s="181"/>
      <c r="V55" s="181"/>
      <c r="W55" s="181"/>
    </row>
    <row r="56" spans="1:23" s="198" customFormat="1" ht="12" customHeight="1" thickBot="1" x14ac:dyDescent="0.35">
      <c r="A56" s="325" t="s">
        <v>311</v>
      </c>
      <c r="B56" s="331" t="s">
        <v>57</v>
      </c>
      <c r="C56" s="326">
        <v>4</v>
      </c>
      <c r="D56" s="326">
        <v>0</v>
      </c>
      <c r="E56" s="326">
        <v>4</v>
      </c>
      <c r="F56" s="327">
        <v>16</v>
      </c>
      <c r="G56" s="327">
        <v>0</v>
      </c>
      <c r="H56" s="328">
        <v>16</v>
      </c>
      <c r="I56" s="315">
        <v>3</v>
      </c>
      <c r="J56" s="329">
        <v>0</v>
      </c>
      <c r="K56" s="330">
        <v>3</v>
      </c>
      <c r="L56" s="195">
        <f t="shared" si="0"/>
        <v>23</v>
      </c>
      <c r="M56" s="195">
        <f t="shared" si="0"/>
        <v>0</v>
      </c>
      <c r="N56" s="195">
        <f t="shared" si="0"/>
        <v>23</v>
      </c>
      <c r="O56" s="196">
        <f t="shared" si="1"/>
        <v>23</v>
      </c>
      <c r="P56" s="200">
        <v>0.18</v>
      </c>
      <c r="Q56" s="201" t="s">
        <v>304</v>
      </c>
      <c r="R56" s="181"/>
      <c r="S56" s="181"/>
      <c r="T56" s="181"/>
      <c r="U56" s="181"/>
      <c r="V56" s="181"/>
      <c r="W56" s="181"/>
    </row>
    <row r="57" spans="1:23" s="198" customFormat="1" ht="12" customHeight="1" thickBot="1" x14ac:dyDescent="0.35">
      <c r="A57" s="325" t="s">
        <v>152</v>
      </c>
      <c r="B57" s="331" t="s">
        <v>58</v>
      </c>
      <c r="C57" s="326">
        <v>1</v>
      </c>
      <c r="D57" s="326">
        <v>0</v>
      </c>
      <c r="E57" s="326">
        <v>1</v>
      </c>
      <c r="F57" s="327">
        <v>1</v>
      </c>
      <c r="G57" s="327">
        <v>0</v>
      </c>
      <c r="H57" s="328">
        <v>1</v>
      </c>
      <c r="I57" s="315">
        <v>0</v>
      </c>
      <c r="J57" s="329">
        <v>0</v>
      </c>
      <c r="K57" s="330">
        <v>0</v>
      </c>
      <c r="L57" s="195">
        <f t="shared" si="0"/>
        <v>2</v>
      </c>
      <c r="M57" s="195">
        <f t="shared" si="0"/>
        <v>0</v>
      </c>
      <c r="N57" s="195">
        <f t="shared" si="0"/>
        <v>2</v>
      </c>
      <c r="O57" s="196">
        <f t="shared" si="1"/>
        <v>2</v>
      </c>
      <c r="P57" s="200">
        <v>0.1</v>
      </c>
      <c r="Q57" s="201" t="s">
        <v>312</v>
      </c>
      <c r="R57" s="181"/>
      <c r="S57" s="181"/>
      <c r="T57" s="181"/>
      <c r="U57" s="181"/>
      <c r="V57" s="181"/>
      <c r="W57" s="181"/>
    </row>
    <row r="58" spans="1:23" s="198" customFormat="1" ht="12" customHeight="1" thickBot="1" x14ac:dyDescent="0.35">
      <c r="A58" s="325" t="s">
        <v>154</v>
      </c>
      <c r="B58" s="331" t="s">
        <v>59</v>
      </c>
      <c r="C58" s="326">
        <v>1.5</v>
      </c>
      <c r="D58" s="326">
        <v>0</v>
      </c>
      <c r="E58" s="326">
        <v>1.5</v>
      </c>
      <c r="F58" s="327">
        <v>6.75</v>
      </c>
      <c r="G58" s="327">
        <v>0</v>
      </c>
      <c r="H58" s="328">
        <v>6.75</v>
      </c>
      <c r="I58" s="315">
        <v>1</v>
      </c>
      <c r="J58" s="329">
        <v>0</v>
      </c>
      <c r="K58" s="330">
        <v>1</v>
      </c>
      <c r="L58" s="195">
        <f t="shared" si="0"/>
        <v>9.25</v>
      </c>
      <c r="M58" s="195">
        <f t="shared" si="0"/>
        <v>0</v>
      </c>
      <c r="N58" s="195">
        <f t="shared" si="0"/>
        <v>9.25</v>
      </c>
      <c r="O58" s="196">
        <f t="shared" si="1"/>
        <v>9.25</v>
      </c>
      <c r="P58" s="200">
        <v>0.12</v>
      </c>
      <c r="Q58" s="201" t="s">
        <v>284</v>
      </c>
      <c r="R58" s="181"/>
      <c r="S58" s="181"/>
      <c r="T58" s="181"/>
      <c r="U58" s="181"/>
      <c r="V58" s="181"/>
      <c r="W58" s="181"/>
    </row>
    <row r="59" spans="1:23" ht="12" customHeight="1" thickBot="1" x14ac:dyDescent="0.35">
      <c r="A59" s="325" t="s">
        <v>152</v>
      </c>
      <c r="B59" s="331" t="s">
        <v>60</v>
      </c>
      <c r="C59" s="326">
        <v>3</v>
      </c>
      <c r="D59" s="326">
        <v>0</v>
      </c>
      <c r="E59" s="326">
        <v>3</v>
      </c>
      <c r="F59" s="327">
        <v>13</v>
      </c>
      <c r="G59" s="327">
        <v>0</v>
      </c>
      <c r="H59" s="328">
        <v>13</v>
      </c>
      <c r="I59" s="315">
        <v>2</v>
      </c>
      <c r="J59" s="329">
        <v>0</v>
      </c>
      <c r="K59" s="330">
        <v>2</v>
      </c>
      <c r="L59" s="195">
        <f t="shared" si="0"/>
        <v>18</v>
      </c>
      <c r="M59" s="195">
        <v>0</v>
      </c>
      <c r="N59" s="195">
        <v>18</v>
      </c>
      <c r="O59" s="196">
        <v>18</v>
      </c>
      <c r="P59" s="200">
        <v>2</v>
      </c>
      <c r="Q59" s="201" t="s">
        <v>285</v>
      </c>
    </row>
    <row r="60" spans="1:23" s="198" customFormat="1" ht="12" customHeight="1" thickBot="1" x14ac:dyDescent="0.35">
      <c r="A60" s="325" t="s">
        <v>153</v>
      </c>
      <c r="B60" s="331" t="s">
        <v>61</v>
      </c>
      <c r="C60" s="326">
        <v>1.25</v>
      </c>
      <c r="D60" s="326">
        <v>0</v>
      </c>
      <c r="E60" s="326">
        <v>1.25</v>
      </c>
      <c r="F60" s="327">
        <v>7.75</v>
      </c>
      <c r="G60" s="327">
        <v>0</v>
      </c>
      <c r="H60" s="328">
        <v>7.75</v>
      </c>
      <c r="I60" s="315">
        <v>1</v>
      </c>
      <c r="J60" s="329">
        <v>0</v>
      </c>
      <c r="K60" s="330">
        <v>1</v>
      </c>
      <c r="L60" s="195">
        <f t="shared" si="0"/>
        <v>10</v>
      </c>
      <c r="M60" s="195">
        <f t="shared" si="0"/>
        <v>0</v>
      </c>
      <c r="N60" s="195">
        <f t="shared" si="0"/>
        <v>10</v>
      </c>
      <c r="O60" s="196">
        <f t="shared" si="1"/>
        <v>10</v>
      </c>
      <c r="P60" s="200">
        <v>0</v>
      </c>
      <c r="Q60" s="201" t="s">
        <v>258</v>
      </c>
      <c r="R60" s="181"/>
      <c r="S60" s="181"/>
      <c r="T60" s="181"/>
      <c r="U60" s="181"/>
      <c r="V60" s="181"/>
      <c r="W60" s="181"/>
    </row>
    <row r="61" spans="1:23" s="198" customFormat="1" ht="12" customHeight="1" thickBot="1" x14ac:dyDescent="0.35">
      <c r="A61" s="325" t="s">
        <v>155</v>
      </c>
      <c r="B61" s="331" t="s">
        <v>62</v>
      </c>
      <c r="C61" s="326">
        <v>0.25</v>
      </c>
      <c r="D61" s="326">
        <v>0</v>
      </c>
      <c r="E61" s="326">
        <v>0.25</v>
      </c>
      <c r="F61" s="327">
        <v>3</v>
      </c>
      <c r="G61" s="327">
        <v>0</v>
      </c>
      <c r="H61" s="328">
        <v>3</v>
      </c>
      <c r="I61" s="315">
        <v>0</v>
      </c>
      <c r="J61" s="329">
        <v>0</v>
      </c>
      <c r="K61" s="330">
        <v>0</v>
      </c>
      <c r="L61" s="195">
        <f t="shared" si="0"/>
        <v>3.25</v>
      </c>
      <c r="M61" s="195">
        <f t="shared" si="0"/>
        <v>0</v>
      </c>
      <c r="N61" s="195">
        <f t="shared" si="0"/>
        <v>3.25</v>
      </c>
      <c r="O61" s="196">
        <f t="shared" si="1"/>
        <v>3.25</v>
      </c>
      <c r="P61" s="200">
        <v>0.1</v>
      </c>
      <c r="Q61" s="201" t="s">
        <v>286</v>
      </c>
      <c r="R61" s="181"/>
      <c r="S61" s="181"/>
      <c r="T61" s="181"/>
      <c r="U61" s="181"/>
      <c r="V61" s="181"/>
      <c r="W61" s="181"/>
    </row>
    <row r="62" spans="1:23" s="198" customFormat="1" ht="12" customHeight="1" thickBot="1" x14ac:dyDescent="0.35">
      <c r="A62" s="325" t="s">
        <v>155</v>
      </c>
      <c r="B62" s="331" t="s">
        <v>63</v>
      </c>
      <c r="C62" s="326">
        <v>0.25</v>
      </c>
      <c r="D62" s="326">
        <v>0</v>
      </c>
      <c r="E62" s="326">
        <v>0.25</v>
      </c>
      <c r="F62" s="327">
        <v>0.75</v>
      </c>
      <c r="G62" s="327">
        <v>0</v>
      </c>
      <c r="H62" s="328">
        <v>0.75</v>
      </c>
      <c r="I62" s="315">
        <v>0.25</v>
      </c>
      <c r="J62" s="329">
        <v>0</v>
      </c>
      <c r="K62" s="330">
        <v>0.25</v>
      </c>
      <c r="L62" s="195">
        <f t="shared" si="0"/>
        <v>1.25</v>
      </c>
      <c r="M62" s="195">
        <f t="shared" si="0"/>
        <v>0</v>
      </c>
      <c r="N62" s="195">
        <f t="shared" si="0"/>
        <v>1.25</v>
      </c>
      <c r="O62" s="196">
        <f t="shared" si="1"/>
        <v>1.25</v>
      </c>
      <c r="P62" s="200">
        <v>0.1</v>
      </c>
      <c r="Q62" s="201" t="s">
        <v>260</v>
      </c>
      <c r="R62" s="181"/>
      <c r="S62" s="181"/>
      <c r="T62" s="181"/>
      <c r="U62" s="181"/>
      <c r="V62" s="181"/>
      <c r="W62" s="181"/>
    </row>
    <row r="63" spans="1:23" s="198" customFormat="1" ht="12" customHeight="1" thickBot="1" x14ac:dyDescent="0.35">
      <c r="A63" s="325" t="s">
        <v>169</v>
      </c>
      <c r="B63" s="331" t="s">
        <v>64</v>
      </c>
      <c r="C63" s="326">
        <v>1</v>
      </c>
      <c r="D63" s="326">
        <v>0</v>
      </c>
      <c r="E63" s="326">
        <v>1</v>
      </c>
      <c r="F63" s="327">
        <v>6</v>
      </c>
      <c r="G63" s="327">
        <v>0</v>
      </c>
      <c r="H63" s="328">
        <v>6</v>
      </c>
      <c r="I63" s="315">
        <v>0.4</v>
      </c>
      <c r="J63" s="329">
        <v>0</v>
      </c>
      <c r="K63" s="330">
        <v>0.4</v>
      </c>
      <c r="L63" s="195">
        <f t="shared" si="0"/>
        <v>7.4</v>
      </c>
      <c r="M63" s="195">
        <f t="shared" si="0"/>
        <v>0</v>
      </c>
      <c r="N63" s="195">
        <f t="shared" si="0"/>
        <v>7.4</v>
      </c>
      <c r="O63" s="196">
        <f t="shared" si="1"/>
        <v>7.4</v>
      </c>
      <c r="P63" s="200">
        <v>0.08</v>
      </c>
      <c r="Q63" s="201" t="s">
        <v>287</v>
      </c>
      <c r="R63" s="181"/>
      <c r="S63" s="181"/>
      <c r="T63" s="181"/>
      <c r="U63" s="181"/>
      <c r="V63" s="181"/>
      <c r="W63" s="181"/>
    </row>
    <row r="64" spans="1:23" s="198" customFormat="1" ht="12" customHeight="1" thickBot="1" x14ac:dyDescent="0.35">
      <c r="A64" s="325" t="s">
        <v>153</v>
      </c>
      <c r="B64" s="331" t="s">
        <v>65</v>
      </c>
      <c r="C64" s="326">
        <v>1</v>
      </c>
      <c r="D64" s="326">
        <v>0</v>
      </c>
      <c r="E64" s="326">
        <v>1</v>
      </c>
      <c r="F64" s="327">
        <v>4</v>
      </c>
      <c r="G64" s="327">
        <v>0</v>
      </c>
      <c r="H64" s="328">
        <v>4</v>
      </c>
      <c r="I64" s="315">
        <v>2</v>
      </c>
      <c r="J64" s="329">
        <v>0</v>
      </c>
      <c r="K64" s="330">
        <v>2</v>
      </c>
      <c r="L64" s="195">
        <f t="shared" si="0"/>
        <v>7</v>
      </c>
      <c r="M64" s="195">
        <f t="shared" si="0"/>
        <v>0</v>
      </c>
      <c r="N64" s="195">
        <f t="shared" si="0"/>
        <v>7</v>
      </c>
      <c r="O64" s="196">
        <f t="shared" si="1"/>
        <v>7</v>
      </c>
      <c r="P64" s="200">
        <v>0.1</v>
      </c>
      <c r="Q64" s="201" t="s">
        <v>288</v>
      </c>
      <c r="R64" s="181"/>
      <c r="S64" s="181"/>
      <c r="T64" s="181"/>
      <c r="U64" s="181"/>
      <c r="V64" s="181"/>
      <c r="W64" s="181"/>
    </row>
    <row r="65" spans="1:26" ht="12" customHeight="1" thickBot="1" x14ac:dyDescent="0.35">
      <c r="A65" s="325" t="s">
        <v>154</v>
      </c>
      <c r="B65" s="331" t="s">
        <v>66</v>
      </c>
      <c r="C65" s="326">
        <v>25.25</v>
      </c>
      <c r="D65" s="326">
        <v>0</v>
      </c>
      <c r="E65" s="326">
        <v>25.25</v>
      </c>
      <c r="F65" s="327">
        <v>80</v>
      </c>
      <c r="G65" s="327">
        <v>0</v>
      </c>
      <c r="H65" s="328">
        <v>80</v>
      </c>
      <c r="I65" s="315">
        <v>26.75</v>
      </c>
      <c r="J65" s="329">
        <v>0</v>
      </c>
      <c r="K65" s="330">
        <v>26.75</v>
      </c>
      <c r="L65" s="195">
        <f t="shared" si="0"/>
        <v>132</v>
      </c>
      <c r="M65" s="195">
        <f t="shared" si="0"/>
        <v>0</v>
      </c>
      <c r="N65" s="195">
        <f t="shared" si="0"/>
        <v>132</v>
      </c>
      <c r="O65" s="196">
        <v>132</v>
      </c>
      <c r="P65" s="200">
        <v>6</v>
      </c>
      <c r="Q65" s="201" t="s">
        <v>331</v>
      </c>
    </row>
    <row r="66" spans="1:26" s="198" customFormat="1" ht="12" customHeight="1" thickBot="1" x14ac:dyDescent="0.35">
      <c r="A66" s="325" t="s">
        <v>155</v>
      </c>
      <c r="B66" s="331" t="s">
        <v>67</v>
      </c>
      <c r="C66" s="326">
        <v>0</v>
      </c>
      <c r="D66" s="326">
        <v>0</v>
      </c>
      <c r="E66" s="326">
        <v>0</v>
      </c>
      <c r="F66" s="327">
        <v>1</v>
      </c>
      <c r="G66" s="327">
        <v>0</v>
      </c>
      <c r="H66" s="328">
        <v>1</v>
      </c>
      <c r="I66" s="315">
        <v>0</v>
      </c>
      <c r="J66" s="329">
        <v>0</v>
      </c>
      <c r="K66" s="330">
        <v>0</v>
      </c>
      <c r="L66" s="195">
        <f t="shared" si="0"/>
        <v>1</v>
      </c>
      <c r="M66" s="195">
        <f t="shared" si="0"/>
        <v>0</v>
      </c>
      <c r="N66" s="195">
        <f t="shared" si="0"/>
        <v>1</v>
      </c>
      <c r="O66" s="196">
        <f t="shared" si="1"/>
        <v>1</v>
      </c>
      <c r="P66" s="200">
        <v>0.05</v>
      </c>
      <c r="Q66" s="201" t="s">
        <v>253</v>
      </c>
      <c r="R66" s="181"/>
      <c r="S66" s="181"/>
      <c r="T66" s="181"/>
      <c r="U66" s="181"/>
      <c r="V66" s="181"/>
      <c r="W66" s="181"/>
    </row>
    <row r="67" spans="1:26" s="198" customFormat="1" ht="12" customHeight="1" thickBot="1" x14ac:dyDescent="0.35">
      <c r="A67" s="325" t="s">
        <v>154</v>
      </c>
      <c r="B67" s="331" t="s">
        <v>68</v>
      </c>
      <c r="C67" s="326">
        <v>1</v>
      </c>
      <c r="D67" s="326">
        <v>0</v>
      </c>
      <c r="E67" s="326">
        <v>1</v>
      </c>
      <c r="F67" s="327">
        <v>5</v>
      </c>
      <c r="G67" s="327">
        <v>0</v>
      </c>
      <c r="H67" s="328">
        <v>5</v>
      </c>
      <c r="I67" s="315">
        <v>1</v>
      </c>
      <c r="J67" s="329">
        <v>0</v>
      </c>
      <c r="K67" s="330">
        <v>1</v>
      </c>
      <c r="L67" s="195">
        <f t="shared" si="0"/>
        <v>7</v>
      </c>
      <c r="M67" s="195">
        <f t="shared" si="0"/>
        <v>0</v>
      </c>
      <c r="N67" s="195">
        <f t="shared" si="0"/>
        <v>7</v>
      </c>
      <c r="O67" s="196">
        <v>7</v>
      </c>
      <c r="P67" s="200">
        <v>0.5</v>
      </c>
      <c r="Q67" s="406" t="s">
        <v>265</v>
      </c>
      <c r="R67" s="181"/>
      <c r="S67" s="181"/>
      <c r="T67" s="181"/>
      <c r="U67" s="181"/>
      <c r="V67" s="181"/>
      <c r="W67" s="181"/>
    </row>
    <row r="68" spans="1:26" s="198" customFormat="1" ht="12" customHeight="1" thickBot="1" x14ac:dyDescent="0.35">
      <c r="A68" s="325" t="s">
        <v>154</v>
      </c>
      <c r="B68" s="331" t="s">
        <v>69</v>
      </c>
      <c r="C68" s="326">
        <v>2</v>
      </c>
      <c r="D68" s="326">
        <v>0</v>
      </c>
      <c r="E68" s="326">
        <v>2</v>
      </c>
      <c r="F68" s="327">
        <v>7</v>
      </c>
      <c r="G68" s="327">
        <v>0</v>
      </c>
      <c r="H68" s="328">
        <v>7</v>
      </c>
      <c r="I68" s="315">
        <v>2</v>
      </c>
      <c r="J68" s="329">
        <v>0</v>
      </c>
      <c r="K68" s="330">
        <v>2</v>
      </c>
      <c r="L68" s="195">
        <f t="shared" si="0"/>
        <v>11</v>
      </c>
      <c r="M68" s="195">
        <f t="shared" si="0"/>
        <v>0</v>
      </c>
      <c r="N68" s="195">
        <f t="shared" si="0"/>
        <v>11</v>
      </c>
      <c r="O68" s="196">
        <f t="shared" si="1"/>
        <v>11</v>
      </c>
      <c r="P68" s="200">
        <v>0</v>
      </c>
      <c r="Q68" s="201"/>
      <c r="R68" s="181"/>
      <c r="S68" s="181"/>
      <c r="T68" s="181"/>
      <c r="U68" s="181"/>
      <c r="V68" s="181"/>
      <c r="W68" s="181"/>
    </row>
    <row r="69" spans="1:26" s="198" customFormat="1" ht="12" customHeight="1" thickBot="1" x14ac:dyDescent="0.35">
      <c r="A69" s="325" t="s">
        <v>311</v>
      </c>
      <c r="B69" s="331" t="s">
        <v>70</v>
      </c>
      <c r="C69" s="326">
        <v>2</v>
      </c>
      <c r="D69" s="326">
        <v>0</v>
      </c>
      <c r="E69" s="326">
        <v>2</v>
      </c>
      <c r="F69" s="327">
        <v>13</v>
      </c>
      <c r="G69" s="327">
        <v>0</v>
      </c>
      <c r="H69" s="328">
        <v>13</v>
      </c>
      <c r="I69" s="315">
        <v>4</v>
      </c>
      <c r="J69" s="329">
        <v>0</v>
      </c>
      <c r="K69" s="330">
        <v>4</v>
      </c>
      <c r="L69" s="195">
        <f t="shared" ref="L69:N106" si="2">SUM(C69,F69,I69)</f>
        <v>19</v>
      </c>
      <c r="M69" s="195">
        <f t="shared" si="2"/>
        <v>0</v>
      </c>
      <c r="N69" s="195">
        <f t="shared" si="2"/>
        <v>19</v>
      </c>
      <c r="O69" s="196">
        <f t="shared" ref="O69:O106" si="3">L69</f>
        <v>19</v>
      </c>
      <c r="P69" s="200">
        <v>1.5</v>
      </c>
      <c r="Q69" s="201" t="s">
        <v>289</v>
      </c>
      <c r="R69" s="181"/>
      <c r="S69" s="181"/>
      <c r="T69" s="181"/>
      <c r="U69" s="181"/>
      <c r="V69" s="181"/>
      <c r="W69" s="181"/>
    </row>
    <row r="70" spans="1:26" ht="12" customHeight="1" thickBot="1" x14ac:dyDescent="0.35">
      <c r="A70" s="325" t="s">
        <v>152</v>
      </c>
      <c r="B70" s="331" t="s">
        <v>71</v>
      </c>
      <c r="C70" s="326">
        <v>1</v>
      </c>
      <c r="D70" s="326">
        <v>0</v>
      </c>
      <c r="E70" s="326">
        <v>1</v>
      </c>
      <c r="F70" s="327">
        <v>10</v>
      </c>
      <c r="G70" s="327">
        <v>0</v>
      </c>
      <c r="H70" s="328">
        <v>10</v>
      </c>
      <c r="I70" s="315">
        <v>5</v>
      </c>
      <c r="J70" s="329">
        <v>0</v>
      </c>
      <c r="K70" s="330">
        <v>5</v>
      </c>
      <c r="L70" s="195">
        <f t="shared" si="2"/>
        <v>16</v>
      </c>
      <c r="M70" s="195">
        <f t="shared" si="2"/>
        <v>0</v>
      </c>
      <c r="N70" s="195">
        <f t="shared" si="2"/>
        <v>16</v>
      </c>
      <c r="O70" s="196">
        <f t="shared" si="3"/>
        <v>16</v>
      </c>
      <c r="P70" s="200">
        <v>1</v>
      </c>
      <c r="Q70" s="201" t="s">
        <v>290</v>
      </c>
    </row>
    <row r="71" spans="1:26" s="198" customFormat="1" ht="12" customHeight="1" thickBot="1" x14ac:dyDescent="0.35">
      <c r="A71" s="325" t="s">
        <v>156</v>
      </c>
      <c r="B71" s="331" t="s">
        <v>73</v>
      </c>
      <c r="C71" s="326">
        <v>0</v>
      </c>
      <c r="D71" s="326">
        <v>0</v>
      </c>
      <c r="E71" s="326">
        <v>0</v>
      </c>
      <c r="F71" s="327">
        <v>0</v>
      </c>
      <c r="G71" s="327">
        <v>0</v>
      </c>
      <c r="H71" s="328">
        <v>0</v>
      </c>
      <c r="I71" s="315">
        <v>0</v>
      </c>
      <c r="J71" s="329">
        <v>0</v>
      </c>
      <c r="K71" s="330">
        <v>0</v>
      </c>
      <c r="L71" s="195">
        <f t="shared" si="2"/>
        <v>0</v>
      </c>
      <c r="M71" s="195">
        <f t="shared" si="2"/>
        <v>0</v>
      </c>
      <c r="N71" s="195">
        <f t="shared" si="2"/>
        <v>0</v>
      </c>
      <c r="O71" s="196">
        <f t="shared" si="3"/>
        <v>0</v>
      </c>
      <c r="P71" s="200">
        <v>0</v>
      </c>
      <c r="Q71" s="201" t="s">
        <v>276</v>
      </c>
      <c r="R71" s="181"/>
      <c r="S71" s="181"/>
      <c r="T71" s="181"/>
      <c r="U71" s="181"/>
      <c r="V71" s="181"/>
      <c r="W71" s="181"/>
    </row>
    <row r="72" spans="1:26" s="198" customFormat="1" ht="12" customHeight="1" thickBot="1" x14ac:dyDescent="0.35">
      <c r="A72" s="325" t="s">
        <v>311</v>
      </c>
      <c r="B72" s="331" t="s">
        <v>72</v>
      </c>
      <c r="C72" s="326">
        <v>1</v>
      </c>
      <c r="D72" s="326">
        <v>0</v>
      </c>
      <c r="E72" s="326">
        <v>1</v>
      </c>
      <c r="F72" s="327">
        <v>6</v>
      </c>
      <c r="G72" s="327">
        <v>0</v>
      </c>
      <c r="H72" s="328">
        <v>6</v>
      </c>
      <c r="I72" s="315">
        <v>1</v>
      </c>
      <c r="J72" s="329">
        <v>0</v>
      </c>
      <c r="K72" s="330">
        <v>1</v>
      </c>
      <c r="L72" s="195">
        <f t="shared" si="2"/>
        <v>8</v>
      </c>
      <c r="M72" s="195">
        <f t="shared" si="2"/>
        <v>0</v>
      </c>
      <c r="N72" s="195">
        <f t="shared" si="2"/>
        <v>8</v>
      </c>
      <c r="O72" s="196">
        <f t="shared" si="3"/>
        <v>8</v>
      </c>
      <c r="P72" s="200">
        <v>0.09</v>
      </c>
      <c r="Q72" s="201" t="s">
        <v>291</v>
      </c>
      <c r="R72" s="181"/>
      <c r="S72" s="181"/>
      <c r="T72" s="181"/>
      <c r="U72" s="181"/>
      <c r="V72" s="181"/>
      <c r="W72" s="181"/>
    </row>
    <row r="73" spans="1:26" ht="12" customHeight="1" thickBot="1" x14ac:dyDescent="0.35">
      <c r="A73" s="325" t="s">
        <v>152</v>
      </c>
      <c r="B73" s="331" t="s">
        <v>74</v>
      </c>
      <c r="C73" s="326">
        <v>3</v>
      </c>
      <c r="D73" s="326">
        <v>0</v>
      </c>
      <c r="E73" s="326">
        <v>3</v>
      </c>
      <c r="F73" s="327">
        <v>13</v>
      </c>
      <c r="G73" s="327">
        <v>0</v>
      </c>
      <c r="H73" s="328">
        <v>13</v>
      </c>
      <c r="I73" s="315">
        <v>2</v>
      </c>
      <c r="J73" s="329">
        <v>0</v>
      </c>
      <c r="K73" s="330">
        <v>2</v>
      </c>
      <c r="L73" s="195">
        <f t="shared" si="2"/>
        <v>18</v>
      </c>
      <c r="M73" s="195">
        <f t="shared" si="2"/>
        <v>0</v>
      </c>
      <c r="N73" s="195">
        <f t="shared" si="2"/>
        <v>18</v>
      </c>
      <c r="O73" s="196">
        <f t="shared" si="3"/>
        <v>18</v>
      </c>
      <c r="P73" s="200">
        <v>1</v>
      </c>
      <c r="Q73" s="201" t="s">
        <v>292</v>
      </c>
    </row>
    <row r="74" spans="1:26" s="198" customFormat="1" ht="12" customHeight="1" thickBot="1" x14ac:dyDescent="0.35">
      <c r="A74" s="325" t="s">
        <v>142</v>
      </c>
      <c r="B74" s="331" t="s">
        <v>75</v>
      </c>
      <c r="C74" s="326">
        <v>2</v>
      </c>
      <c r="D74" s="326">
        <v>0</v>
      </c>
      <c r="E74" s="326">
        <v>2</v>
      </c>
      <c r="F74" s="327">
        <v>8</v>
      </c>
      <c r="G74" s="327">
        <v>0</v>
      </c>
      <c r="H74" s="328">
        <v>8</v>
      </c>
      <c r="I74" s="315">
        <v>3</v>
      </c>
      <c r="J74" s="329">
        <v>0</v>
      </c>
      <c r="K74" s="330">
        <v>3</v>
      </c>
      <c r="L74" s="195">
        <f t="shared" si="2"/>
        <v>13</v>
      </c>
      <c r="M74" s="195">
        <f t="shared" si="2"/>
        <v>0</v>
      </c>
      <c r="N74" s="195">
        <f t="shared" si="2"/>
        <v>13</v>
      </c>
      <c r="O74" s="196">
        <v>13</v>
      </c>
      <c r="P74" s="200">
        <v>0.1</v>
      </c>
      <c r="Q74" s="201" t="s">
        <v>293</v>
      </c>
      <c r="R74" s="181"/>
      <c r="S74" s="181"/>
      <c r="T74" s="181"/>
      <c r="U74" s="181"/>
      <c r="V74" s="181"/>
      <c r="W74" s="181"/>
    </row>
    <row r="75" spans="1:26" s="198" customFormat="1" ht="12" customHeight="1" thickBot="1" x14ac:dyDescent="0.35">
      <c r="A75" s="325" t="s">
        <v>152</v>
      </c>
      <c r="B75" s="331" t="s">
        <v>76</v>
      </c>
      <c r="C75" s="326">
        <v>0.33</v>
      </c>
      <c r="D75" s="326">
        <v>0</v>
      </c>
      <c r="E75" s="326">
        <v>0.33</v>
      </c>
      <c r="F75" s="327">
        <v>2</v>
      </c>
      <c r="G75" s="327">
        <v>0</v>
      </c>
      <c r="H75" s="328">
        <v>2</v>
      </c>
      <c r="I75" s="315">
        <v>0</v>
      </c>
      <c r="J75" s="329">
        <v>0</v>
      </c>
      <c r="K75" s="330">
        <v>0</v>
      </c>
      <c r="L75" s="195">
        <f t="shared" si="2"/>
        <v>2.33</v>
      </c>
      <c r="M75" s="195">
        <f t="shared" si="2"/>
        <v>0</v>
      </c>
      <c r="N75" s="195">
        <f t="shared" si="2"/>
        <v>2.33</v>
      </c>
      <c r="O75" s="196">
        <f t="shared" si="3"/>
        <v>2.33</v>
      </c>
      <c r="P75" s="200">
        <v>0.25</v>
      </c>
      <c r="Q75" s="201" t="s">
        <v>294</v>
      </c>
      <c r="R75" s="181"/>
      <c r="S75" s="181"/>
      <c r="T75" s="181"/>
      <c r="U75" s="181"/>
      <c r="V75" s="181"/>
      <c r="W75" s="181"/>
    </row>
    <row r="76" spans="1:26" s="198" customFormat="1" ht="12" customHeight="1" thickBot="1" x14ac:dyDescent="0.35">
      <c r="A76" s="325" t="s">
        <v>169</v>
      </c>
      <c r="B76" s="331" t="s">
        <v>77</v>
      </c>
      <c r="C76" s="326">
        <v>0.25</v>
      </c>
      <c r="D76" s="326">
        <v>0</v>
      </c>
      <c r="E76" s="326">
        <v>0.25</v>
      </c>
      <c r="F76" s="327">
        <v>6</v>
      </c>
      <c r="G76" s="327">
        <v>0</v>
      </c>
      <c r="H76" s="328">
        <v>6</v>
      </c>
      <c r="I76" s="315">
        <v>0.5</v>
      </c>
      <c r="J76" s="329">
        <v>0</v>
      </c>
      <c r="K76" s="330">
        <v>0.5</v>
      </c>
      <c r="L76" s="195">
        <f t="shared" si="2"/>
        <v>6.75</v>
      </c>
      <c r="M76" s="195">
        <f t="shared" si="2"/>
        <v>0</v>
      </c>
      <c r="N76" s="195">
        <f t="shared" si="2"/>
        <v>6.75</v>
      </c>
      <c r="O76" s="196">
        <f t="shared" si="3"/>
        <v>6.75</v>
      </c>
      <c r="P76" s="200">
        <v>0.55000000000000004</v>
      </c>
      <c r="Q76" s="201" t="s">
        <v>295</v>
      </c>
      <c r="R76" s="181"/>
      <c r="S76" s="181"/>
      <c r="T76" s="181"/>
      <c r="U76" s="181"/>
      <c r="V76" s="181"/>
      <c r="W76" s="181"/>
    </row>
    <row r="77" spans="1:26" ht="12" customHeight="1" thickBot="1" x14ac:dyDescent="0.35">
      <c r="A77" s="325" t="s">
        <v>152</v>
      </c>
      <c r="B77" s="331" t="s">
        <v>78</v>
      </c>
      <c r="C77" s="326">
        <v>1.25</v>
      </c>
      <c r="D77" s="326">
        <v>0</v>
      </c>
      <c r="E77" s="326">
        <v>1.25</v>
      </c>
      <c r="F77" s="327">
        <v>3</v>
      </c>
      <c r="G77" s="327">
        <v>0</v>
      </c>
      <c r="H77" s="328">
        <v>3</v>
      </c>
      <c r="I77" s="315">
        <v>1</v>
      </c>
      <c r="J77" s="329">
        <v>0</v>
      </c>
      <c r="K77" s="330">
        <v>1</v>
      </c>
      <c r="L77" s="195">
        <v>5.25</v>
      </c>
      <c r="M77" s="195">
        <f t="shared" si="2"/>
        <v>0</v>
      </c>
      <c r="N77" s="195">
        <v>5.25</v>
      </c>
      <c r="O77" s="196">
        <f t="shared" si="3"/>
        <v>5.25</v>
      </c>
      <c r="P77" s="200">
        <v>1</v>
      </c>
      <c r="Q77" s="355" t="s">
        <v>313</v>
      </c>
    </row>
    <row r="78" spans="1:26" s="198" customFormat="1" ht="12" customHeight="1" thickBot="1" x14ac:dyDescent="0.35">
      <c r="A78" s="325" t="s">
        <v>169</v>
      </c>
      <c r="B78" s="331" t="s">
        <v>79</v>
      </c>
      <c r="C78" s="326">
        <v>0.25</v>
      </c>
      <c r="D78" s="326">
        <v>0</v>
      </c>
      <c r="E78" s="326">
        <v>0.25</v>
      </c>
      <c r="F78" s="327">
        <v>2</v>
      </c>
      <c r="G78" s="327">
        <v>0</v>
      </c>
      <c r="H78" s="328">
        <v>2</v>
      </c>
      <c r="I78" s="315">
        <v>0.5</v>
      </c>
      <c r="J78" s="329">
        <v>0</v>
      </c>
      <c r="K78" s="330">
        <v>0.5</v>
      </c>
      <c r="L78" s="195">
        <f t="shared" si="2"/>
        <v>2.75</v>
      </c>
      <c r="M78" s="195">
        <f t="shared" si="2"/>
        <v>0</v>
      </c>
      <c r="N78" s="195">
        <f t="shared" si="2"/>
        <v>2.75</v>
      </c>
      <c r="O78" s="196">
        <f t="shared" si="3"/>
        <v>2.75</v>
      </c>
      <c r="P78" s="200">
        <v>0.05</v>
      </c>
      <c r="Q78" s="201" t="s">
        <v>296</v>
      </c>
      <c r="R78" s="181"/>
      <c r="S78" s="181"/>
      <c r="T78" s="181"/>
      <c r="U78" s="181"/>
      <c r="V78" s="181"/>
      <c r="W78" s="181"/>
    </row>
    <row r="79" spans="1:26" s="198" customFormat="1" ht="12" customHeight="1" thickBot="1" x14ac:dyDescent="0.35">
      <c r="A79" s="325" t="s">
        <v>142</v>
      </c>
      <c r="B79" s="331" t="s">
        <v>80</v>
      </c>
      <c r="C79" s="326">
        <v>1</v>
      </c>
      <c r="D79" s="326">
        <v>0</v>
      </c>
      <c r="E79" s="326">
        <v>1</v>
      </c>
      <c r="F79" s="327">
        <v>6</v>
      </c>
      <c r="G79" s="327">
        <v>0</v>
      </c>
      <c r="H79" s="328">
        <v>6</v>
      </c>
      <c r="I79" s="315">
        <v>1</v>
      </c>
      <c r="J79" s="329">
        <v>0</v>
      </c>
      <c r="K79" s="330">
        <v>1</v>
      </c>
      <c r="L79" s="195">
        <f t="shared" si="2"/>
        <v>8</v>
      </c>
      <c r="M79" s="195">
        <f t="shared" si="2"/>
        <v>0</v>
      </c>
      <c r="N79" s="195">
        <f t="shared" si="2"/>
        <v>8</v>
      </c>
      <c r="O79" s="196">
        <f t="shared" si="3"/>
        <v>8</v>
      </c>
      <c r="P79" s="200">
        <v>1</v>
      </c>
      <c r="Q79" s="201" t="s">
        <v>335</v>
      </c>
      <c r="R79" s="181"/>
      <c r="S79" s="181"/>
      <c r="T79" s="181"/>
      <c r="U79" s="181"/>
      <c r="V79" s="181"/>
      <c r="W79" s="181"/>
    </row>
    <row r="80" spans="1:26" s="198" customFormat="1" ht="12" customHeight="1" thickBot="1" x14ac:dyDescent="0.35">
      <c r="A80" s="325" t="s">
        <v>311</v>
      </c>
      <c r="B80" s="331" t="s">
        <v>81</v>
      </c>
      <c r="C80" s="326">
        <v>3.38</v>
      </c>
      <c r="D80" s="326">
        <v>0</v>
      </c>
      <c r="E80" s="326">
        <v>3.38</v>
      </c>
      <c r="F80" s="327">
        <v>21.25</v>
      </c>
      <c r="G80" s="327">
        <v>0</v>
      </c>
      <c r="H80" s="328">
        <v>21.25</v>
      </c>
      <c r="I80" s="315">
        <v>3</v>
      </c>
      <c r="J80" s="329">
        <v>0</v>
      </c>
      <c r="K80" s="330">
        <v>3</v>
      </c>
      <c r="L80" s="195">
        <f t="shared" si="2"/>
        <v>27.63</v>
      </c>
      <c r="M80" s="195">
        <f t="shared" si="2"/>
        <v>0</v>
      </c>
      <c r="N80" s="195">
        <f t="shared" si="2"/>
        <v>27.63</v>
      </c>
      <c r="O80" s="196">
        <f t="shared" si="3"/>
        <v>27.63</v>
      </c>
      <c r="P80" s="200">
        <v>8.8000000000000007</v>
      </c>
      <c r="Q80" s="201" t="s">
        <v>328</v>
      </c>
      <c r="R80" s="181"/>
      <c r="S80" s="181"/>
      <c r="T80" s="181"/>
      <c r="U80" s="181"/>
      <c r="V80" s="181"/>
      <c r="W80" s="181"/>
      <c r="X80" s="181"/>
      <c r="Y80" s="181"/>
      <c r="Z80" s="181"/>
    </row>
    <row r="81" spans="1:23" s="198" customFormat="1" ht="12" customHeight="1" thickBot="1" x14ac:dyDescent="0.35">
      <c r="A81" s="325" t="s">
        <v>155</v>
      </c>
      <c r="B81" s="331" t="s">
        <v>82</v>
      </c>
      <c r="C81" s="326">
        <v>0</v>
      </c>
      <c r="D81" s="326">
        <v>0</v>
      </c>
      <c r="E81" s="326">
        <v>0</v>
      </c>
      <c r="F81" s="327">
        <v>1</v>
      </c>
      <c r="G81" s="327">
        <v>0</v>
      </c>
      <c r="H81" s="328">
        <v>1</v>
      </c>
      <c r="I81" s="315">
        <v>0</v>
      </c>
      <c r="J81" s="329">
        <v>0</v>
      </c>
      <c r="K81" s="330">
        <v>0</v>
      </c>
      <c r="L81" s="195">
        <f t="shared" si="2"/>
        <v>1</v>
      </c>
      <c r="M81" s="195">
        <f t="shared" si="2"/>
        <v>0</v>
      </c>
      <c r="N81" s="195">
        <f t="shared" si="2"/>
        <v>1</v>
      </c>
      <c r="O81" s="196">
        <f t="shared" si="3"/>
        <v>1</v>
      </c>
      <c r="P81" s="200">
        <v>0.1</v>
      </c>
      <c r="Q81" s="201" t="s">
        <v>260</v>
      </c>
      <c r="R81" s="181"/>
      <c r="S81" s="181"/>
      <c r="T81" s="181"/>
      <c r="U81" s="181"/>
      <c r="V81" s="181"/>
      <c r="W81" s="181"/>
    </row>
    <row r="82" spans="1:23" s="198" customFormat="1" ht="12" customHeight="1" thickBot="1" x14ac:dyDescent="0.35">
      <c r="A82" s="325" t="s">
        <v>142</v>
      </c>
      <c r="B82" s="331" t="s">
        <v>83</v>
      </c>
      <c r="C82" s="326">
        <v>1</v>
      </c>
      <c r="D82" s="326">
        <v>0</v>
      </c>
      <c r="E82" s="326">
        <v>1</v>
      </c>
      <c r="F82" s="327">
        <v>10</v>
      </c>
      <c r="G82" s="327">
        <v>0</v>
      </c>
      <c r="H82" s="328">
        <v>10</v>
      </c>
      <c r="I82" s="315">
        <v>3</v>
      </c>
      <c r="J82" s="329">
        <v>0</v>
      </c>
      <c r="K82" s="330">
        <v>3</v>
      </c>
      <c r="L82" s="195">
        <f t="shared" si="2"/>
        <v>14</v>
      </c>
      <c r="M82" s="195">
        <f t="shared" si="2"/>
        <v>0</v>
      </c>
      <c r="N82" s="195">
        <f t="shared" si="2"/>
        <v>14</v>
      </c>
      <c r="O82" s="196">
        <f t="shared" si="3"/>
        <v>14</v>
      </c>
      <c r="P82" s="200">
        <v>0</v>
      </c>
      <c r="Q82" s="201" t="s">
        <v>276</v>
      </c>
      <c r="R82" s="181"/>
      <c r="S82" s="181"/>
      <c r="T82" s="181"/>
      <c r="U82" s="181"/>
      <c r="V82" s="181"/>
      <c r="W82" s="181"/>
    </row>
    <row r="83" spans="1:23" s="198" customFormat="1" ht="12" customHeight="1" thickBot="1" x14ac:dyDescent="0.35">
      <c r="A83" s="325" t="s">
        <v>154</v>
      </c>
      <c r="B83" s="331" t="s">
        <v>84</v>
      </c>
      <c r="C83" s="326">
        <v>1</v>
      </c>
      <c r="D83" s="326">
        <v>0</v>
      </c>
      <c r="E83" s="326">
        <v>1</v>
      </c>
      <c r="F83" s="327">
        <v>10</v>
      </c>
      <c r="G83" s="327">
        <v>0</v>
      </c>
      <c r="H83" s="328">
        <v>10</v>
      </c>
      <c r="I83" s="315">
        <v>1.25</v>
      </c>
      <c r="J83" s="329">
        <v>0</v>
      </c>
      <c r="K83" s="330">
        <v>1.25</v>
      </c>
      <c r="L83" s="195">
        <f t="shared" si="2"/>
        <v>12.25</v>
      </c>
      <c r="M83" s="195">
        <f t="shared" si="2"/>
        <v>0</v>
      </c>
      <c r="N83" s="195">
        <f t="shared" si="2"/>
        <v>12.25</v>
      </c>
      <c r="O83" s="196">
        <f t="shared" si="3"/>
        <v>12.25</v>
      </c>
      <c r="P83" s="200">
        <v>1.4</v>
      </c>
      <c r="Q83" s="201" t="s">
        <v>297</v>
      </c>
      <c r="R83" s="181"/>
      <c r="S83" s="181"/>
      <c r="T83" s="181"/>
      <c r="U83" s="181"/>
      <c r="V83" s="181"/>
      <c r="W83" s="181"/>
    </row>
    <row r="84" spans="1:23" ht="12" customHeight="1" thickBot="1" x14ac:dyDescent="0.35">
      <c r="A84" s="325" t="s">
        <v>154</v>
      </c>
      <c r="B84" s="331" t="s">
        <v>85</v>
      </c>
      <c r="C84" s="326">
        <v>4</v>
      </c>
      <c r="D84" s="326">
        <v>0</v>
      </c>
      <c r="E84" s="326">
        <v>4</v>
      </c>
      <c r="F84" s="327">
        <v>25</v>
      </c>
      <c r="G84" s="327">
        <v>0</v>
      </c>
      <c r="H84" s="328">
        <v>25</v>
      </c>
      <c r="I84" s="315">
        <v>1</v>
      </c>
      <c r="J84" s="329">
        <v>0</v>
      </c>
      <c r="K84" s="330">
        <v>1</v>
      </c>
      <c r="L84" s="195">
        <f t="shared" si="2"/>
        <v>30</v>
      </c>
      <c r="M84" s="195">
        <f t="shared" si="2"/>
        <v>0</v>
      </c>
      <c r="N84" s="195">
        <f t="shared" si="2"/>
        <v>30</v>
      </c>
      <c r="O84" s="196">
        <f t="shared" si="3"/>
        <v>30</v>
      </c>
      <c r="P84" s="200">
        <v>6</v>
      </c>
      <c r="Q84" s="201" t="s">
        <v>316</v>
      </c>
    </row>
    <row r="85" spans="1:23" s="198" customFormat="1" ht="12" customHeight="1" thickBot="1" x14ac:dyDescent="0.35">
      <c r="A85" s="325" t="s">
        <v>142</v>
      </c>
      <c r="B85" s="331" t="s">
        <v>86</v>
      </c>
      <c r="C85" s="326">
        <v>1</v>
      </c>
      <c r="D85" s="326">
        <v>0</v>
      </c>
      <c r="E85" s="330">
        <v>1</v>
      </c>
      <c r="F85" s="202">
        <v>8</v>
      </c>
      <c r="G85" s="327">
        <v>0</v>
      </c>
      <c r="H85" s="328">
        <v>8</v>
      </c>
      <c r="I85" s="315">
        <v>2</v>
      </c>
      <c r="J85" s="329">
        <v>0</v>
      </c>
      <c r="K85" s="330">
        <v>2</v>
      </c>
      <c r="L85" s="195">
        <f t="shared" si="2"/>
        <v>11</v>
      </c>
      <c r="M85" s="195">
        <f t="shared" si="2"/>
        <v>0</v>
      </c>
      <c r="N85" s="195">
        <f t="shared" si="2"/>
        <v>11</v>
      </c>
      <c r="O85" s="196">
        <f t="shared" si="3"/>
        <v>11</v>
      </c>
      <c r="P85" s="200">
        <v>1</v>
      </c>
      <c r="Q85" s="201" t="s">
        <v>257</v>
      </c>
      <c r="R85" s="181"/>
      <c r="S85" s="181"/>
      <c r="T85" s="181"/>
      <c r="U85" s="181"/>
      <c r="V85" s="181"/>
      <c r="W85" s="181"/>
    </row>
    <row r="86" spans="1:23" s="198" customFormat="1" ht="12" customHeight="1" thickBot="1" x14ac:dyDescent="0.35">
      <c r="A86" s="325" t="s">
        <v>154</v>
      </c>
      <c r="B86" s="331" t="s">
        <v>87</v>
      </c>
      <c r="C86" s="326">
        <v>2.5</v>
      </c>
      <c r="D86" s="326">
        <v>0</v>
      </c>
      <c r="E86" s="330">
        <v>2.5</v>
      </c>
      <c r="F86" s="202">
        <v>15.5</v>
      </c>
      <c r="G86" s="327">
        <v>0</v>
      </c>
      <c r="H86" s="328">
        <v>15.5</v>
      </c>
      <c r="I86" s="315">
        <v>4</v>
      </c>
      <c r="J86" s="329">
        <v>0</v>
      </c>
      <c r="K86" s="330">
        <v>4</v>
      </c>
      <c r="L86" s="195">
        <f t="shared" si="2"/>
        <v>22</v>
      </c>
      <c r="M86" s="195">
        <f t="shared" si="2"/>
        <v>0</v>
      </c>
      <c r="N86" s="195">
        <f t="shared" si="2"/>
        <v>22</v>
      </c>
      <c r="O86" s="196">
        <v>22</v>
      </c>
      <c r="P86" s="200">
        <v>0</v>
      </c>
      <c r="Q86" s="407" t="s">
        <v>330</v>
      </c>
      <c r="R86" s="181"/>
      <c r="S86" s="181"/>
      <c r="T86" s="181"/>
      <c r="U86" s="181"/>
      <c r="V86" s="181"/>
      <c r="W86" s="181"/>
    </row>
    <row r="87" spans="1:23" s="198" customFormat="1" ht="12" customHeight="1" thickBot="1" x14ac:dyDescent="0.35">
      <c r="A87" s="325" t="s">
        <v>153</v>
      </c>
      <c r="B87" s="331" t="s">
        <v>88</v>
      </c>
      <c r="C87" s="326">
        <v>1</v>
      </c>
      <c r="D87" s="326">
        <v>0</v>
      </c>
      <c r="E87" s="330">
        <v>1</v>
      </c>
      <c r="F87" s="202">
        <v>9</v>
      </c>
      <c r="G87" s="327">
        <v>0</v>
      </c>
      <c r="H87" s="328">
        <v>9</v>
      </c>
      <c r="I87" s="315">
        <v>0</v>
      </c>
      <c r="J87" s="329">
        <v>0</v>
      </c>
      <c r="K87" s="330">
        <v>0</v>
      </c>
      <c r="L87" s="195">
        <f t="shared" si="2"/>
        <v>10</v>
      </c>
      <c r="M87" s="195">
        <f t="shared" si="2"/>
        <v>0</v>
      </c>
      <c r="N87" s="195">
        <f t="shared" si="2"/>
        <v>10</v>
      </c>
      <c r="O87" s="196">
        <f t="shared" si="3"/>
        <v>10</v>
      </c>
      <c r="P87" s="200">
        <v>0.11</v>
      </c>
      <c r="Q87" s="201" t="s">
        <v>253</v>
      </c>
      <c r="R87" s="181"/>
      <c r="S87" s="181"/>
      <c r="T87" s="181"/>
      <c r="U87" s="181"/>
      <c r="V87" s="181"/>
      <c r="W87" s="181"/>
    </row>
    <row r="88" spans="1:23" ht="12" customHeight="1" thickBot="1" x14ac:dyDescent="0.35">
      <c r="A88" s="325" t="s">
        <v>152</v>
      </c>
      <c r="B88" s="331" t="s">
        <v>89</v>
      </c>
      <c r="C88" s="326">
        <v>2</v>
      </c>
      <c r="D88" s="326">
        <v>0</v>
      </c>
      <c r="E88" s="330">
        <v>2</v>
      </c>
      <c r="F88" s="202">
        <v>10</v>
      </c>
      <c r="G88" s="327">
        <v>0</v>
      </c>
      <c r="H88" s="328">
        <v>10</v>
      </c>
      <c r="I88" s="315">
        <v>1</v>
      </c>
      <c r="J88" s="329">
        <v>0</v>
      </c>
      <c r="K88" s="330">
        <v>1</v>
      </c>
      <c r="L88" s="195">
        <f t="shared" si="2"/>
        <v>13</v>
      </c>
      <c r="M88" s="195">
        <f t="shared" si="2"/>
        <v>0</v>
      </c>
      <c r="N88" s="195">
        <f t="shared" si="2"/>
        <v>13</v>
      </c>
      <c r="O88" s="196">
        <f t="shared" si="3"/>
        <v>13</v>
      </c>
      <c r="P88" s="200">
        <v>2.4</v>
      </c>
      <c r="Q88" s="201" t="s">
        <v>337</v>
      </c>
    </row>
    <row r="89" spans="1:23" s="198" customFormat="1" ht="12" customHeight="1" thickBot="1" x14ac:dyDescent="0.35">
      <c r="A89" s="325" t="s">
        <v>154</v>
      </c>
      <c r="B89" s="331" t="s">
        <v>90</v>
      </c>
      <c r="C89" s="326">
        <v>2</v>
      </c>
      <c r="D89" s="326">
        <v>0</v>
      </c>
      <c r="E89" s="330">
        <v>2</v>
      </c>
      <c r="F89" s="202">
        <v>11</v>
      </c>
      <c r="G89" s="327">
        <v>0</v>
      </c>
      <c r="H89" s="328">
        <v>11</v>
      </c>
      <c r="I89" s="315">
        <v>0</v>
      </c>
      <c r="J89" s="329">
        <v>0</v>
      </c>
      <c r="K89" s="330">
        <v>0</v>
      </c>
      <c r="L89" s="195">
        <f t="shared" si="2"/>
        <v>13</v>
      </c>
      <c r="M89" s="195">
        <f t="shared" si="2"/>
        <v>0</v>
      </c>
      <c r="N89" s="195">
        <f t="shared" si="2"/>
        <v>13</v>
      </c>
      <c r="O89" s="196">
        <f t="shared" si="3"/>
        <v>13</v>
      </c>
      <c r="P89" s="200">
        <v>1.4</v>
      </c>
      <c r="Q89" s="201" t="s">
        <v>297</v>
      </c>
      <c r="R89" s="181"/>
      <c r="S89" s="181"/>
      <c r="T89" s="181"/>
      <c r="U89" s="181"/>
      <c r="V89" s="181"/>
      <c r="W89" s="181"/>
    </row>
    <row r="90" spans="1:23" s="198" customFormat="1" ht="12" customHeight="1" thickBot="1" x14ac:dyDescent="0.35">
      <c r="A90" s="325" t="s">
        <v>154</v>
      </c>
      <c r="B90" s="331" t="s">
        <v>91</v>
      </c>
      <c r="C90" s="326">
        <v>1</v>
      </c>
      <c r="D90" s="326">
        <v>0</v>
      </c>
      <c r="E90" s="330">
        <v>1</v>
      </c>
      <c r="F90" s="202">
        <v>6.625</v>
      </c>
      <c r="G90" s="327">
        <v>0</v>
      </c>
      <c r="H90" s="328">
        <v>6.625</v>
      </c>
      <c r="I90" s="315">
        <v>2</v>
      </c>
      <c r="J90" s="329">
        <v>0</v>
      </c>
      <c r="K90" s="330">
        <v>2</v>
      </c>
      <c r="L90" s="195">
        <f t="shared" si="2"/>
        <v>9.625</v>
      </c>
      <c r="M90" s="195">
        <f t="shared" si="2"/>
        <v>0</v>
      </c>
      <c r="N90" s="195">
        <f t="shared" si="2"/>
        <v>9.625</v>
      </c>
      <c r="O90" s="196">
        <v>9.6300000000000008</v>
      </c>
      <c r="P90" s="200">
        <v>0</v>
      </c>
      <c r="Q90" s="407" t="s">
        <v>330</v>
      </c>
      <c r="R90" s="181"/>
      <c r="S90" s="181"/>
      <c r="T90" s="181"/>
      <c r="U90" s="181"/>
      <c r="V90" s="181"/>
      <c r="W90" s="181"/>
    </row>
    <row r="91" spans="1:23" s="198" customFormat="1" ht="12" customHeight="1" thickBot="1" x14ac:dyDescent="0.35">
      <c r="A91" s="325" t="s">
        <v>142</v>
      </c>
      <c r="B91" s="331" t="s">
        <v>92</v>
      </c>
      <c r="C91" s="326">
        <v>0.5</v>
      </c>
      <c r="D91" s="326">
        <v>0</v>
      </c>
      <c r="E91" s="330">
        <v>0.5</v>
      </c>
      <c r="F91" s="202">
        <v>4</v>
      </c>
      <c r="G91" s="327">
        <v>0</v>
      </c>
      <c r="H91" s="328">
        <v>4</v>
      </c>
      <c r="I91" s="315">
        <v>0</v>
      </c>
      <c r="J91" s="329">
        <v>0</v>
      </c>
      <c r="K91" s="330">
        <v>0</v>
      </c>
      <c r="L91" s="195">
        <f t="shared" si="2"/>
        <v>4.5</v>
      </c>
      <c r="M91" s="195">
        <f t="shared" si="2"/>
        <v>0</v>
      </c>
      <c r="N91" s="195">
        <f t="shared" si="2"/>
        <v>4.5</v>
      </c>
      <c r="O91" s="196">
        <f t="shared" si="3"/>
        <v>4.5</v>
      </c>
      <c r="P91" s="200">
        <v>0</v>
      </c>
      <c r="Q91" s="201" t="s">
        <v>276</v>
      </c>
      <c r="R91" s="181"/>
      <c r="S91" s="181"/>
      <c r="T91" s="181"/>
      <c r="U91" s="181"/>
      <c r="V91" s="181"/>
      <c r="W91" s="181"/>
    </row>
    <row r="92" spans="1:23" s="198" customFormat="1" ht="12" customHeight="1" thickBot="1" x14ac:dyDescent="0.35">
      <c r="A92" s="325" t="s">
        <v>142</v>
      </c>
      <c r="B92" s="331" t="s">
        <v>93</v>
      </c>
      <c r="C92" s="326">
        <v>1</v>
      </c>
      <c r="D92" s="326">
        <v>0</v>
      </c>
      <c r="E92" s="330">
        <v>1</v>
      </c>
      <c r="F92" s="202">
        <v>7</v>
      </c>
      <c r="G92" s="327">
        <v>0</v>
      </c>
      <c r="H92" s="328">
        <v>7</v>
      </c>
      <c r="I92" s="315">
        <v>2</v>
      </c>
      <c r="J92" s="329">
        <v>0</v>
      </c>
      <c r="K92" s="330">
        <v>2</v>
      </c>
      <c r="L92" s="195">
        <f t="shared" si="2"/>
        <v>10</v>
      </c>
      <c r="M92" s="195">
        <f t="shared" si="2"/>
        <v>0</v>
      </c>
      <c r="N92" s="195">
        <f t="shared" si="2"/>
        <v>10</v>
      </c>
      <c r="O92" s="196">
        <f t="shared" si="3"/>
        <v>10</v>
      </c>
      <c r="P92" s="200">
        <v>0</v>
      </c>
      <c r="Q92" s="201" t="s">
        <v>276</v>
      </c>
      <c r="R92" s="181"/>
      <c r="S92" s="181"/>
      <c r="T92" s="181"/>
      <c r="U92" s="181"/>
      <c r="V92" s="181"/>
      <c r="W92" s="181"/>
    </row>
    <row r="93" spans="1:23" s="198" customFormat="1" ht="12" customHeight="1" thickBot="1" x14ac:dyDescent="0.35">
      <c r="A93" s="325" t="s">
        <v>155</v>
      </c>
      <c r="B93" s="331" t="s">
        <v>94</v>
      </c>
      <c r="C93" s="326">
        <v>0.25</v>
      </c>
      <c r="D93" s="326">
        <v>0</v>
      </c>
      <c r="E93" s="330">
        <v>0.25</v>
      </c>
      <c r="F93" s="202">
        <v>0.75</v>
      </c>
      <c r="G93" s="327">
        <v>0</v>
      </c>
      <c r="H93" s="328">
        <v>0.75</v>
      </c>
      <c r="I93" s="315">
        <v>0</v>
      </c>
      <c r="J93" s="329">
        <v>0</v>
      </c>
      <c r="K93" s="330">
        <v>0</v>
      </c>
      <c r="L93" s="195">
        <f t="shared" si="2"/>
        <v>1</v>
      </c>
      <c r="M93" s="195">
        <f t="shared" si="2"/>
        <v>0</v>
      </c>
      <c r="N93" s="195">
        <f t="shared" si="2"/>
        <v>1</v>
      </c>
      <c r="O93" s="196">
        <f t="shared" si="3"/>
        <v>1</v>
      </c>
      <c r="P93" s="200">
        <v>0.1</v>
      </c>
      <c r="Q93" s="201" t="s">
        <v>298</v>
      </c>
      <c r="R93" s="181"/>
      <c r="S93" s="181"/>
      <c r="T93" s="181"/>
      <c r="U93" s="181"/>
      <c r="V93" s="181"/>
      <c r="W93" s="181"/>
    </row>
    <row r="94" spans="1:23" s="198" customFormat="1" ht="12" customHeight="1" thickBot="1" x14ac:dyDescent="0.35">
      <c r="A94" s="325" t="s">
        <v>155</v>
      </c>
      <c r="B94" s="331" t="s">
        <v>95</v>
      </c>
      <c r="C94" s="326">
        <v>0</v>
      </c>
      <c r="D94" s="326">
        <v>0</v>
      </c>
      <c r="E94" s="330">
        <v>0</v>
      </c>
      <c r="F94" s="202">
        <v>2</v>
      </c>
      <c r="G94" s="327">
        <v>0</v>
      </c>
      <c r="H94" s="328">
        <v>2</v>
      </c>
      <c r="I94" s="315">
        <v>0</v>
      </c>
      <c r="J94" s="329">
        <v>0</v>
      </c>
      <c r="K94" s="330">
        <v>0</v>
      </c>
      <c r="L94" s="195">
        <f t="shared" si="2"/>
        <v>2</v>
      </c>
      <c r="M94" s="195">
        <f t="shared" si="2"/>
        <v>0</v>
      </c>
      <c r="N94" s="195">
        <f t="shared" si="2"/>
        <v>2</v>
      </c>
      <c r="O94" s="196">
        <f t="shared" si="3"/>
        <v>2</v>
      </c>
      <c r="P94" s="200">
        <v>0.1</v>
      </c>
      <c r="Q94" s="201" t="s">
        <v>260</v>
      </c>
      <c r="R94" s="181"/>
      <c r="S94" s="181"/>
      <c r="T94" s="181"/>
      <c r="U94" s="181"/>
      <c r="V94" s="181"/>
      <c r="W94" s="181"/>
    </row>
    <row r="95" spans="1:23" ht="12" customHeight="1" thickBot="1" x14ac:dyDescent="0.35">
      <c r="A95" s="325" t="s">
        <v>169</v>
      </c>
      <c r="B95" s="331" t="s">
        <v>97</v>
      </c>
      <c r="C95" s="326">
        <v>0.25</v>
      </c>
      <c r="D95" s="326">
        <v>0</v>
      </c>
      <c r="E95" s="330">
        <v>0.25</v>
      </c>
      <c r="F95" s="202">
        <v>0.5</v>
      </c>
      <c r="G95" s="327">
        <v>0</v>
      </c>
      <c r="H95" s="328">
        <v>0.5</v>
      </c>
      <c r="I95" s="315">
        <v>0</v>
      </c>
      <c r="J95" s="329">
        <v>0</v>
      </c>
      <c r="K95" s="330">
        <v>0</v>
      </c>
      <c r="L95" s="195">
        <f t="shared" si="2"/>
        <v>0.75</v>
      </c>
      <c r="M95" s="195">
        <f t="shared" si="2"/>
        <v>0</v>
      </c>
      <c r="N95" s="195">
        <f t="shared" si="2"/>
        <v>0.75</v>
      </c>
      <c r="O95" s="196">
        <f t="shared" si="3"/>
        <v>0.75</v>
      </c>
      <c r="P95" s="200">
        <v>1.4E-2</v>
      </c>
      <c r="Q95" s="201" t="s">
        <v>282</v>
      </c>
    </row>
    <row r="96" spans="1:23" ht="12" customHeight="1" thickBot="1" x14ac:dyDescent="0.35">
      <c r="A96" s="325" t="s">
        <v>154</v>
      </c>
      <c r="B96" s="331" t="s">
        <v>98</v>
      </c>
      <c r="C96" s="326">
        <v>3</v>
      </c>
      <c r="D96" s="326">
        <v>0</v>
      </c>
      <c r="E96" s="330">
        <v>3</v>
      </c>
      <c r="F96" s="202">
        <v>9</v>
      </c>
      <c r="G96" s="327">
        <v>0</v>
      </c>
      <c r="H96" s="328">
        <v>9</v>
      </c>
      <c r="I96" s="315">
        <v>2</v>
      </c>
      <c r="J96" s="329">
        <v>0</v>
      </c>
      <c r="K96" s="330">
        <v>2</v>
      </c>
      <c r="L96" s="195">
        <f t="shared" si="2"/>
        <v>14</v>
      </c>
      <c r="M96" s="195">
        <f t="shared" si="2"/>
        <v>0</v>
      </c>
      <c r="N96" s="195">
        <f t="shared" si="2"/>
        <v>14</v>
      </c>
      <c r="O96" s="196">
        <f t="shared" si="3"/>
        <v>14</v>
      </c>
      <c r="P96" s="200">
        <v>0</v>
      </c>
      <c r="Q96" s="407" t="s">
        <v>332</v>
      </c>
    </row>
    <row r="97" spans="1:23" ht="12" customHeight="1" thickBot="1" x14ac:dyDescent="0.35">
      <c r="A97" s="325" t="s">
        <v>311</v>
      </c>
      <c r="B97" s="331" t="s">
        <v>99</v>
      </c>
      <c r="C97" s="326">
        <v>1.5</v>
      </c>
      <c r="D97" s="326">
        <v>0</v>
      </c>
      <c r="E97" s="330">
        <v>1.5</v>
      </c>
      <c r="F97" s="202">
        <v>10.5</v>
      </c>
      <c r="G97" s="327">
        <v>0</v>
      </c>
      <c r="H97" s="328">
        <v>10.5</v>
      </c>
      <c r="I97" s="315">
        <v>0</v>
      </c>
      <c r="J97" s="329">
        <v>0</v>
      </c>
      <c r="K97" s="330">
        <v>0</v>
      </c>
      <c r="L97" s="195">
        <f t="shared" si="2"/>
        <v>12</v>
      </c>
      <c r="M97" s="195">
        <f t="shared" si="2"/>
        <v>0</v>
      </c>
      <c r="N97" s="195">
        <f t="shared" si="2"/>
        <v>12</v>
      </c>
      <c r="O97" s="196">
        <f t="shared" si="3"/>
        <v>12</v>
      </c>
      <c r="P97" s="200">
        <v>1.23</v>
      </c>
      <c r="Q97" s="201" t="s">
        <v>299</v>
      </c>
    </row>
    <row r="98" spans="1:23" ht="12" customHeight="1" thickBot="1" x14ac:dyDescent="0.35">
      <c r="A98" s="325" t="s">
        <v>311</v>
      </c>
      <c r="B98" s="331" t="s">
        <v>100</v>
      </c>
      <c r="C98" s="326">
        <v>8</v>
      </c>
      <c r="D98" s="326">
        <v>0</v>
      </c>
      <c r="E98" s="330">
        <v>8</v>
      </c>
      <c r="F98" s="202">
        <v>45</v>
      </c>
      <c r="G98" s="327">
        <v>0</v>
      </c>
      <c r="H98" s="328">
        <v>45</v>
      </c>
      <c r="I98" s="315">
        <v>13</v>
      </c>
      <c r="J98" s="329">
        <v>0</v>
      </c>
      <c r="K98" s="330">
        <v>13</v>
      </c>
      <c r="L98" s="195">
        <f t="shared" si="2"/>
        <v>66</v>
      </c>
      <c r="M98" s="195">
        <f t="shared" si="2"/>
        <v>0</v>
      </c>
      <c r="N98" s="195">
        <f t="shared" si="2"/>
        <v>66</v>
      </c>
      <c r="O98" s="196">
        <f t="shared" si="3"/>
        <v>66</v>
      </c>
      <c r="P98" s="200">
        <v>0</v>
      </c>
      <c r="Q98" s="203" t="s">
        <v>300</v>
      </c>
    </row>
    <row r="99" spans="1:23" ht="12" customHeight="1" thickBot="1" x14ac:dyDescent="0.35">
      <c r="A99" s="325" t="s">
        <v>311</v>
      </c>
      <c r="B99" s="331" t="s">
        <v>101</v>
      </c>
      <c r="C99" s="326">
        <v>1</v>
      </c>
      <c r="D99" s="326">
        <v>0</v>
      </c>
      <c r="E99" s="330">
        <v>1</v>
      </c>
      <c r="F99" s="202">
        <v>4</v>
      </c>
      <c r="G99" s="327">
        <v>0</v>
      </c>
      <c r="H99" s="328">
        <v>4</v>
      </c>
      <c r="I99" s="315">
        <v>1</v>
      </c>
      <c r="J99" s="329">
        <v>0</v>
      </c>
      <c r="K99" s="330">
        <v>1</v>
      </c>
      <c r="L99" s="195">
        <f t="shared" si="2"/>
        <v>6</v>
      </c>
      <c r="M99" s="195">
        <f t="shared" si="2"/>
        <v>0</v>
      </c>
      <c r="N99" s="195">
        <f t="shared" si="2"/>
        <v>6</v>
      </c>
      <c r="O99" s="196">
        <f t="shared" si="3"/>
        <v>6</v>
      </c>
      <c r="P99" s="200">
        <v>2</v>
      </c>
      <c r="Q99" s="201" t="s">
        <v>301</v>
      </c>
    </row>
    <row r="100" spans="1:23" ht="12" customHeight="1" thickBot="1" x14ac:dyDescent="0.35">
      <c r="A100" s="325" t="s">
        <v>169</v>
      </c>
      <c r="B100" s="331" t="s">
        <v>102</v>
      </c>
      <c r="C100" s="326">
        <v>0.75</v>
      </c>
      <c r="D100" s="326">
        <v>0</v>
      </c>
      <c r="E100" s="330">
        <v>0.75</v>
      </c>
      <c r="F100" s="202">
        <v>3.5</v>
      </c>
      <c r="G100" s="327">
        <v>0</v>
      </c>
      <c r="H100" s="328">
        <v>3.5</v>
      </c>
      <c r="I100" s="315">
        <v>0</v>
      </c>
      <c r="J100" s="329">
        <v>0</v>
      </c>
      <c r="K100" s="330">
        <v>0</v>
      </c>
      <c r="L100" s="195">
        <f t="shared" si="2"/>
        <v>4.25</v>
      </c>
      <c r="M100" s="195">
        <f t="shared" si="2"/>
        <v>0</v>
      </c>
      <c r="N100" s="195">
        <f t="shared" si="2"/>
        <v>4.25</v>
      </c>
      <c r="O100" s="196">
        <f t="shared" si="3"/>
        <v>4.25</v>
      </c>
      <c r="P100" s="200">
        <v>0.04</v>
      </c>
      <c r="Q100" s="201" t="s">
        <v>302</v>
      </c>
    </row>
    <row r="101" spans="1:23" ht="12" customHeight="1" thickBot="1" x14ac:dyDescent="0.35">
      <c r="A101" s="325" t="s">
        <v>153</v>
      </c>
      <c r="B101" s="331" t="s">
        <v>103</v>
      </c>
      <c r="C101" s="326">
        <v>1</v>
      </c>
      <c r="D101" s="326">
        <v>0</v>
      </c>
      <c r="E101" s="330">
        <v>1</v>
      </c>
      <c r="F101" s="202">
        <v>1</v>
      </c>
      <c r="G101" s="327">
        <v>0</v>
      </c>
      <c r="H101" s="328">
        <v>1</v>
      </c>
      <c r="I101" s="315">
        <v>0</v>
      </c>
      <c r="J101" s="329">
        <v>0</v>
      </c>
      <c r="K101" s="330">
        <v>0</v>
      </c>
      <c r="L101" s="195">
        <f t="shared" si="2"/>
        <v>2</v>
      </c>
      <c r="M101" s="195">
        <f t="shared" si="2"/>
        <v>0</v>
      </c>
      <c r="N101" s="195">
        <f t="shared" si="2"/>
        <v>2</v>
      </c>
      <c r="O101" s="196">
        <f t="shared" si="3"/>
        <v>2</v>
      </c>
      <c r="P101" s="200">
        <v>0.11</v>
      </c>
      <c r="Q101" s="201" t="s">
        <v>344</v>
      </c>
    </row>
    <row r="102" spans="1:23" ht="12" customHeight="1" thickBot="1" x14ac:dyDescent="0.35">
      <c r="A102" s="325" t="s">
        <v>311</v>
      </c>
      <c r="B102" s="331" t="s">
        <v>104</v>
      </c>
      <c r="C102" s="326">
        <v>3</v>
      </c>
      <c r="D102" s="326">
        <v>0</v>
      </c>
      <c r="E102" s="330">
        <v>3</v>
      </c>
      <c r="F102" s="202">
        <v>20</v>
      </c>
      <c r="G102" s="327">
        <v>0</v>
      </c>
      <c r="H102" s="328">
        <v>20</v>
      </c>
      <c r="I102" s="315">
        <v>5</v>
      </c>
      <c r="J102" s="329">
        <v>0</v>
      </c>
      <c r="K102" s="330">
        <v>5</v>
      </c>
      <c r="L102" s="195">
        <f t="shared" si="2"/>
        <v>28</v>
      </c>
      <c r="M102" s="195">
        <f t="shared" si="2"/>
        <v>0</v>
      </c>
      <c r="N102" s="195">
        <f t="shared" si="2"/>
        <v>28</v>
      </c>
      <c r="O102" s="196">
        <f t="shared" si="3"/>
        <v>28</v>
      </c>
      <c r="P102" s="200">
        <v>0.6</v>
      </c>
      <c r="Q102" s="201" t="s">
        <v>273</v>
      </c>
    </row>
    <row r="103" spans="1:23" ht="12" customHeight="1" thickBot="1" x14ac:dyDescent="0.35">
      <c r="A103" s="325" t="s">
        <v>153</v>
      </c>
      <c r="B103" s="331" t="s">
        <v>105</v>
      </c>
      <c r="C103" s="326">
        <v>1</v>
      </c>
      <c r="D103" s="326">
        <v>0</v>
      </c>
      <c r="E103" s="330">
        <v>1</v>
      </c>
      <c r="F103" s="202">
        <v>6</v>
      </c>
      <c r="G103" s="327">
        <v>0</v>
      </c>
      <c r="H103" s="328">
        <v>6</v>
      </c>
      <c r="I103" s="315">
        <v>1</v>
      </c>
      <c r="J103" s="329">
        <v>0</v>
      </c>
      <c r="K103" s="330">
        <v>1</v>
      </c>
      <c r="L103" s="195">
        <f t="shared" si="2"/>
        <v>8</v>
      </c>
      <c r="M103" s="195">
        <f t="shared" si="2"/>
        <v>0</v>
      </c>
      <c r="N103" s="195">
        <f t="shared" si="2"/>
        <v>8</v>
      </c>
      <c r="O103" s="196">
        <f t="shared" si="3"/>
        <v>8</v>
      </c>
      <c r="P103" s="200">
        <v>0.90900000000000003</v>
      </c>
      <c r="Q103" s="201" t="s">
        <v>253</v>
      </c>
    </row>
    <row r="104" spans="1:23" ht="12" customHeight="1" thickBot="1" x14ac:dyDescent="0.35">
      <c r="A104" s="325" t="s">
        <v>311</v>
      </c>
      <c r="B104" s="331" t="s">
        <v>106</v>
      </c>
      <c r="C104" s="326">
        <v>2.5</v>
      </c>
      <c r="D104" s="326">
        <v>0</v>
      </c>
      <c r="E104" s="330">
        <v>2.5</v>
      </c>
      <c r="F104" s="202">
        <v>12.5</v>
      </c>
      <c r="G104" s="327">
        <v>0</v>
      </c>
      <c r="H104" s="328">
        <v>12.5</v>
      </c>
      <c r="I104" s="315">
        <v>3</v>
      </c>
      <c r="J104" s="329">
        <v>0</v>
      </c>
      <c r="K104" s="330">
        <v>3</v>
      </c>
      <c r="L104" s="195">
        <f t="shared" si="2"/>
        <v>18</v>
      </c>
      <c r="M104" s="195">
        <f t="shared" si="2"/>
        <v>0</v>
      </c>
      <c r="N104" s="195">
        <f t="shared" si="2"/>
        <v>18</v>
      </c>
      <c r="O104" s="196">
        <f t="shared" si="3"/>
        <v>18</v>
      </c>
      <c r="P104" s="200">
        <v>3.8</v>
      </c>
      <c r="Q104" s="201" t="s">
        <v>309</v>
      </c>
    </row>
    <row r="105" spans="1:23" ht="12" customHeight="1" thickBot="1" x14ac:dyDescent="0.35">
      <c r="A105" s="325" t="s">
        <v>142</v>
      </c>
      <c r="B105" s="331" t="s">
        <v>107</v>
      </c>
      <c r="C105" s="326">
        <v>0</v>
      </c>
      <c r="D105" s="326">
        <v>0</v>
      </c>
      <c r="E105" s="330">
        <v>0</v>
      </c>
      <c r="F105" s="202">
        <v>3.8</v>
      </c>
      <c r="G105" s="327">
        <v>0</v>
      </c>
      <c r="H105" s="328">
        <v>3.8</v>
      </c>
      <c r="I105" s="315">
        <v>0</v>
      </c>
      <c r="J105" s="329">
        <v>0</v>
      </c>
      <c r="K105" s="330">
        <v>0</v>
      </c>
      <c r="L105" s="195">
        <f t="shared" si="2"/>
        <v>3.8</v>
      </c>
      <c r="M105" s="195">
        <f t="shared" si="2"/>
        <v>0</v>
      </c>
      <c r="N105" s="195">
        <f t="shared" si="2"/>
        <v>3.8</v>
      </c>
      <c r="O105" s="196">
        <f t="shared" si="3"/>
        <v>3.8</v>
      </c>
      <c r="P105" s="200">
        <v>0</v>
      </c>
      <c r="Q105" s="201" t="s">
        <v>276</v>
      </c>
    </row>
    <row r="106" spans="1:23" s="198" customFormat="1" ht="12" customHeight="1" x14ac:dyDescent="0.3">
      <c r="A106" s="325" t="s">
        <v>155</v>
      </c>
      <c r="B106" s="331" t="s">
        <v>108</v>
      </c>
      <c r="C106" s="326">
        <v>0.25</v>
      </c>
      <c r="D106" s="326">
        <v>0</v>
      </c>
      <c r="E106" s="330">
        <v>0.25</v>
      </c>
      <c r="F106" s="202">
        <v>0.75</v>
      </c>
      <c r="G106" s="327">
        <v>0</v>
      </c>
      <c r="H106" s="328">
        <v>0.75</v>
      </c>
      <c r="I106" s="315">
        <v>0</v>
      </c>
      <c r="J106" s="329">
        <v>0</v>
      </c>
      <c r="K106" s="330">
        <v>0</v>
      </c>
      <c r="L106" s="195">
        <f t="shared" si="2"/>
        <v>1</v>
      </c>
      <c r="M106" s="195">
        <f t="shared" si="2"/>
        <v>0</v>
      </c>
      <c r="N106" s="195">
        <f t="shared" si="2"/>
        <v>1</v>
      </c>
      <c r="O106" s="196">
        <f t="shared" si="3"/>
        <v>1</v>
      </c>
      <c r="P106" s="200">
        <v>0.05</v>
      </c>
      <c r="Q106" s="201" t="s">
        <v>260</v>
      </c>
      <c r="R106" s="204"/>
      <c r="S106" s="181"/>
      <c r="T106" s="181"/>
      <c r="U106" s="181"/>
      <c r="V106" s="181"/>
      <c r="W106" s="181"/>
    </row>
    <row r="107" spans="1:23" ht="12.75" customHeight="1" x14ac:dyDescent="0.3">
      <c r="A107" s="367"/>
      <c r="B107" s="333" t="s">
        <v>147</v>
      </c>
      <c r="C107" s="326">
        <f>SUBTOTAL(109,C4:C106)</f>
        <v>206.14000000000001</v>
      </c>
      <c r="D107" s="326">
        <f t="shared" ref="D107:P107" si="4">SUBTOTAL(109,D4:D106)</f>
        <v>0</v>
      </c>
      <c r="E107" s="326">
        <f t="shared" si="4"/>
        <v>206.14000000000001</v>
      </c>
      <c r="F107" s="334">
        <f t="shared" si="4"/>
        <v>948.67499999999995</v>
      </c>
      <c r="G107" s="334">
        <f t="shared" si="4"/>
        <v>0</v>
      </c>
      <c r="H107" s="334">
        <f t="shared" si="4"/>
        <v>948.67499999999995</v>
      </c>
      <c r="I107" s="326">
        <f t="shared" si="4"/>
        <v>206.15</v>
      </c>
      <c r="J107" s="326">
        <f t="shared" si="4"/>
        <v>2</v>
      </c>
      <c r="K107" s="326">
        <v>204.15</v>
      </c>
      <c r="L107" s="334">
        <f t="shared" si="4"/>
        <v>1360.9650000000001</v>
      </c>
      <c r="M107" s="334">
        <v>2</v>
      </c>
      <c r="N107" s="334">
        <f>L107-M107</f>
        <v>1358.9650000000001</v>
      </c>
      <c r="O107" s="334">
        <f>N107</f>
        <v>1358.9650000000001</v>
      </c>
      <c r="P107" s="334">
        <f t="shared" si="4"/>
        <v>89.632999999999996</v>
      </c>
      <c r="Q107" s="201"/>
    </row>
    <row r="108" spans="1:23" ht="12" customHeight="1" x14ac:dyDescent="0.3">
      <c r="A108" s="205"/>
      <c r="B108" s="205"/>
      <c r="C108" s="205"/>
      <c r="D108" s="205"/>
      <c r="E108" s="205"/>
      <c r="F108" s="206"/>
      <c r="G108" s="206"/>
      <c r="H108" s="207"/>
      <c r="I108" s="205"/>
      <c r="J108" s="205"/>
      <c r="K108" s="205"/>
      <c r="L108" s="206"/>
      <c r="M108" s="206"/>
      <c r="N108" s="207"/>
      <c r="O108" s="207"/>
      <c r="P108" s="207"/>
      <c r="Q108" s="208"/>
    </row>
    <row r="109" spans="1:23" ht="12" customHeight="1" x14ac:dyDescent="0.3">
      <c r="A109" s="332" t="s">
        <v>311</v>
      </c>
      <c r="B109" s="333" t="s">
        <v>305</v>
      </c>
      <c r="C109" s="357">
        <f>SUM(C36:C37)</f>
        <v>3</v>
      </c>
      <c r="D109" s="357">
        <f t="shared" ref="D109:P109" si="5">SUM(D36:D37)</f>
        <v>0</v>
      </c>
      <c r="E109" s="357">
        <f t="shared" si="5"/>
        <v>3</v>
      </c>
      <c r="F109" s="334">
        <f t="shared" si="5"/>
        <v>15</v>
      </c>
      <c r="G109" s="334">
        <f t="shared" si="5"/>
        <v>0</v>
      </c>
      <c r="H109" s="334">
        <f t="shared" si="5"/>
        <v>15</v>
      </c>
      <c r="I109" s="357">
        <f t="shared" si="5"/>
        <v>2</v>
      </c>
      <c r="J109" s="357">
        <f t="shared" si="5"/>
        <v>1</v>
      </c>
      <c r="K109" s="357">
        <f t="shared" si="5"/>
        <v>1</v>
      </c>
      <c r="L109" s="334">
        <f t="shared" si="5"/>
        <v>20</v>
      </c>
      <c r="M109" s="334">
        <f t="shared" si="5"/>
        <v>1</v>
      </c>
      <c r="N109" s="334">
        <f t="shared" si="5"/>
        <v>19</v>
      </c>
      <c r="O109" s="334">
        <f t="shared" si="5"/>
        <v>19</v>
      </c>
      <c r="P109" s="334">
        <f t="shared" si="5"/>
        <v>3.5</v>
      </c>
      <c r="Q109" s="201"/>
    </row>
    <row r="110" spans="1:23" ht="12" customHeight="1" x14ac:dyDescent="0.3">
      <c r="A110" s="332" t="s">
        <v>142</v>
      </c>
      <c r="B110" s="333" t="s">
        <v>306</v>
      </c>
      <c r="C110" s="326">
        <f t="shared" ref="C110:L110" si="6">SUM(C45:C46)</f>
        <v>18</v>
      </c>
      <c r="D110" s="326">
        <f t="shared" si="6"/>
        <v>0</v>
      </c>
      <c r="E110" s="330">
        <f t="shared" si="6"/>
        <v>18</v>
      </c>
      <c r="F110" s="209">
        <f t="shared" si="6"/>
        <v>50</v>
      </c>
      <c r="G110" s="335">
        <f t="shared" si="6"/>
        <v>0</v>
      </c>
      <c r="H110" s="336">
        <f t="shared" si="6"/>
        <v>50</v>
      </c>
      <c r="I110" s="316">
        <f t="shared" si="6"/>
        <v>28</v>
      </c>
      <c r="J110" s="326">
        <f t="shared" si="6"/>
        <v>0</v>
      </c>
      <c r="K110" s="330">
        <f t="shared" si="6"/>
        <v>28</v>
      </c>
      <c r="L110" s="199">
        <f t="shared" si="6"/>
        <v>96</v>
      </c>
      <c r="M110" s="199">
        <f t="shared" ref="M110:P110" si="7">SUM(M45:M46)</f>
        <v>0</v>
      </c>
      <c r="N110" s="199">
        <f t="shared" si="7"/>
        <v>96</v>
      </c>
      <c r="O110" s="199">
        <f t="shared" si="7"/>
        <v>96</v>
      </c>
      <c r="P110" s="199">
        <f t="shared" si="7"/>
        <v>1</v>
      </c>
      <c r="Q110" s="201"/>
    </row>
    <row r="111" spans="1:23" ht="15" customHeight="1" x14ac:dyDescent="0.3">
      <c r="A111" s="337"/>
      <c r="B111" s="338"/>
      <c r="C111" s="339"/>
      <c r="D111" s="339"/>
      <c r="E111" s="339"/>
      <c r="F111" s="339"/>
      <c r="G111" s="339"/>
      <c r="H111" s="339"/>
      <c r="I111" s="339"/>
      <c r="J111" s="339"/>
      <c r="K111" s="339"/>
      <c r="L111" s="339"/>
      <c r="M111" s="339"/>
      <c r="N111" s="340"/>
      <c r="O111" s="210"/>
      <c r="P111" s="210"/>
      <c r="Q111" s="211"/>
    </row>
    <row r="112" spans="1:23" s="214" customFormat="1" ht="27.6" x14ac:dyDescent="0.3">
      <c r="A112" s="341" t="str">
        <f>A1</f>
        <v>TOTAL STAFFING as of 03.31.2022</v>
      </c>
      <c r="B112" s="342"/>
      <c r="C112" s="343">
        <f t="shared" ref="C112:P112" si="8">C107</f>
        <v>206.14000000000001</v>
      </c>
      <c r="D112" s="343">
        <f t="shared" si="8"/>
        <v>0</v>
      </c>
      <c r="E112" s="343">
        <f t="shared" si="8"/>
        <v>206.14000000000001</v>
      </c>
      <c r="F112" s="343">
        <f t="shared" si="8"/>
        <v>948.67499999999995</v>
      </c>
      <c r="G112" s="343">
        <f t="shared" si="8"/>
        <v>0</v>
      </c>
      <c r="H112" s="343">
        <f t="shared" si="8"/>
        <v>948.67499999999995</v>
      </c>
      <c r="I112" s="343">
        <f t="shared" si="8"/>
        <v>206.15</v>
      </c>
      <c r="J112" s="343">
        <f t="shared" si="8"/>
        <v>2</v>
      </c>
      <c r="K112" s="343">
        <v>204.15</v>
      </c>
      <c r="L112" s="343">
        <f t="shared" si="8"/>
        <v>1360.9650000000001</v>
      </c>
      <c r="M112" s="343">
        <f t="shared" si="8"/>
        <v>2</v>
      </c>
      <c r="N112" s="344">
        <f t="shared" si="8"/>
        <v>1358.9650000000001</v>
      </c>
      <c r="O112" s="212">
        <f t="shared" si="8"/>
        <v>1358.9650000000001</v>
      </c>
      <c r="P112" s="212">
        <f t="shared" si="8"/>
        <v>89.632999999999996</v>
      </c>
      <c r="Q112" s="213">
        <f>SUM(O112:P112)</f>
        <v>1448.5980000000002</v>
      </c>
    </row>
    <row r="113" spans="1:17" ht="12" customHeight="1" x14ac:dyDescent="0.3">
      <c r="A113" s="460" t="s">
        <v>303</v>
      </c>
      <c r="B113" s="461"/>
      <c r="C113" s="215"/>
      <c r="D113" s="215"/>
      <c r="E113" s="215"/>
      <c r="F113" s="215"/>
      <c r="G113" s="215"/>
      <c r="H113" s="216"/>
      <c r="I113" s="217"/>
      <c r="J113" s="218"/>
      <c r="K113" s="216"/>
      <c r="L113" s="215"/>
      <c r="M113" s="215"/>
      <c r="N113" s="215"/>
      <c r="O113" s="215"/>
      <c r="P113" s="215"/>
      <c r="Q113" s="219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A4" sqref="A4:B4"/>
    </sheetView>
  </sheetViews>
  <sheetFormatPr defaultColWidth="8.8867187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88671875" style="2" customWidth="1"/>
    <col min="5" max="11" width="16" style="2" customWidth="1"/>
    <col min="12" max="12" width="4.6640625" style="2" customWidth="1"/>
    <col min="13" max="16384" width="8.88671875" style="2"/>
  </cols>
  <sheetData>
    <row r="1" spans="1:11" s="1" customFormat="1" ht="38.25" customHeight="1" x14ac:dyDescent="0.25">
      <c r="A1" s="475" t="s">
        <v>343</v>
      </c>
      <c r="B1" s="476"/>
      <c r="C1" s="46" t="s">
        <v>317</v>
      </c>
      <c r="D1" s="47" t="s">
        <v>318</v>
      </c>
      <c r="E1" s="47" t="s">
        <v>319</v>
      </c>
      <c r="F1" s="47" t="s">
        <v>320</v>
      </c>
      <c r="G1" s="47" t="s">
        <v>321</v>
      </c>
      <c r="H1" s="47" t="s">
        <v>322</v>
      </c>
      <c r="I1" s="47" t="s">
        <v>164</v>
      </c>
      <c r="J1" s="47" t="s">
        <v>323</v>
      </c>
      <c r="K1" s="47" t="s">
        <v>324</v>
      </c>
    </row>
    <row r="2" spans="1:11" s="1" customFormat="1" ht="38.25" customHeight="1" x14ac:dyDescent="0.25">
      <c r="A2" s="388"/>
      <c r="B2" s="391"/>
      <c r="C2" s="46" t="s">
        <v>325</v>
      </c>
      <c r="D2" s="389" t="s">
        <v>325</v>
      </c>
      <c r="E2" s="389" t="s">
        <v>325</v>
      </c>
      <c r="F2" s="389" t="s">
        <v>325</v>
      </c>
      <c r="G2" s="389" t="s">
        <v>325</v>
      </c>
      <c r="H2" s="389" t="s">
        <v>325</v>
      </c>
      <c r="I2" s="389" t="s">
        <v>325</v>
      </c>
      <c r="J2" s="47" t="s">
        <v>325</v>
      </c>
      <c r="K2" s="390" t="s">
        <v>325</v>
      </c>
    </row>
    <row r="3" spans="1:11" s="1" customFormat="1" ht="15.6" x14ac:dyDescent="0.25">
      <c r="A3" s="283"/>
      <c r="B3" s="284" t="s">
        <v>0</v>
      </c>
      <c r="C3" s="394">
        <v>90</v>
      </c>
      <c r="D3" s="397">
        <v>75</v>
      </c>
      <c r="E3" s="397">
        <v>75</v>
      </c>
      <c r="F3" s="397">
        <v>90</v>
      </c>
      <c r="G3" s="397">
        <v>75</v>
      </c>
      <c r="H3" s="397">
        <v>75</v>
      </c>
      <c r="I3" s="397">
        <v>75</v>
      </c>
      <c r="J3" s="398">
        <v>75</v>
      </c>
      <c r="K3" s="399">
        <v>75</v>
      </c>
    </row>
    <row r="4" spans="1:11" s="1" customFormat="1" ht="17.25" customHeight="1" x14ac:dyDescent="0.25">
      <c r="A4" s="38" t="s">
        <v>165</v>
      </c>
      <c r="B4" s="39" t="s">
        <v>4</v>
      </c>
      <c r="C4" s="40">
        <v>98.542866824805202</v>
      </c>
      <c r="D4" s="41">
        <v>79.086035791443805</v>
      </c>
      <c r="E4" s="41">
        <v>65.978913067318402</v>
      </c>
      <c r="F4" s="41">
        <v>93.897432328995905</v>
      </c>
      <c r="G4" s="41">
        <v>85.305679815643202</v>
      </c>
      <c r="H4" s="41">
        <v>82.856805293005706</v>
      </c>
      <c r="I4" s="41">
        <v>85.992061533689096</v>
      </c>
      <c r="J4" s="41">
        <v>98.764272444527904</v>
      </c>
      <c r="K4" s="41">
        <v>89.668411867364696</v>
      </c>
    </row>
    <row r="5" spans="1:11" s="1" customFormat="1" ht="17.25" customHeight="1" x14ac:dyDescent="0.3">
      <c r="A5" s="42" t="s">
        <v>142</v>
      </c>
      <c r="B5" s="43" t="s">
        <v>5</v>
      </c>
      <c r="C5" s="395">
        <v>98.785425101214599</v>
      </c>
      <c r="D5" s="393">
        <v>69.5416931890516</v>
      </c>
      <c r="E5" s="400">
        <v>42.162162162162197</v>
      </c>
      <c r="F5" s="393">
        <v>86.904761904761898</v>
      </c>
      <c r="G5" s="400">
        <v>80.6949806949807</v>
      </c>
      <c r="H5" s="393">
        <v>89.473684210526301</v>
      </c>
      <c r="I5" s="400">
        <v>84.221396117306895</v>
      </c>
      <c r="J5" s="393">
        <v>97.5391498881432</v>
      </c>
      <c r="K5" s="400">
        <v>72.151898734177195</v>
      </c>
    </row>
    <row r="6" spans="1:11" s="1" customFormat="1" ht="17.25" customHeight="1" x14ac:dyDescent="0.3">
      <c r="A6" s="48" t="s">
        <v>153</v>
      </c>
      <c r="B6" s="49" t="s">
        <v>6</v>
      </c>
      <c r="C6" s="396">
        <v>100</v>
      </c>
      <c r="D6" s="379">
        <v>77.024793388429799</v>
      </c>
      <c r="E6" s="401">
        <v>62.7049180327869</v>
      </c>
      <c r="F6" s="379">
        <v>97.435897435897402</v>
      </c>
      <c r="G6" s="401">
        <v>93.670886075949397</v>
      </c>
      <c r="H6" s="379">
        <v>86.1111111111111</v>
      </c>
      <c r="I6" s="401">
        <v>93.979057591623004</v>
      </c>
      <c r="J6" s="379">
        <v>96.296296296296305</v>
      </c>
      <c r="K6" s="401">
        <v>75</v>
      </c>
    </row>
    <row r="7" spans="1:11" s="1" customFormat="1" ht="17.25" customHeight="1" x14ac:dyDescent="0.3">
      <c r="A7" s="48" t="s">
        <v>153</v>
      </c>
      <c r="B7" s="49" t="s">
        <v>7</v>
      </c>
      <c r="C7" s="396">
        <v>100</v>
      </c>
      <c r="D7" s="379">
        <v>76.351351351351397</v>
      </c>
      <c r="E7" s="401">
        <v>92.307692307692307</v>
      </c>
      <c r="F7" s="379"/>
      <c r="G7" s="401"/>
      <c r="H7" s="379">
        <v>80</v>
      </c>
      <c r="I7" s="401">
        <v>92.913385826771702</v>
      </c>
      <c r="J7" s="379">
        <v>100</v>
      </c>
      <c r="K7" s="401">
        <v>100</v>
      </c>
    </row>
    <row r="8" spans="1:11" s="1" customFormat="1" ht="17.25" customHeight="1" x14ac:dyDescent="0.3">
      <c r="A8" s="48" t="s">
        <v>154</v>
      </c>
      <c r="B8" s="49" t="s">
        <v>8</v>
      </c>
      <c r="C8" s="396">
        <v>96.296296296296305</v>
      </c>
      <c r="D8" s="379">
        <v>86.925157799819701</v>
      </c>
      <c r="E8" s="401">
        <v>88.381742738589196</v>
      </c>
      <c r="F8" s="379">
        <v>95.714285714285694</v>
      </c>
      <c r="G8" s="401">
        <v>83.783783783783804</v>
      </c>
      <c r="H8" s="379">
        <v>97.435897435897402</v>
      </c>
      <c r="I8" s="401">
        <v>89.956331877729298</v>
      </c>
      <c r="J8" s="379">
        <v>98.4962406015038</v>
      </c>
      <c r="K8" s="401">
        <v>89.743589743589794</v>
      </c>
    </row>
    <row r="9" spans="1:11" s="1" customFormat="1" ht="17.25" customHeight="1" x14ac:dyDescent="0.3">
      <c r="A9" s="48" t="s">
        <v>153</v>
      </c>
      <c r="B9" s="49" t="s">
        <v>9</v>
      </c>
      <c r="C9" s="396">
        <v>100</v>
      </c>
      <c r="D9" s="379">
        <v>85.164835164835196</v>
      </c>
      <c r="E9" s="401">
        <v>90.055248618784503</v>
      </c>
      <c r="F9" s="379">
        <v>93.617021276595807</v>
      </c>
      <c r="G9" s="401">
        <v>87.755102040816297</v>
      </c>
      <c r="H9" s="379">
        <v>82.978723404255305</v>
      </c>
      <c r="I9" s="401">
        <v>93.478260869565204</v>
      </c>
      <c r="J9" s="379">
        <v>100</v>
      </c>
      <c r="K9" s="401">
        <v>100</v>
      </c>
    </row>
    <row r="10" spans="1:11" s="1" customFormat="1" ht="17.25" customHeight="1" x14ac:dyDescent="0.3">
      <c r="A10" s="48" t="s">
        <v>153</v>
      </c>
      <c r="B10" s="49" t="s">
        <v>10</v>
      </c>
      <c r="C10" s="396">
        <v>85.714285714285694</v>
      </c>
      <c r="D10" s="379">
        <v>78.813559322033896</v>
      </c>
      <c r="E10" s="401">
        <v>38.596491228070199</v>
      </c>
      <c r="F10" s="379">
        <v>83.3333333333333</v>
      </c>
      <c r="G10" s="401">
        <v>66.6666666666667</v>
      </c>
      <c r="H10" s="379">
        <v>64.705882352941202</v>
      </c>
      <c r="I10" s="401">
        <v>69.523809523809504</v>
      </c>
      <c r="J10" s="379">
        <v>94.117647058823493</v>
      </c>
      <c r="K10" s="401">
        <v>33.3333333333333</v>
      </c>
    </row>
    <row r="11" spans="1:11" s="1" customFormat="1" ht="17.25" customHeight="1" x14ac:dyDescent="0.3">
      <c r="A11" s="48" t="s">
        <v>169</v>
      </c>
      <c r="B11" s="49" t="s">
        <v>11</v>
      </c>
      <c r="C11" s="396">
        <v>99.056603773584897</v>
      </c>
      <c r="D11" s="379">
        <v>73.368490441661194</v>
      </c>
      <c r="E11" s="401">
        <v>67.134268537074206</v>
      </c>
      <c r="F11" s="379">
        <v>97.572815533980602</v>
      </c>
      <c r="G11" s="401">
        <v>88.151658767772503</v>
      </c>
      <c r="H11" s="379">
        <v>83.3333333333333</v>
      </c>
      <c r="I11" s="401">
        <v>84.523809523809504</v>
      </c>
      <c r="J11" s="379">
        <v>99.683544303797504</v>
      </c>
      <c r="K11" s="401">
        <v>97.560975609756099</v>
      </c>
    </row>
    <row r="12" spans="1:11" s="1" customFormat="1" ht="17.25" customHeight="1" x14ac:dyDescent="0.3">
      <c r="A12" s="48" t="s">
        <v>169</v>
      </c>
      <c r="B12" s="49" t="s">
        <v>12</v>
      </c>
      <c r="C12" s="396">
        <v>96.875</v>
      </c>
      <c r="D12" s="379">
        <v>79.419889502762402</v>
      </c>
      <c r="E12" s="401">
        <v>76.767676767676804</v>
      </c>
      <c r="F12" s="379">
        <v>100</v>
      </c>
      <c r="G12" s="401">
        <v>93.939393939393895</v>
      </c>
      <c r="H12" s="379">
        <v>92.592592592592595</v>
      </c>
      <c r="I12" s="401">
        <v>77.703826955074902</v>
      </c>
      <c r="J12" s="379">
        <v>98.305084745762699</v>
      </c>
      <c r="K12" s="401">
        <v>86.956521739130395</v>
      </c>
    </row>
    <row r="13" spans="1:11" s="1" customFormat="1" ht="17.25" customHeight="1" x14ac:dyDescent="0.3">
      <c r="A13" s="48" t="s">
        <v>152</v>
      </c>
      <c r="B13" s="49" t="s">
        <v>13</v>
      </c>
      <c r="C13" s="396">
        <v>98.9583333333333</v>
      </c>
      <c r="D13" s="379">
        <v>88.508064516128997</v>
      </c>
      <c r="E13" s="401">
        <v>92.601431980906895</v>
      </c>
      <c r="F13" s="379">
        <v>97.2027972027972</v>
      </c>
      <c r="G13" s="401">
        <v>91.724137931034505</v>
      </c>
      <c r="H13" s="379">
        <v>96.551724137931004</v>
      </c>
      <c r="I13" s="401">
        <v>97.959183673469397</v>
      </c>
      <c r="J13" s="379">
        <v>99.650349650349597</v>
      </c>
      <c r="K13" s="401">
        <v>98</v>
      </c>
    </row>
    <row r="14" spans="1:11" s="1" customFormat="1" ht="17.25" customHeight="1" x14ac:dyDescent="0.3">
      <c r="A14" s="48" t="s">
        <v>152</v>
      </c>
      <c r="B14" s="49" t="s">
        <v>14</v>
      </c>
      <c r="C14" s="396">
        <v>99.056603773584897</v>
      </c>
      <c r="D14" s="379">
        <v>84.820801124385099</v>
      </c>
      <c r="E14" s="401">
        <v>80.295566502463103</v>
      </c>
      <c r="F14" s="379">
        <v>96.442687747035606</v>
      </c>
      <c r="G14" s="401">
        <v>87.890625</v>
      </c>
      <c r="H14" s="379">
        <v>92.6174496644295</v>
      </c>
      <c r="I14" s="401">
        <v>91.2339475153546</v>
      </c>
      <c r="J14" s="379">
        <v>99.729729729729698</v>
      </c>
      <c r="K14" s="401">
        <v>97.058823529411796</v>
      </c>
    </row>
    <row r="15" spans="1:11" s="1" customFormat="1" ht="17.25" customHeight="1" x14ac:dyDescent="0.3">
      <c r="A15" s="48" t="s">
        <v>155</v>
      </c>
      <c r="B15" s="49" t="s">
        <v>15</v>
      </c>
      <c r="C15" s="396">
        <v>98.461538461538495</v>
      </c>
      <c r="D15" s="379">
        <v>84.214260376019894</v>
      </c>
      <c r="E15" s="401">
        <v>95.966785290628707</v>
      </c>
      <c r="F15" s="379">
        <v>99.732620320855602</v>
      </c>
      <c r="G15" s="401">
        <v>98.913043478260903</v>
      </c>
      <c r="H15" s="379">
        <v>83.561643835616394</v>
      </c>
      <c r="I15" s="401">
        <v>93.366619115549199</v>
      </c>
      <c r="J15" s="379">
        <v>99.667774086378699</v>
      </c>
      <c r="K15" s="401">
        <v>97.272727272727295</v>
      </c>
    </row>
    <row r="16" spans="1:11" s="1" customFormat="1" ht="17.25" customHeight="1" x14ac:dyDescent="0.3">
      <c r="A16" s="48" t="s">
        <v>153</v>
      </c>
      <c r="B16" s="49" t="s">
        <v>16</v>
      </c>
      <c r="C16" s="396">
        <v>98.181818181818201</v>
      </c>
      <c r="D16" s="379">
        <v>72.971204188481707</v>
      </c>
      <c r="E16" s="401">
        <v>88.732394366197198</v>
      </c>
      <c r="F16" s="379">
        <v>98.101265822784796</v>
      </c>
      <c r="G16" s="401">
        <v>91.411042944785294</v>
      </c>
      <c r="H16" s="379">
        <v>72.641509433962298</v>
      </c>
      <c r="I16" s="401">
        <v>93.187552565180795</v>
      </c>
      <c r="J16" s="379">
        <v>95.176848874598093</v>
      </c>
      <c r="K16" s="401">
        <v>70</v>
      </c>
    </row>
    <row r="17" spans="1:11" s="1" customFormat="1" ht="17.25" customHeight="1" x14ac:dyDescent="0.3">
      <c r="A17" s="48" t="s">
        <v>154</v>
      </c>
      <c r="B17" s="49" t="s">
        <v>17</v>
      </c>
      <c r="C17" s="396">
        <v>100</v>
      </c>
      <c r="D17" s="379">
        <v>91.653375863902198</v>
      </c>
      <c r="E17" s="401">
        <v>94.840294840294803</v>
      </c>
      <c r="F17" s="379">
        <v>97.196261682243005</v>
      </c>
      <c r="G17" s="401">
        <v>95.794392523364493</v>
      </c>
      <c r="H17" s="379">
        <v>79.487179487179503</v>
      </c>
      <c r="I17" s="401">
        <v>99.172473867595798</v>
      </c>
      <c r="J17" s="379">
        <v>100</v>
      </c>
      <c r="K17" s="401">
        <v>100</v>
      </c>
    </row>
    <row r="18" spans="1:11" s="1" customFormat="1" ht="17.25" customHeight="1" x14ac:dyDescent="0.3">
      <c r="A18" s="48" t="s">
        <v>153</v>
      </c>
      <c r="B18" s="49" t="s">
        <v>18</v>
      </c>
      <c r="C18" s="396">
        <v>100</v>
      </c>
      <c r="D18" s="379">
        <v>84.348561759729293</v>
      </c>
      <c r="E18" s="401">
        <v>83.431952662721898</v>
      </c>
      <c r="F18" s="379">
        <v>95.370370370370395</v>
      </c>
      <c r="G18" s="401">
        <v>92.592592592592595</v>
      </c>
      <c r="H18" s="379">
        <v>68.627450980392197</v>
      </c>
      <c r="I18" s="401">
        <v>89.870836165873598</v>
      </c>
      <c r="J18" s="379">
        <v>100</v>
      </c>
      <c r="K18" s="401">
        <v>100</v>
      </c>
    </row>
    <row r="19" spans="1:11" s="1" customFormat="1" ht="17.25" customHeight="1" x14ac:dyDescent="0.3">
      <c r="A19" s="48" t="s">
        <v>169</v>
      </c>
      <c r="B19" s="49" t="s">
        <v>19</v>
      </c>
      <c r="C19" s="396">
        <v>100</v>
      </c>
      <c r="D19" s="379">
        <v>84.745762711864401</v>
      </c>
      <c r="E19" s="401">
        <v>89.361702127659598</v>
      </c>
      <c r="F19" s="379">
        <v>94.736842105263193</v>
      </c>
      <c r="G19" s="401">
        <v>89.473684210526301</v>
      </c>
      <c r="H19" s="379">
        <v>77.7777777777778</v>
      </c>
      <c r="I19" s="401">
        <v>84.4444444444444</v>
      </c>
      <c r="J19" s="379">
        <v>97.5</v>
      </c>
      <c r="K19" s="401">
        <v>88.8888888888889</v>
      </c>
    </row>
    <row r="20" spans="1:11" s="1" customFormat="1" ht="17.25" customHeight="1" x14ac:dyDescent="0.3">
      <c r="A20" s="48" t="s">
        <v>152</v>
      </c>
      <c r="B20" s="49" t="s">
        <v>20</v>
      </c>
      <c r="C20" s="396">
        <v>93.846153846153797</v>
      </c>
      <c r="D20" s="379">
        <v>72.685714285714297</v>
      </c>
      <c r="E20" s="401">
        <v>67.512690355329994</v>
      </c>
      <c r="F20" s="379">
        <v>93.75</v>
      </c>
      <c r="G20" s="401">
        <v>90.625</v>
      </c>
      <c r="H20" s="379">
        <v>68.965517241379303</v>
      </c>
      <c r="I20" s="401">
        <v>89.130434782608702</v>
      </c>
      <c r="J20" s="379">
        <v>97.604790419161702</v>
      </c>
      <c r="K20" s="401">
        <v>81.818181818181799</v>
      </c>
    </row>
    <row r="21" spans="1:11" s="1" customFormat="1" ht="17.25" customHeight="1" x14ac:dyDescent="0.3">
      <c r="A21" s="50" t="s">
        <v>142</v>
      </c>
      <c r="B21" s="49" t="s">
        <v>21</v>
      </c>
      <c r="C21" s="396">
        <v>95.5555555555556</v>
      </c>
      <c r="D21" s="379">
        <v>84.065934065934101</v>
      </c>
      <c r="E21" s="401">
        <v>85.826771653543304</v>
      </c>
      <c r="F21" s="379">
        <v>100</v>
      </c>
      <c r="G21" s="401">
        <v>96.428571428571402</v>
      </c>
      <c r="H21" s="379">
        <v>60.975609756097597</v>
      </c>
      <c r="I21" s="401">
        <v>78.3783783783784</v>
      </c>
      <c r="J21" s="379">
        <v>98.780487804878007</v>
      </c>
      <c r="K21" s="401">
        <v>75</v>
      </c>
    </row>
    <row r="22" spans="1:11" s="1" customFormat="1" ht="17.25" customHeight="1" x14ac:dyDescent="0.3">
      <c r="A22" s="50" t="s">
        <v>153</v>
      </c>
      <c r="B22" s="49" t="s">
        <v>22</v>
      </c>
      <c r="C22" s="396">
        <v>100</v>
      </c>
      <c r="D22" s="379">
        <v>82.841726618704996</v>
      </c>
      <c r="E22" s="401">
        <v>86.192468619246895</v>
      </c>
      <c r="F22" s="379">
        <v>84.946236559139805</v>
      </c>
      <c r="G22" s="401">
        <v>72.631578947368396</v>
      </c>
      <c r="H22" s="379">
        <v>87.943262411347504</v>
      </c>
      <c r="I22" s="401">
        <v>92.005710206995005</v>
      </c>
      <c r="J22" s="379">
        <v>99.409681227863004</v>
      </c>
      <c r="K22" s="401">
        <v>93.589743589743605</v>
      </c>
    </row>
    <row r="23" spans="1:11" s="1" customFormat="1" ht="17.25" customHeight="1" x14ac:dyDescent="0.3">
      <c r="A23" s="48" t="s">
        <v>142</v>
      </c>
      <c r="B23" s="49" t="s">
        <v>23</v>
      </c>
      <c r="C23" s="396">
        <v>100</v>
      </c>
      <c r="D23" s="379">
        <v>77.855153203342596</v>
      </c>
      <c r="E23" s="401">
        <v>81.592039800994996</v>
      </c>
      <c r="F23" s="379">
        <v>94.339622641509393</v>
      </c>
      <c r="G23" s="401">
        <v>92.4528301886793</v>
      </c>
      <c r="H23" s="379">
        <v>100</v>
      </c>
      <c r="I23" s="401">
        <v>85.806451612903203</v>
      </c>
      <c r="J23" s="379">
        <v>99.504950495049499</v>
      </c>
      <c r="K23" s="401">
        <v>95.238095238095198</v>
      </c>
    </row>
    <row r="24" spans="1:11" s="1" customFormat="1" ht="17.25" customHeight="1" x14ac:dyDescent="0.3">
      <c r="A24" s="48" t="s">
        <v>155</v>
      </c>
      <c r="B24" s="49" t="s">
        <v>24</v>
      </c>
      <c r="C24" s="396">
        <v>100</v>
      </c>
      <c r="D24" s="379">
        <v>90.196078431372598</v>
      </c>
      <c r="E24" s="401">
        <v>88</v>
      </c>
      <c r="F24" s="379">
        <v>100</v>
      </c>
      <c r="G24" s="401">
        <v>100</v>
      </c>
      <c r="H24" s="379">
        <v>87.179487179487197</v>
      </c>
      <c r="I24" s="401">
        <v>90.804597701149405</v>
      </c>
      <c r="J24" s="379">
        <v>100</v>
      </c>
      <c r="K24" s="401">
        <v>100</v>
      </c>
    </row>
    <row r="25" spans="1:11" s="1" customFormat="1" ht="17.25" customHeight="1" x14ac:dyDescent="0.3">
      <c r="A25" s="48" t="s">
        <v>169</v>
      </c>
      <c r="B25" s="49" t="s">
        <v>25</v>
      </c>
      <c r="C25" s="396">
        <v>100</v>
      </c>
      <c r="D25" s="379">
        <v>64.644351464435104</v>
      </c>
      <c r="E25" s="401">
        <v>69.298245614035096</v>
      </c>
      <c r="F25" s="379">
        <v>100</v>
      </c>
      <c r="G25" s="401">
        <v>100</v>
      </c>
      <c r="H25" s="379">
        <v>100</v>
      </c>
      <c r="I25" s="401">
        <v>77.464788732394396</v>
      </c>
      <c r="J25" s="379">
        <v>96.969696969696997</v>
      </c>
      <c r="K25" s="401">
        <v>80</v>
      </c>
    </row>
    <row r="26" spans="1:11" s="1" customFormat="1" ht="17.25" customHeight="1" x14ac:dyDescent="0.3">
      <c r="A26" s="48" t="s">
        <v>155</v>
      </c>
      <c r="B26" s="49" t="s">
        <v>26</v>
      </c>
      <c r="C26" s="396">
        <v>100</v>
      </c>
      <c r="D26" s="379">
        <v>85.849056603773604</v>
      </c>
      <c r="E26" s="401">
        <v>100</v>
      </c>
      <c r="F26" s="379">
        <v>100</v>
      </c>
      <c r="G26" s="401">
        <v>100</v>
      </c>
      <c r="H26" s="379">
        <v>100</v>
      </c>
      <c r="I26" s="401">
        <v>98.913043478260903</v>
      </c>
      <c r="J26" s="379">
        <v>100</v>
      </c>
      <c r="K26" s="401" t="s">
        <v>342</v>
      </c>
    </row>
    <row r="27" spans="1:11" s="1" customFormat="1" ht="17.25" customHeight="1" x14ac:dyDescent="0.3">
      <c r="A27" s="48" t="s">
        <v>153</v>
      </c>
      <c r="B27" s="49" t="s">
        <v>27</v>
      </c>
      <c r="C27" s="396">
        <v>98.299319727891202</v>
      </c>
      <c r="D27" s="379">
        <v>74.048780487804905</v>
      </c>
      <c r="E27" s="401">
        <v>62.3521681997372</v>
      </c>
      <c r="F27" s="379">
        <v>90.163934426229503</v>
      </c>
      <c r="G27" s="401">
        <v>85.020242914979804</v>
      </c>
      <c r="H27" s="379">
        <v>76.521739130434796</v>
      </c>
      <c r="I27" s="401">
        <v>76.988984088127296</v>
      </c>
      <c r="J27" s="379">
        <v>96.805896805896793</v>
      </c>
      <c r="K27" s="401">
        <v>67.5</v>
      </c>
    </row>
    <row r="28" spans="1:11" s="1" customFormat="1" ht="17.25" customHeight="1" x14ac:dyDescent="0.3">
      <c r="A28" s="48" t="s">
        <v>152</v>
      </c>
      <c r="B28" s="49" t="s">
        <v>28</v>
      </c>
      <c r="C28" s="396">
        <v>98.089171974522301</v>
      </c>
      <c r="D28" s="379">
        <v>81.926029309141697</v>
      </c>
      <c r="E28" s="401">
        <v>42.820512820512803</v>
      </c>
      <c r="F28" s="379">
        <v>79.0322580645161</v>
      </c>
      <c r="G28" s="401">
        <v>64.179104477611901</v>
      </c>
      <c r="H28" s="379">
        <v>75</v>
      </c>
      <c r="I28" s="401">
        <v>78.389261744966504</v>
      </c>
      <c r="J28" s="379">
        <v>97.984886649874099</v>
      </c>
      <c r="K28" s="401">
        <v>81.818181818181799</v>
      </c>
    </row>
    <row r="29" spans="1:11" s="1" customFormat="1" ht="17.25" customHeight="1" x14ac:dyDescent="0.3">
      <c r="A29" s="48" t="s">
        <v>152</v>
      </c>
      <c r="B29" s="49" t="s">
        <v>29</v>
      </c>
      <c r="C29" s="396">
        <v>96.6386554621849</v>
      </c>
      <c r="D29" s="379">
        <v>76.327028676021996</v>
      </c>
      <c r="E29" s="401">
        <v>47.865853658536601</v>
      </c>
      <c r="F29" s="379">
        <v>78.350515463917503</v>
      </c>
      <c r="G29" s="401">
        <v>53.3333333333333</v>
      </c>
      <c r="H29" s="379">
        <v>93.137254901960802</v>
      </c>
      <c r="I29" s="401">
        <v>80.676642810670202</v>
      </c>
      <c r="J29" s="379">
        <v>96.635514018691595</v>
      </c>
      <c r="K29" s="401">
        <v>40</v>
      </c>
    </row>
    <row r="30" spans="1:11" s="1" customFormat="1" ht="17.25" customHeight="1" x14ac:dyDescent="0.3">
      <c r="A30" s="48" t="s">
        <v>152</v>
      </c>
      <c r="B30" s="49" t="s">
        <v>30</v>
      </c>
      <c r="C30" s="396">
        <v>99.065420560747697</v>
      </c>
      <c r="D30" s="379">
        <v>79.876701174828398</v>
      </c>
      <c r="E30" s="401">
        <v>78.294325104200098</v>
      </c>
      <c r="F30" s="379">
        <v>95.149786019971501</v>
      </c>
      <c r="G30" s="401">
        <v>84.039548022598893</v>
      </c>
      <c r="H30" s="379">
        <v>85.300207039337494</v>
      </c>
      <c r="I30" s="401">
        <v>91.540005735589304</v>
      </c>
      <c r="J30" s="379">
        <v>99.067401441288695</v>
      </c>
      <c r="K30" s="401">
        <v>93.820224719101105</v>
      </c>
    </row>
    <row r="31" spans="1:11" s="1" customFormat="1" ht="17.25" customHeight="1" x14ac:dyDescent="0.3">
      <c r="A31" s="48" t="s">
        <v>169</v>
      </c>
      <c r="B31" s="49" t="s">
        <v>31</v>
      </c>
      <c r="C31" s="396">
        <v>100</v>
      </c>
      <c r="D31" s="379">
        <v>89.361702127659598</v>
      </c>
      <c r="E31" s="401">
        <v>87.837837837837796</v>
      </c>
      <c r="F31" s="379">
        <v>91.6666666666667</v>
      </c>
      <c r="G31" s="401">
        <v>88.8888888888889</v>
      </c>
      <c r="H31" s="379">
        <v>93.877551020408205</v>
      </c>
      <c r="I31" s="401">
        <v>86.557377049180303</v>
      </c>
      <c r="J31" s="379">
        <v>100</v>
      </c>
      <c r="K31" s="401">
        <v>100</v>
      </c>
    </row>
    <row r="32" spans="1:11" s="1" customFormat="1" ht="17.25" customHeight="1" x14ac:dyDescent="0.3">
      <c r="A32" s="48" t="s">
        <v>169</v>
      </c>
      <c r="B32" s="49" t="s">
        <v>32</v>
      </c>
      <c r="C32" s="396">
        <v>100</v>
      </c>
      <c r="D32" s="379">
        <v>89.355742296918805</v>
      </c>
      <c r="E32" s="401">
        <v>98.245614035087698</v>
      </c>
      <c r="F32" s="379">
        <v>95.652173913043498</v>
      </c>
      <c r="G32" s="401">
        <v>79.1666666666667</v>
      </c>
      <c r="H32" s="379">
        <v>89.655172413793096</v>
      </c>
      <c r="I32" s="401">
        <v>91.040462427745695</v>
      </c>
      <c r="J32" s="379">
        <v>99.065420560747697</v>
      </c>
      <c r="K32" s="401">
        <v>90</v>
      </c>
    </row>
    <row r="33" spans="1:11" s="1" customFormat="1" ht="17.25" customHeight="1" x14ac:dyDescent="0.3">
      <c r="A33" s="48" t="s">
        <v>142</v>
      </c>
      <c r="B33" s="49" t="s">
        <v>33</v>
      </c>
      <c r="C33" s="396">
        <v>98.863636363636402</v>
      </c>
      <c r="D33" s="379">
        <v>78.387585162755499</v>
      </c>
      <c r="E33" s="401">
        <v>65.760869565217405</v>
      </c>
      <c r="F33" s="379">
        <v>92.735042735042697</v>
      </c>
      <c r="G33" s="401">
        <v>74.596774193548399</v>
      </c>
      <c r="H33" s="379">
        <v>78.899082568807302</v>
      </c>
      <c r="I33" s="401">
        <v>79.373927958833605</v>
      </c>
      <c r="J33" s="379">
        <v>97.287735849056602</v>
      </c>
      <c r="K33" s="401">
        <v>82.307692307692307</v>
      </c>
    </row>
    <row r="34" spans="1:11" s="1" customFormat="1" ht="17.25" customHeight="1" x14ac:dyDescent="0.3">
      <c r="A34" s="48" t="s">
        <v>142</v>
      </c>
      <c r="B34" s="49" t="s">
        <v>34</v>
      </c>
      <c r="C34" s="396">
        <v>94.117647058823493</v>
      </c>
      <c r="D34" s="379">
        <v>75.239616613418505</v>
      </c>
      <c r="E34" s="401">
        <v>29.6</v>
      </c>
      <c r="F34" s="379">
        <v>94.827586206896598</v>
      </c>
      <c r="G34" s="401">
        <v>91.525423728813607</v>
      </c>
      <c r="H34" s="379">
        <v>87.5</v>
      </c>
      <c r="I34" s="401">
        <v>88.532110091743107</v>
      </c>
      <c r="J34" s="379">
        <v>100</v>
      </c>
      <c r="K34" s="401">
        <v>100</v>
      </c>
    </row>
    <row r="35" spans="1:11" s="1" customFormat="1" ht="17.25" customHeight="1" x14ac:dyDescent="0.3">
      <c r="A35" s="48" t="s">
        <v>152</v>
      </c>
      <c r="B35" s="49" t="s">
        <v>35</v>
      </c>
      <c r="C35" s="396">
        <v>98.412698412698404</v>
      </c>
      <c r="D35" s="379">
        <v>76.606260296540398</v>
      </c>
      <c r="E35" s="401">
        <v>52.901023890784998</v>
      </c>
      <c r="F35" s="379">
        <v>88.188976377952798</v>
      </c>
      <c r="G35" s="401">
        <v>78.461538461538495</v>
      </c>
      <c r="H35" s="379">
        <v>83.544303797468402</v>
      </c>
      <c r="I35" s="401">
        <v>86.933534743202401</v>
      </c>
      <c r="J35" s="379">
        <v>97.275204359672998</v>
      </c>
      <c r="K35" s="401">
        <v>62.962962962962997</v>
      </c>
    </row>
    <row r="36" spans="1:11" s="1" customFormat="1" ht="17.25" customHeight="1" x14ac:dyDescent="0.3">
      <c r="A36" s="50" t="s">
        <v>142</v>
      </c>
      <c r="B36" s="49" t="s">
        <v>36</v>
      </c>
      <c r="C36" s="396">
        <v>97.129186602870803</v>
      </c>
      <c r="D36" s="379">
        <v>78.362006299975803</v>
      </c>
      <c r="E36" s="401">
        <v>74.149659863945601</v>
      </c>
      <c r="F36" s="379">
        <v>97.572815533980602</v>
      </c>
      <c r="G36" s="401">
        <v>86.274509803921603</v>
      </c>
      <c r="H36" s="379">
        <v>90.683229813664596</v>
      </c>
      <c r="I36" s="401">
        <v>84.279586172091896</v>
      </c>
      <c r="J36" s="379">
        <v>98.307692307692307</v>
      </c>
      <c r="K36" s="401">
        <v>85.034013605442198</v>
      </c>
    </row>
    <row r="37" spans="1:11" s="1" customFormat="1" ht="17.25" customHeight="1" x14ac:dyDescent="0.3">
      <c r="A37" s="48" t="s">
        <v>311</v>
      </c>
      <c r="B37" s="49" t="s">
        <v>37</v>
      </c>
      <c r="C37" s="396">
        <v>100</v>
      </c>
      <c r="D37" s="379">
        <v>77.148080438756907</v>
      </c>
      <c r="E37" s="401">
        <v>23.420074349442402</v>
      </c>
      <c r="F37" s="379">
        <v>81.081081081081095</v>
      </c>
      <c r="G37" s="401">
        <v>62.5</v>
      </c>
      <c r="H37" s="379">
        <v>73.3333333333333</v>
      </c>
      <c r="I37" s="401">
        <v>79.810725552050499</v>
      </c>
      <c r="J37" s="379">
        <v>97.881355932203405</v>
      </c>
      <c r="K37" s="401">
        <v>77.272727272727295</v>
      </c>
    </row>
    <row r="38" spans="1:11" s="1" customFormat="1" ht="17.25" customHeight="1" x14ac:dyDescent="0.3">
      <c r="A38" s="48" t="s">
        <v>311</v>
      </c>
      <c r="B38" s="49" t="s">
        <v>38</v>
      </c>
      <c r="C38" s="396">
        <v>94.736842105263193</v>
      </c>
      <c r="D38" s="379">
        <v>80.018761726078793</v>
      </c>
      <c r="E38" s="401">
        <v>35.371179039301303</v>
      </c>
      <c r="F38" s="379">
        <v>92.592592592592595</v>
      </c>
      <c r="G38" s="401">
        <v>66.6666666666667</v>
      </c>
      <c r="H38" s="379">
        <v>75</v>
      </c>
      <c r="I38" s="401">
        <v>84.682440846824406</v>
      </c>
      <c r="J38" s="379">
        <v>98.431372549019599</v>
      </c>
      <c r="K38" s="401">
        <v>84</v>
      </c>
    </row>
    <row r="39" spans="1:11" s="1" customFormat="1" ht="17.25" customHeight="1" x14ac:dyDescent="0.3">
      <c r="A39" s="48" t="s">
        <v>142</v>
      </c>
      <c r="B39" s="49" t="s">
        <v>39</v>
      </c>
      <c r="C39" s="396">
        <v>93.971631205673802</v>
      </c>
      <c r="D39" s="379">
        <v>82.029322107707898</v>
      </c>
      <c r="E39" s="401">
        <v>82.184258694325806</v>
      </c>
      <c r="F39" s="379">
        <v>96.047430830039502</v>
      </c>
      <c r="G39" s="401">
        <v>86.166007905138301</v>
      </c>
      <c r="H39" s="379">
        <v>89.285714285714306</v>
      </c>
      <c r="I39" s="401">
        <v>96.364211191906406</v>
      </c>
      <c r="J39" s="379">
        <v>99.442473390775504</v>
      </c>
      <c r="K39" s="401">
        <v>94.210526315789494</v>
      </c>
    </row>
    <row r="40" spans="1:11" s="1" customFormat="1" ht="17.25" customHeight="1" x14ac:dyDescent="0.3">
      <c r="A40" s="48" t="s">
        <v>311</v>
      </c>
      <c r="B40" s="49" t="s">
        <v>40</v>
      </c>
      <c r="C40" s="396">
        <v>97.727272727272705</v>
      </c>
      <c r="D40" s="379">
        <v>83.2324978392394</v>
      </c>
      <c r="E40" s="401">
        <v>78.117048346055995</v>
      </c>
      <c r="F40" s="379">
        <v>91.578947368421098</v>
      </c>
      <c r="G40" s="401">
        <v>84.210526315789494</v>
      </c>
      <c r="H40" s="379">
        <v>60.975609756097597</v>
      </c>
      <c r="I40" s="401">
        <v>88.328313253012098</v>
      </c>
      <c r="J40" s="379">
        <v>99.690402476780207</v>
      </c>
      <c r="K40" s="401">
        <v>95.238095238095198</v>
      </c>
    </row>
    <row r="41" spans="1:11" s="1" customFormat="1" ht="17.25" customHeight="1" x14ac:dyDescent="0.3">
      <c r="A41" s="48" t="s">
        <v>153</v>
      </c>
      <c r="B41" s="49" t="s">
        <v>41</v>
      </c>
      <c r="C41" s="396">
        <v>99.504132231404995</v>
      </c>
      <c r="D41" s="379">
        <v>78.553861288735902</v>
      </c>
      <c r="E41" s="401">
        <v>77.509727626459195</v>
      </c>
      <c r="F41" s="379">
        <v>96.677740863787406</v>
      </c>
      <c r="G41" s="401">
        <v>92.953020134228197</v>
      </c>
      <c r="H41" s="379">
        <v>89.7959183673469</v>
      </c>
      <c r="I41" s="401">
        <v>73.937325473161707</v>
      </c>
      <c r="J41" s="379">
        <v>99.662731871838105</v>
      </c>
      <c r="K41" s="401">
        <v>97.101449275362299</v>
      </c>
    </row>
    <row r="42" spans="1:11" s="1" customFormat="1" ht="17.25" customHeight="1" x14ac:dyDescent="0.3">
      <c r="A42" s="48" t="s">
        <v>169</v>
      </c>
      <c r="B42" s="49" t="s">
        <v>42</v>
      </c>
      <c r="C42" s="396">
        <v>100</v>
      </c>
      <c r="D42" s="379">
        <v>84.577114427860707</v>
      </c>
      <c r="E42" s="401">
        <v>62.5</v>
      </c>
      <c r="F42" s="379">
        <v>90</v>
      </c>
      <c r="G42" s="401">
        <v>85</v>
      </c>
      <c r="H42" s="379">
        <v>82.142857142857096</v>
      </c>
      <c r="I42" s="401">
        <v>78.676470588235304</v>
      </c>
      <c r="J42" s="379">
        <v>98.214285714285694</v>
      </c>
      <c r="K42" s="401">
        <v>90</v>
      </c>
    </row>
    <row r="43" spans="1:11" s="1" customFormat="1" ht="17.25" customHeight="1" x14ac:dyDescent="0.3">
      <c r="A43" s="48" t="s">
        <v>155</v>
      </c>
      <c r="B43" s="49" t="s">
        <v>43</v>
      </c>
      <c r="C43" s="396">
        <v>100</v>
      </c>
      <c r="D43" s="379">
        <v>88.3720930232558</v>
      </c>
      <c r="E43" s="401">
        <v>100</v>
      </c>
      <c r="F43" s="379">
        <v>100</v>
      </c>
      <c r="G43" s="401">
        <v>100</v>
      </c>
      <c r="H43" s="379">
        <v>100</v>
      </c>
      <c r="I43" s="401">
        <v>97.540983606557404</v>
      </c>
      <c r="J43" s="379">
        <v>100</v>
      </c>
      <c r="K43" s="401">
        <v>100</v>
      </c>
    </row>
    <row r="44" spans="1:11" s="1" customFormat="1" ht="17.25" customHeight="1" x14ac:dyDescent="0.3">
      <c r="A44" s="48" t="s">
        <v>311</v>
      </c>
      <c r="B44" s="49" t="s">
        <v>44</v>
      </c>
      <c r="C44" s="396">
        <v>98.529411764705898</v>
      </c>
      <c r="D44" s="379">
        <v>76.686592655849694</v>
      </c>
      <c r="E44" s="401">
        <v>74.311926605504595</v>
      </c>
      <c r="F44" s="379">
        <v>90.721649484536101</v>
      </c>
      <c r="G44" s="401">
        <v>80.769230769230802</v>
      </c>
      <c r="H44" s="379">
        <v>78.787878787878796</v>
      </c>
      <c r="I44" s="401">
        <v>85.4368932038835</v>
      </c>
      <c r="J44" s="379">
        <v>100</v>
      </c>
      <c r="K44" s="401">
        <v>100</v>
      </c>
    </row>
    <row r="45" spans="1:11" s="1" customFormat="1" ht="17.25" customHeight="1" x14ac:dyDescent="0.3">
      <c r="A45" s="48" t="s">
        <v>311</v>
      </c>
      <c r="B45" s="49" t="s">
        <v>45</v>
      </c>
      <c r="C45" s="396">
        <v>97.674418604651194</v>
      </c>
      <c r="D45" s="379">
        <v>75</v>
      </c>
      <c r="E45" s="401">
        <v>98.742138364779905</v>
      </c>
      <c r="F45" s="379">
        <v>100</v>
      </c>
      <c r="G45" s="401">
        <v>90</v>
      </c>
      <c r="H45" s="379">
        <v>92.857142857142904</v>
      </c>
      <c r="I45" s="401">
        <v>86.313868613138695</v>
      </c>
      <c r="J45" s="379">
        <v>99.421965317919103</v>
      </c>
      <c r="K45" s="401">
        <v>93.3333333333333</v>
      </c>
    </row>
    <row r="46" spans="1:11" s="1" customFormat="1" ht="17.25" customHeight="1" x14ac:dyDescent="0.3">
      <c r="A46" s="48" t="s">
        <v>142</v>
      </c>
      <c r="B46" s="49" t="s">
        <v>46</v>
      </c>
      <c r="C46" s="396">
        <v>98.878504672897193</v>
      </c>
      <c r="D46" s="379">
        <v>81.055564154155704</v>
      </c>
      <c r="E46" s="401">
        <v>66.437177280550799</v>
      </c>
      <c r="F46" s="379">
        <v>87.919463087248303</v>
      </c>
      <c r="G46" s="401">
        <v>75.384615384615401</v>
      </c>
      <c r="H46" s="379">
        <v>84.751773049645394</v>
      </c>
      <c r="I46" s="401">
        <v>88.970588235294102</v>
      </c>
      <c r="J46" s="379">
        <v>99.533920248575896</v>
      </c>
      <c r="K46" s="401">
        <v>95.135135135135101</v>
      </c>
    </row>
    <row r="47" spans="1:11" s="1" customFormat="1" ht="17.25" customHeight="1" x14ac:dyDescent="0.3">
      <c r="A47" s="48" t="s">
        <v>142</v>
      </c>
      <c r="B47" s="49" t="s">
        <v>47</v>
      </c>
      <c r="C47" s="396">
        <v>97.260273972602803</v>
      </c>
      <c r="D47" s="379">
        <v>85.375652872639606</v>
      </c>
      <c r="E47" s="401">
        <v>74.577861163226999</v>
      </c>
      <c r="F47" s="379">
        <v>93.7931034482759</v>
      </c>
      <c r="G47" s="401">
        <v>85.273972602739704</v>
      </c>
      <c r="H47" s="379">
        <v>85.897435897435898</v>
      </c>
      <c r="I47" s="401">
        <v>94.382022471910105</v>
      </c>
      <c r="J47" s="379">
        <v>99.587912087912102</v>
      </c>
      <c r="K47" s="401">
        <v>96</v>
      </c>
    </row>
    <row r="48" spans="1:11" s="1" customFormat="1" ht="17.25" customHeight="1" x14ac:dyDescent="0.3">
      <c r="A48" s="48" t="s">
        <v>311</v>
      </c>
      <c r="B48" s="49" t="s">
        <v>48</v>
      </c>
      <c r="C48" s="396">
        <v>97.520661157024804</v>
      </c>
      <c r="D48" s="379">
        <v>87.816245006657795</v>
      </c>
      <c r="E48" s="401">
        <v>66.6666666666667</v>
      </c>
      <c r="F48" s="379">
        <v>93.288590604026894</v>
      </c>
      <c r="G48" s="401">
        <v>82.352941176470594</v>
      </c>
      <c r="H48" s="379">
        <v>95.588235294117695</v>
      </c>
      <c r="I48" s="401">
        <v>90.980392156862806</v>
      </c>
      <c r="J48" s="379">
        <v>100</v>
      </c>
      <c r="K48" s="401">
        <v>100</v>
      </c>
    </row>
    <row r="49" spans="1:11" s="1" customFormat="1" ht="17.25" customHeight="1" x14ac:dyDescent="0.3">
      <c r="A49" s="48" t="s">
        <v>154</v>
      </c>
      <c r="B49" s="49" t="s">
        <v>49</v>
      </c>
      <c r="C49" s="396">
        <v>100</v>
      </c>
      <c r="D49" s="379">
        <v>78.870398386283398</v>
      </c>
      <c r="E49" s="401">
        <v>86.413902053712505</v>
      </c>
      <c r="F49" s="379">
        <v>93.3333333333333</v>
      </c>
      <c r="G49" s="401">
        <v>83.453237410072006</v>
      </c>
      <c r="H49" s="379">
        <v>95.614035087719301</v>
      </c>
      <c r="I49" s="401">
        <v>84.113624408206206</v>
      </c>
      <c r="J49" s="379">
        <v>98.841059602648997</v>
      </c>
      <c r="K49" s="401">
        <v>87.719298245613999</v>
      </c>
    </row>
    <row r="50" spans="1:11" s="1" customFormat="1" ht="17.25" customHeight="1" x14ac:dyDescent="0.3">
      <c r="A50" s="48" t="s">
        <v>155</v>
      </c>
      <c r="B50" s="49" t="s">
        <v>50</v>
      </c>
      <c r="C50" s="396">
        <v>97.014925373134304</v>
      </c>
      <c r="D50" s="379">
        <v>80.603448275862107</v>
      </c>
      <c r="E50" s="401">
        <v>96.850393700787393</v>
      </c>
      <c r="F50" s="379">
        <v>97.058823529411796</v>
      </c>
      <c r="G50" s="401">
        <v>96</v>
      </c>
      <c r="H50" s="379">
        <v>78.571428571428598</v>
      </c>
      <c r="I50" s="401">
        <v>98.4025559105431</v>
      </c>
      <c r="J50" s="379">
        <v>97.709923664122101</v>
      </c>
      <c r="K50" s="401">
        <v>85.714285714285694</v>
      </c>
    </row>
    <row r="51" spans="1:11" s="1" customFormat="1" ht="17.25" customHeight="1" x14ac:dyDescent="0.3">
      <c r="A51" s="48" t="s">
        <v>155</v>
      </c>
      <c r="B51" s="49" t="s">
        <v>51</v>
      </c>
      <c r="C51" s="396">
        <v>99.107142857142904</v>
      </c>
      <c r="D51" s="379">
        <v>85.015290519877695</v>
      </c>
      <c r="E51" s="401">
        <v>92.237442922374399</v>
      </c>
      <c r="F51" s="379">
        <v>96.954314720812206</v>
      </c>
      <c r="G51" s="401">
        <v>87.309644670050801</v>
      </c>
      <c r="H51" s="379">
        <v>94.871794871794904</v>
      </c>
      <c r="I51" s="401">
        <v>93.540051679586597</v>
      </c>
      <c r="J51" s="379">
        <v>97.983870967741893</v>
      </c>
      <c r="K51" s="401">
        <v>84.375</v>
      </c>
    </row>
    <row r="52" spans="1:11" s="1" customFormat="1" ht="17.25" customHeight="1" x14ac:dyDescent="0.3">
      <c r="A52" s="48" t="s">
        <v>169</v>
      </c>
      <c r="B52" s="49" t="s">
        <v>52</v>
      </c>
      <c r="C52" s="396">
        <v>98.507462686567195</v>
      </c>
      <c r="D52" s="379">
        <v>83.3534378769602</v>
      </c>
      <c r="E52" s="401">
        <v>77.830188679245296</v>
      </c>
      <c r="F52" s="379">
        <v>96.491228070175396</v>
      </c>
      <c r="G52" s="401">
        <v>91.228070175438603</v>
      </c>
      <c r="H52" s="379">
        <v>97.058823529411796</v>
      </c>
      <c r="I52" s="401">
        <v>86.166007905138301</v>
      </c>
      <c r="J52" s="379">
        <v>96.202531645569593</v>
      </c>
      <c r="K52" s="401">
        <v>79.545454545454604</v>
      </c>
    </row>
    <row r="53" spans="1:11" s="1" customFormat="1" ht="17.25" customHeight="1" x14ac:dyDescent="0.3">
      <c r="A53" s="48" t="s">
        <v>154</v>
      </c>
      <c r="B53" s="49" t="s">
        <v>53</v>
      </c>
      <c r="C53" s="396">
        <v>98.245614035087698</v>
      </c>
      <c r="D53" s="379">
        <v>76.415094339622598</v>
      </c>
      <c r="E53" s="401">
        <v>71.882640586797095</v>
      </c>
      <c r="F53" s="379">
        <v>96.25</v>
      </c>
      <c r="G53" s="401">
        <v>80.487804878048806</v>
      </c>
      <c r="H53" s="379">
        <v>85.915492957746494</v>
      </c>
      <c r="I53" s="401">
        <v>90.070921985815602</v>
      </c>
      <c r="J53" s="379">
        <v>99.082568807339499</v>
      </c>
      <c r="K53" s="401">
        <v>87.5</v>
      </c>
    </row>
    <row r="54" spans="1:11" s="1" customFormat="1" ht="17.25" customHeight="1" x14ac:dyDescent="0.3">
      <c r="A54" s="48" t="s">
        <v>169</v>
      </c>
      <c r="B54" s="49" t="s">
        <v>54</v>
      </c>
      <c r="C54" s="396">
        <v>100</v>
      </c>
      <c r="D54" s="379">
        <v>69.230769230769198</v>
      </c>
      <c r="E54" s="401">
        <v>77.419354838709694</v>
      </c>
      <c r="F54" s="379">
        <v>100</v>
      </c>
      <c r="G54" s="401">
        <v>84.615384615384599</v>
      </c>
      <c r="H54" s="379">
        <v>75</v>
      </c>
      <c r="I54" s="401">
        <v>95.384615384615401</v>
      </c>
      <c r="J54" s="379">
        <v>100</v>
      </c>
      <c r="K54" s="401">
        <v>100</v>
      </c>
    </row>
    <row r="55" spans="1:11" s="1" customFormat="1" ht="17.25" customHeight="1" x14ac:dyDescent="0.3">
      <c r="A55" s="48" t="s">
        <v>153</v>
      </c>
      <c r="B55" s="49" t="s">
        <v>55</v>
      </c>
      <c r="C55" s="396">
        <v>98.260869565217405</v>
      </c>
      <c r="D55" s="379">
        <v>78.7610619469027</v>
      </c>
      <c r="E55" s="401">
        <v>80.778032036613297</v>
      </c>
      <c r="F55" s="379">
        <v>88.235294117647101</v>
      </c>
      <c r="G55" s="401">
        <v>75.949367088607602</v>
      </c>
      <c r="H55" s="379">
        <v>89.864864864864899</v>
      </c>
      <c r="I55" s="401">
        <v>89.607935758148301</v>
      </c>
      <c r="J55" s="379">
        <v>99.756986634264905</v>
      </c>
      <c r="K55" s="401">
        <v>96.428571428571402</v>
      </c>
    </row>
    <row r="56" spans="1:11" s="1" customFormat="1" ht="17.25" customHeight="1" x14ac:dyDescent="0.3">
      <c r="A56" s="48" t="s">
        <v>155</v>
      </c>
      <c r="B56" s="49" t="s">
        <v>56</v>
      </c>
      <c r="C56" s="396">
        <v>100</v>
      </c>
      <c r="D56" s="379">
        <v>85.539215686274503</v>
      </c>
      <c r="E56" s="401">
        <v>79.452054794520606</v>
      </c>
      <c r="F56" s="379">
        <v>96</v>
      </c>
      <c r="G56" s="401">
        <v>92.307692307692307</v>
      </c>
      <c r="H56" s="379">
        <v>65</v>
      </c>
      <c r="I56" s="401">
        <v>89.682539682539698</v>
      </c>
      <c r="J56" s="379">
        <v>93.233082706766893</v>
      </c>
      <c r="K56" s="401">
        <v>70.9677419354839</v>
      </c>
    </row>
    <row r="57" spans="1:11" s="1" customFormat="1" ht="17.25" customHeight="1" x14ac:dyDescent="0.3">
      <c r="A57" s="48" t="s">
        <v>311</v>
      </c>
      <c r="B57" s="49" t="s">
        <v>57</v>
      </c>
      <c r="C57" s="396">
        <v>98.936170212766001</v>
      </c>
      <c r="D57" s="379">
        <v>90.201976794155598</v>
      </c>
      <c r="E57" s="401">
        <v>95.545657015590194</v>
      </c>
      <c r="F57" s="379">
        <v>98.737373737373701</v>
      </c>
      <c r="G57" s="401">
        <v>96.984924623115603</v>
      </c>
      <c r="H57" s="379">
        <v>95.321637426900594</v>
      </c>
      <c r="I57" s="401">
        <v>92.484766418415703</v>
      </c>
      <c r="J57" s="379">
        <v>99.542334096109798</v>
      </c>
      <c r="K57" s="401">
        <v>96.825396825396794</v>
      </c>
    </row>
    <row r="58" spans="1:11" s="1" customFormat="1" ht="17.25" customHeight="1" x14ac:dyDescent="0.3">
      <c r="A58" s="48" t="s">
        <v>152</v>
      </c>
      <c r="B58" s="49" t="s">
        <v>58</v>
      </c>
      <c r="C58" s="396">
        <v>100</v>
      </c>
      <c r="D58" s="379">
        <v>77.631578947368396</v>
      </c>
      <c r="E58" s="401">
        <v>90</v>
      </c>
      <c r="F58" s="379">
        <v>85.714285714285694</v>
      </c>
      <c r="G58" s="401">
        <v>75</v>
      </c>
      <c r="H58" s="379">
        <v>100</v>
      </c>
      <c r="I58" s="401">
        <v>83.3333333333333</v>
      </c>
      <c r="J58" s="379">
        <v>98.3333333333333</v>
      </c>
      <c r="K58" s="401">
        <v>87.5</v>
      </c>
    </row>
    <row r="59" spans="1:11" s="1" customFormat="1" ht="17.25" customHeight="1" x14ac:dyDescent="0.3">
      <c r="A59" s="48" t="s">
        <v>154</v>
      </c>
      <c r="B59" s="49" t="s">
        <v>59</v>
      </c>
      <c r="C59" s="396">
        <v>94.4444444444444</v>
      </c>
      <c r="D59" s="379">
        <v>70.786516853932596</v>
      </c>
      <c r="E59" s="401">
        <v>81.089743589743605</v>
      </c>
      <c r="F59" s="379">
        <v>92.1875</v>
      </c>
      <c r="G59" s="401">
        <v>81.25</v>
      </c>
      <c r="H59" s="379">
        <v>86.486486486486498</v>
      </c>
      <c r="I59" s="401">
        <v>76.349892008639301</v>
      </c>
      <c r="J59" s="379">
        <v>99.361022364217206</v>
      </c>
      <c r="K59" s="401">
        <v>92.857142857142904</v>
      </c>
    </row>
    <row r="60" spans="1:11" s="1" customFormat="1" ht="17.25" customHeight="1" x14ac:dyDescent="0.3">
      <c r="A60" s="48" t="s">
        <v>152</v>
      </c>
      <c r="B60" s="49" t="s">
        <v>60</v>
      </c>
      <c r="C60" s="396">
        <v>100</v>
      </c>
      <c r="D60" s="379">
        <v>72.509960159362606</v>
      </c>
      <c r="E60" s="401">
        <v>82.72</v>
      </c>
      <c r="F60" s="379">
        <v>92.307692307692307</v>
      </c>
      <c r="G60" s="401">
        <v>88.135593220339004</v>
      </c>
      <c r="H60" s="379">
        <v>87.5</v>
      </c>
      <c r="I60" s="401">
        <v>89.937106918238996</v>
      </c>
      <c r="J60" s="379">
        <v>98.952095808383206</v>
      </c>
      <c r="K60" s="401">
        <v>86.538461538461604</v>
      </c>
    </row>
    <row r="61" spans="1:11" s="1" customFormat="1" ht="17.25" customHeight="1" x14ac:dyDescent="0.3">
      <c r="A61" s="48" t="s">
        <v>153</v>
      </c>
      <c r="B61" s="49" t="s">
        <v>61</v>
      </c>
      <c r="C61" s="396">
        <v>98.901098901098905</v>
      </c>
      <c r="D61" s="379">
        <v>83.613817537643897</v>
      </c>
      <c r="E61" s="401">
        <v>54.296875</v>
      </c>
      <c r="F61" s="379">
        <v>94.7826086956522</v>
      </c>
      <c r="G61" s="401">
        <v>90.598290598290603</v>
      </c>
      <c r="H61" s="379">
        <v>92</v>
      </c>
      <c r="I61" s="401">
        <v>94.986449864498596</v>
      </c>
      <c r="J61" s="379">
        <v>99.638989169675099</v>
      </c>
      <c r="K61" s="401">
        <v>98.039215686274503</v>
      </c>
    </row>
    <row r="62" spans="1:11" s="1" customFormat="1" ht="17.25" customHeight="1" x14ac:dyDescent="0.3">
      <c r="A62" s="48" t="s">
        <v>155</v>
      </c>
      <c r="B62" s="49" t="s">
        <v>62</v>
      </c>
      <c r="C62" s="396">
        <v>100</v>
      </c>
      <c r="D62" s="379">
        <v>75.092250922509194</v>
      </c>
      <c r="E62" s="401">
        <v>81.920903954802299</v>
      </c>
      <c r="F62" s="379">
        <v>100</v>
      </c>
      <c r="G62" s="401">
        <v>97.872340425531902</v>
      </c>
      <c r="H62" s="379">
        <v>67.1875</v>
      </c>
      <c r="I62" s="401">
        <v>90.274841437632105</v>
      </c>
      <c r="J62" s="379">
        <v>93.3333333333333</v>
      </c>
      <c r="K62" s="401">
        <v>42.857142857142897</v>
      </c>
    </row>
    <row r="63" spans="1:11" s="1" customFormat="1" ht="17.25" customHeight="1" x14ac:dyDescent="0.3">
      <c r="A63" s="48" t="s">
        <v>155</v>
      </c>
      <c r="B63" s="49" t="s">
        <v>63</v>
      </c>
      <c r="C63" s="396">
        <v>93.3333333333333</v>
      </c>
      <c r="D63" s="379">
        <v>83.5555555555556</v>
      </c>
      <c r="E63" s="401">
        <v>90.909090909090907</v>
      </c>
      <c r="F63" s="379">
        <v>100</v>
      </c>
      <c r="G63" s="401">
        <v>87.5</v>
      </c>
      <c r="H63" s="379">
        <v>83.3333333333333</v>
      </c>
      <c r="I63" s="401">
        <v>99.196787148594396</v>
      </c>
      <c r="J63" s="379">
        <v>100</v>
      </c>
      <c r="K63" s="401">
        <v>100</v>
      </c>
    </row>
    <row r="64" spans="1:11" s="1" customFormat="1" ht="17.25" customHeight="1" x14ac:dyDescent="0.3">
      <c r="A64" s="48" t="s">
        <v>169</v>
      </c>
      <c r="B64" s="49" t="s">
        <v>64</v>
      </c>
      <c r="C64" s="396">
        <v>100</v>
      </c>
      <c r="D64" s="379">
        <v>85.730088495575203</v>
      </c>
      <c r="E64" s="401">
        <v>89.436619718309899</v>
      </c>
      <c r="F64" s="379">
        <v>97.468354430379705</v>
      </c>
      <c r="G64" s="401">
        <v>95.061728395061706</v>
      </c>
      <c r="H64" s="379">
        <v>92.105263157894697</v>
      </c>
      <c r="I64" s="401">
        <v>96.172248803827799</v>
      </c>
      <c r="J64" s="379">
        <v>99.078341013824897</v>
      </c>
      <c r="K64" s="401">
        <v>92.307692307692307</v>
      </c>
    </row>
    <row r="65" spans="1:11" s="1" customFormat="1" ht="17.25" customHeight="1" x14ac:dyDescent="0.3">
      <c r="A65" s="48" t="s">
        <v>153</v>
      </c>
      <c r="B65" s="49" t="s">
        <v>65</v>
      </c>
      <c r="C65" s="396">
        <v>96.938775510204096</v>
      </c>
      <c r="D65" s="379">
        <v>75.070028011204499</v>
      </c>
      <c r="E65" s="401">
        <v>81.818181818181799</v>
      </c>
      <c r="F65" s="379">
        <v>92.857142857142904</v>
      </c>
      <c r="G65" s="401">
        <v>91.6666666666667</v>
      </c>
      <c r="H65" s="379">
        <v>80</v>
      </c>
      <c r="I65" s="401">
        <v>91.163475699558205</v>
      </c>
      <c r="J65" s="379">
        <v>97.142857142857096</v>
      </c>
      <c r="K65" s="401">
        <v>76.923076923076906</v>
      </c>
    </row>
    <row r="66" spans="1:11" s="1" customFormat="1" ht="17.25" customHeight="1" x14ac:dyDescent="0.3">
      <c r="A66" s="48" t="s">
        <v>154</v>
      </c>
      <c r="B66" s="49" t="s">
        <v>66</v>
      </c>
      <c r="C66" s="396">
        <v>98.111587982832603</v>
      </c>
      <c r="D66" s="379">
        <v>70.6926935068456</v>
      </c>
      <c r="E66" s="401">
        <v>24.3348705214615</v>
      </c>
      <c r="F66" s="379">
        <v>86.254295532646097</v>
      </c>
      <c r="G66" s="401">
        <v>65.013774104683193</v>
      </c>
      <c r="H66" s="379">
        <v>72.942502818489302</v>
      </c>
      <c r="I66" s="401">
        <v>78.759776536312899</v>
      </c>
      <c r="J66" s="379">
        <v>99.225498957402493</v>
      </c>
      <c r="K66" s="401">
        <v>94.639175257732006</v>
      </c>
    </row>
    <row r="67" spans="1:11" s="1" customFormat="1" ht="17.25" customHeight="1" x14ac:dyDescent="0.3">
      <c r="A67" s="48" t="s">
        <v>155</v>
      </c>
      <c r="B67" s="49" t="s">
        <v>67</v>
      </c>
      <c r="C67" s="396">
        <v>95.238095238095198</v>
      </c>
      <c r="D67" s="379">
        <v>86.065573770491795</v>
      </c>
      <c r="E67" s="401">
        <v>100</v>
      </c>
      <c r="F67" s="379">
        <v>100</v>
      </c>
      <c r="G67" s="401">
        <v>100</v>
      </c>
      <c r="H67" s="379">
        <v>94.4444444444444</v>
      </c>
      <c r="I67" s="401">
        <v>91.925465838509297</v>
      </c>
      <c r="J67" s="379">
        <v>100</v>
      </c>
      <c r="K67" s="401">
        <v>100</v>
      </c>
    </row>
    <row r="68" spans="1:11" s="1" customFormat="1" ht="17.25" customHeight="1" x14ac:dyDescent="0.3">
      <c r="A68" s="48" t="s">
        <v>154</v>
      </c>
      <c r="B68" s="49" t="s">
        <v>68</v>
      </c>
      <c r="C68" s="396">
        <v>100</v>
      </c>
      <c r="D68" s="379">
        <v>86.935483870967701</v>
      </c>
      <c r="E68" s="401">
        <v>88.479262672811103</v>
      </c>
      <c r="F68" s="379">
        <v>98.734177215189902</v>
      </c>
      <c r="G68" s="401">
        <v>93.827160493827193</v>
      </c>
      <c r="H68" s="379">
        <v>93.103448275862107</v>
      </c>
      <c r="I68" s="401">
        <v>99.168399168399205</v>
      </c>
      <c r="J68" s="379">
        <v>100</v>
      </c>
      <c r="K68" s="401">
        <v>100</v>
      </c>
    </row>
    <row r="69" spans="1:11" s="1" customFormat="1" ht="17.25" customHeight="1" x14ac:dyDescent="0.3">
      <c r="A69" s="48" t="s">
        <v>154</v>
      </c>
      <c r="B69" s="49" t="s">
        <v>69</v>
      </c>
      <c r="C69" s="396">
        <v>100</v>
      </c>
      <c r="D69" s="379">
        <v>91.881188118811906</v>
      </c>
      <c r="E69" s="401">
        <v>96.281800391389396</v>
      </c>
      <c r="F69" s="379">
        <v>91.6666666666667</v>
      </c>
      <c r="G69" s="401">
        <v>91.6666666666667</v>
      </c>
      <c r="H69" s="379">
        <v>96.2264150943396</v>
      </c>
      <c r="I69" s="401">
        <v>99.437751004016107</v>
      </c>
      <c r="J69" s="379">
        <v>100</v>
      </c>
      <c r="K69" s="401">
        <v>100</v>
      </c>
    </row>
    <row r="70" spans="1:11" s="1" customFormat="1" ht="17.25" customHeight="1" x14ac:dyDescent="0.3">
      <c r="A70" s="48" t="s">
        <v>311</v>
      </c>
      <c r="B70" s="49" t="s">
        <v>70</v>
      </c>
      <c r="C70" s="396">
        <v>98.275862068965495</v>
      </c>
      <c r="D70" s="379">
        <v>82.350119904076706</v>
      </c>
      <c r="E70" s="401">
        <v>82.058414464534096</v>
      </c>
      <c r="F70" s="379">
        <v>93.625498007968105</v>
      </c>
      <c r="G70" s="401">
        <v>85.603112840466906</v>
      </c>
      <c r="H70" s="379">
        <v>85.483870967741893</v>
      </c>
      <c r="I70" s="401">
        <v>90.317195325542599</v>
      </c>
      <c r="J70" s="379">
        <v>99.829351535836196</v>
      </c>
      <c r="K70" s="401">
        <v>97.959183673469397</v>
      </c>
    </row>
    <row r="71" spans="1:11" s="1" customFormat="1" ht="17.25" customHeight="1" x14ac:dyDescent="0.3">
      <c r="A71" s="48" t="s">
        <v>152</v>
      </c>
      <c r="B71" s="49" t="s">
        <v>71</v>
      </c>
      <c r="C71" s="396">
        <v>99.319727891156504</v>
      </c>
      <c r="D71" s="379">
        <v>77.748804867448897</v>
      </c>
      <c r="E71" s="401">
        <v>74.391201885310295</v>
      </c>
      <c r="F71" s="379">
        <v>96.551724137931004</v>
      </c>
      <c r="G71" s="401">
        <v>93.220338983050794</v>
      </c>
      <c r="H71" s="379">
        <v>90.476190476190496</v>
      </c>
      <c r="I71" s="401">
        <v>81.990521327014207</v>
      </c>
      <c r="J71" s="379">
        <v>100</v>
      </c>
      <c r="K71" s="401">
        <v>100</v>
      </c>
    </row>
    <row r="72" spans="1:11" s="1" customFormat="1" ht="17.25" customHeight="1" x14ac:dyDescent="0.3">
      <c r="A72" s="48" t="s">
        <v>311</v>
      </c>
      <c r="B72" s="49" t="s">
        <v>72</v>
      </c>
      <c r="C72" s="396">
        <v>98.484848484848499</v>
      </c>
      <c r="D72" s="379">
        <v>78.100558659217896</v>
      </c>
      <c r="E72" s="401">
        <v>37.668161434977598</v>
      </c>
      <c r="F72" s="379">
        <v>86.046511627906995</v>
      </c>
      <c r="G72" s="401">
        <v>79.545454545454604</v>
      </c>
      <c r="H72" s="379">
        <v>75</v>
      </c>
      <c r="I72" s="401">
        <v>88.684582743988699</v>
      </c>
      <c r="J72" s="379">
        <v>99.549549549549596</v>
      </c>
      <c r="K72" s="401">
        <v>94.4444444444444</v>
      </c>
    </row>
    <row r="73" spans="1:11" s="1" customFormat="1" ht="17.25" customHeight="1" x14ac:dyDescent="0.3">
      <c r="A73" s="48" t="s">
        <v>157</v>
      </c>
      <c r="B73" s="49" t="s">
        <v>73</v>
      </c>
      <c r="C73" s="396">
        <v>100</v>
      </c>
      <c r="D73" s="379"/>
      <c r="E73" s="401">
        <v>50</v>
      </c>
      <c r="F73" s="379"/>
      <c r="G73" s="401"/>
      <c r="H73" s="379">
        <v>0</v>
      </c>
      <c r="I73" s="401"/>
      <c r="J73" s="379"/>
      <c r="K73" s="401"/>
    </row>
    <row r="74" spans="1:11" s="1" customFormat="1" ht="17.25" customHeight="1" x14ac:dyDescent="0.3">
      <c r="A74" s="48" t="s">
        <v>152</v>
      </c>
      <c r="B74" s="49" t="s">
        <v>74</v>
      </c>
      <c r="C74" s="396">
        <v>97.340425531914903</v>
      </c>
      <c r="D74" s="379">
        <v>76.987447698744802</v>
      </c>
      <c r="E74" s="401">
        <v>63.922294172062898</v>
      </c>
      <c r="F74" s="379">
        <v>94.382022471910105</v>
      </c>
      <c r="G74" s="401">
        <v>84.549356223176005</v>
      </c>
      <c r="H74" s="379">
        <v>89.4578313253012</v>
      </c>
      <c r="I74" s="401">
        <v>80.172181867097095</v>
      </c>
      <c r="J74" s="379">
        <v>97.306689834926104</v>
      </c>
      <c r="K74" s="401">
        <v>75.396825396825406</v>
      </c>
    </row>
    <row r="75" spans="1:11" s="1" customFormat="1" ht="17.25" customHeight="1" x14ac:dyDescent="0.3">
      <c r="A75" s="48" t="s">
        <v>142</v>
      </c>
      <c r="B75" s="49" t="s">
        <v>75</v>
      </c>
      <c r="C75" s="396">
        <v>100</v>
      </c>
      <c r="D75" s="379">
        <v>86.570048309178802</v>
      </c>
      <c r="E75" s="401">
        <v>86.896551724137893</v>
      </c>
      <c r="F75" s="379">
        <v>96.153846153846203</v>
      </c>
      <c r="G75" s="401">
        <v>87.5</v>
      </c>
      <c r="H75" s="379">
        <v>82.051282051282001</v>
      </c>
      <c r="I75" s="401">
        <v>88.425925925925895</v>
      </c>
      <c r="J75" s="379">
        <v>98.023715415019794</v>
      </c>
      <c r="K75" s="401">
        <v>80</v>
      </c>
    </row>
    <row r="76" spans="1:11" s="1" customFormat="1" ht="17.25" customHeight="1" x14ac:dyDescent="0.3">
      <c r="A76" s="48" t="s">
        <v>152</v>
      </c>
      <c r="B76" s="49" t="s">
        <v>76</v>
      </c>
      <c r="C76" s="396">
        <v>100</v>
      </c>
      <c r="D76" s="379">
        <v>79.365079365079396</v>
      </c>
      <c r="E76" s="401">
        <v>57.142857142857103</v>
      </c>
      <c r="F76" s="379">
        <v>100</v>
      </c>
      <c r="G76" s="401">
        <v>94.736842105263193</v>
      </c>
      <c r="H76" s="379">
        <v>57.894736842105303</v>
      </c>
      <c r="I76" s="401">
        <v>84.210526315789494</v>
      </c>
      <c r="J76" s="379">
        <v>91.780821917808197</v>
      </c>
      <c r="K76" s="401">
        <v>68.421052631578902</v>
      </c>
    </row>
    <row r="77" spans="1:11" s="1" customFormat="1" ht="17.25" customHeight="1" x14ac:dyDescent="0.3">
      <c r="A77" s="48" t="s">
        <v>169</v>
      </c>
      <c r="B77" s="49" t="s">
        <v>77</v>
      </c>
      <c r="C77" s="396">
        <v>97.5</v>
      </c>
      <c r="D77" s="379">
        <v>75.688509021842407</v>
      </c>
      <c r="E77" s="401">
        <v>54.229934924078101</v>
      </c>
      <c r="F77" s="379">
        <v>86.538461538461604</v>
      </c>
      <c r="G77" s="401">
        <v>78.181818181818201</v>
      </c>
      <c r="H77" s="379">
        <v>79.661016949152497</v>
      </c>
      <c r="I77" s="401">
        <v>82.130584192439898</v>
      </c>
      <c r="J77" s="379">
        <v>99.656357388316195</v>
      </c>
      <c r="K77" s="401">
        <v>97.297297297297305</v>
      </c>
    </row>
    <row r="78" spans="1:11" s="1" customFormat="1" ht="17.25" customHeight="1" x14ac:dyDescent="0.3">
      <c r="A78" s="48" t="s">
        <v>152</v>
      </c>
      <c r="B78" s="49" t="s">
        <v>78</v>
      </c>
      <c r="C78" s="396">
        <v>100</v>
      </c>
      <c r="D78" s="379">
        <v>77.594339622641499</v>
      </c>
      <c r="E78" s="401">
        <v>94.182825484764507</v>
      </c>
      <c r="F78" s="379">
        <v>93.617021276595807</v>
      </c>
      <c r="G78" s="401">
        <v>83.673469387755105</v>
      </c>
      <c r="H78" s="379">
        <v>76.744186046511601</v>
      </c>
      <c r="I78" s="401">
        <v>89.290681502086201</v>
      </c>
      <c r="J78" s="379">
        <v>98.367346938775498</v>
      </c>
      <c r="K78" s="401">
        <v>81.818181818181799</v>
      </c>
    </row>
    <row r="79" spans="1:11" s="1" customFormat="1" ht="17.25" customHeight="1" x14ac:dyDescent="0.3">
      <c r="A79" s="48" t="s">
        <v>169</v>
      </c>
      <c r="B79" s="49" t="s">
        <v>79</v>
      </c>
      <c r="C79" s="396">
        <v>100</v>
      </c>
      <c r="D79" s="379">
        <v>76.5625</v>
      </c>
      <c r="E79" s="401">
        <v>79.518072289156606</v>
      </c>
      <c r="F79" s="379">
        <v>95.238095238095198</v>
      </c>
      <c r="G79" s="401">
        <v>90</v>
      </c>
      <c r="H79" s="379">
        <v>69.230769230769198</v>
      </c>
      <c r="I79" s="401">
        <v>86.013986013985999</v>
      </c>
      <c r="J79" s="379">
        <v>96.6666666666667</v>
      </c>
      <c r="K79" s="401">
        <v>80</v>
      </c>
    </row>
    <row r="80" spans="1:11" s="1" customFormat="1" ht="17.25" customHeight="1" x14ac:dyDescent="0.3">
      <c r="A80" s="48" t="s">
        <v>142</v>
      </c>
      <c r="B80" s="49" t="s">
        <v>80</v>
      </c>
      <c r="C80" s="396">
        <v>98.507462686567195</v>
      </c>
      <c r="D80" s="379">
        <v>87.802313354363804</v>
      </c>
      <c r="E80" s="401">
        <v>86.642599277978306</v>
      </c>
      <c r="F80" s="379">
        <v>97.368421052631604</v>
      </c>
      <c r="G80" s="401">
        <v>89.743589743589794</v>
      </c>
      <c r="H80" s="379">
        <v>82.142857142857096</v>
      </c>
      <c r="I80" s="401">
        <v>81.740064446831397</v>
      </c>
      <c r="J80" s="379">
        <v>99.534883720930196</v>
      </c>
      <c r="K80" s="401">
        <v>93.75</v>
      </c>
    </row>
    <row r="81" spans="1:11" s="1" customFormat="1" ht="17.25" customHeight="1" x14ac:dyDescent="0.3">
      <c r="A81" s="48" t="s">
        <v>311</v>
      </c>
      <c r="B81" s="49" t="s">
        <v>81</v>
      </c>
      <c r="C81" s="396">
        <v>98.367346938775498</v>
      </c>
      <c r="D81" s="379">
        <v>80.892494929006105</v>
      </c>
      <c r="E81" s="401">
        <v>81.481481481481495</v>
      </c>
      <c r="F81" s="379">
        <v>96.098562628336794</v>
      </c>
      <c r="G81" s="401">
        <v>83.266129032258107</v>
      </c>
      <c r="H81" s="379">
        <v>92.913385826771702</v>
      </c>
      <c r="I81" s="401">
        <v>89.614243323442096</v>
      </c>
      <c r="J81" s="379">
        <v>99.696048632218805</v>
      </c>
      <c r="K81" s="401">
        <v>96.825396825396794</v>
      </c>
    </row>
    <row r="82" spans="1:11" s="1" customFormat="1" ht="17.25" customHeight="1" x14ac:dyDescent="0.3">
      <c r="A82" s="48" t="s">
        <v>155</v>
      </c>
      <c r="B82" s="49" t="s">
        <v>82</v>
      </c>
      <c r="C82" s="396">
        <v>100</v>
      </c>
      <c r="D82" s="379">
        <v>91.414141414141397</v>
      </c>
      <c r="E82" s="401">
        <v>74.468085106383</v>
      </c>
      <c r="F82" s="379">
        <v>100</v>
      </c>
      <c r="G82" s="401">
        <v>100</v>
      </c>
      <c r="H82" s="379">
        <v>85.714285714285694</v>
      </c>
      <c r="I82" s="401">
        <v>87.012987012986997</v>
      </c>
      <c r="J82" s="379">
        <v>100</v>
      </c>
      <c r="K82" s="401">
        <v>100</v>
      </c>
    </row>
    <row r="83" spans="1:11" s="1" customFormat="1" ht="17.25" customHeight="1" x14ac:dyDescent="0.3">
      <c r="A83" s="48" t="s">
        <v>142</v>
      </c>
      <c r="B83" s="49" t="s">
        <v>83</v>
      </c>
      <c r="C83" s="396">
        <v>98.139534883720899</v>
      </c>
      <c r="D83" s="379">
        <v>73.235735735735702</v>
      </c>
      <c r="E83" s="401">
        <v>41.707317073170699</v>
      </c>
      <c r="F83" s="379">
        <v>88.3211678832117</v>
      </c>
      <c r="G83" s="401">
        <v>76.534296028880902</v>
      </c>
      <c r="H83" s="379">
        <v>63.75</v>
      </c>
      <c r="I83" s="401">
        <v>80.322159338267298</v>
      </c>
      <c r="J83" s="379">
        <v>97.122302158273399</v>
      </c>
      <c r="K83" s="401">
        <v>72.602739726027394</v>
      </c>
    </row>
    <row r="84" spans="1:11" s="1" customFormat="1" ht="17.25" customHeight="1" x14ac:dyDescent="0.3">
      <c r="A84" s="48" t="s">
        <v>154</v>
      </c>
      <c r="B84" s="49" t="s">
        <v>84</v>
      </c>
      <c r="C84" s="396">
        <v>100</v>
      </c>
      <c r="D84" s="379">
        <v>91.810344827586206</v>
      </c>
      <c r="E84" s="401">
        <v>97.564687975646905</v>
      </c>
      <c r="F84" s="379">
        <v>95</v>
      </c>
      <c r="G84" s="401">
        <v>90.425531914893597</v>
      </c>
      <c r="H84" s="379">
        <v>97.101449275362299</v>
      </c>
      <c r="I84" s="401">
        <v>99.260226283725004</v>
      </c>
      <c r="J84" s="379">
        <v>99.763033175355503</v>
      </c>
      <c r="K84" s="401">
        <v>97.368421052631604</v>
      </c>
    </row>
    <row r="85" spans="1:11" s="1" customFormat="1" ht="17.25" customHeight="1" x14ac:dyDescent="0.3">
      <c r="A85" s="48" t="s">
        <v>154</v>
      </c>
      <c r="B85" s="49" t="s">
        <v>85</v>
      </c>
      <c r="C85" s="396">
        <v>97.385620915032703</v>
      </c>
      <c r="D85" s="379">
        <v>82.232660956065203</v>
      </c>
      <c r="E85" s="401">
        <v>88.774761555392502</v>
      </c>
      <c r="F85" s="379">
        <v>95.140664961636801</v>
      </c>
      <c r="G85" s="401">
        <v>91.542288557213894</v>
      </c>
      <c r="H85" s="379">
        <v>83.703703703703695</v>
      </c>
      <c r="I85" s="401">
        <v>75.327951564076699</v>
      </c>
      <c r="J85" s="379">
        <v>98.168870803662301</v>
      </c>
      <c r="K85" s="401">
        <v>83.486238532110093</v>
      </c>
    </row>
    <row r="86" spans="1:11" s="1" customFormat="1" ht="17.25" customHeight="1" x14ac:dyDescent="0.3">
      <c r="A86" s="48" t="s">
        <v>142</v>
      </c>
      <c r="B86" s="49" t="s">
        <v>86</v>
      </c>
      <c r="C86" s="396">
        <v>97.872340425531902</v>
      </c>
      <c r="D86" s="379">
        <v>82.047071702244097</v>
      </c>
      <c r="E86" s="401">
        <v>75.029036004645803</v>
      </c>
      <c r="F86" s="379">
        <v>99.6527777777778</v>
      </c>
      <c r="G86" s="401">
        <v>95.876288659793801</v>
      </c>
      <c r="H86" s="379">
        <v>87.719298245613999</v>
      </c>
      <c r="I86" s="401">
        <v>79.844031193761197</v>
      </c>
      <c r="J86" s="379">
        <v>99.049881235154402</v>
      </c>
      <c r="K86" s="401">
        <v>92.857142857142904</v>
      </c>
    </row>
    <row r="87" spans="1:11" s="1" customFormat="1" ht="17.25" customHeight="1" x14ac:dyDescent="0.3">
      <c r="A87" s="48" t="s">
        <v>154</v>
      </c>
      <c r="B87" s="49" t="s">
        <v>87</v>
      </c>
      <c r="C87" s="396">
        <v>98.924731182795696</v>
      </c>
      <c r="D87" s="379">
        <v>100</v>
      </c>
      <c r="E87" s="401">
        <v>82.931533269045303</v>
      </c>
      <c r="F87" s="379">
        <v>96.195652173913004</v>
      </c>
      <c r="G87" s="401">
        <v>93.150684931506802</v>
      </c>
      <c r="H87" s="379">
        <v>86.516853932584297</v>
      </c>
      <c r="I87" s="401">
        <v>86.880604058518202</v>
      </c>
      <c r="J87" s="379">
        <v>99.595141700404895</v>
      </c>
      <c r="K87" s="401">
        <v>96.590909090909093</v>
      </c>
    </row>
    <row r="88" spans="1:11" s="1" customFormat="1" ht="17.25" customHeight="1" x14ac:dyDescent="0.3">
      <c r="A88" s="48" t="s">
        <v>153</v>
      </c>
      <c r="B88" s="49" t="s">
        <v>88</v>
      </c>
      <c r="C88" s="396">
        <v>97.241379310344797</v>
      </c>
      <c r="D88" s="379">
        <v>67.825112107623298</v>
      </c>
      <c r="E88" s="401">
        <v>37.664041994750697</v>
      </c>
      <c r="F88" s="379">
        <v>87.7697841726619</v>
      </c>
      <c r="G88" s="401">
        <v>70.552147239263803</v>
      </c>
      <c r="H88" s="379">
        <v>61.428571428571402</v>
      </c>
      <c r="I88" s="401">
        <v>81.755829903978096</v>
      </c>
      <c r="J88" s="379">
        <v>95.294117647058798</v>
      </c>
      <c r="K88" s="401">
        <v>71.830985915493002</v>
      </c>
    </row>
    <row r="89" spans="1:11" s="1" customFormat="1" ht="17.25" customHeight="1" x14ac:dyDescent="0.3">
      <c r="A89" s="48" t="s">
        <v>152</v>
      </c>
      <c r="B89" s="49" t="s">
        <v>89</v>
      </c>
      <c r="C89" s="396">
        <v>100</v>
      </c>
      <c r="D89" s="379">
        <v>83.345669874167299</v>
      </c>
      <c r="E89" s="401">
        <v>82.286995515695097</v>
      </c>
      <c r="F89" s="379">
        <v>95.180722891566305</v>
      </c>
      <c r="G89" s="401">
        <v>89.940828402366904</v>
      </c>
      <c r="H89" s="379">
        <v>86.842105263157904</v>
      </c>
      <c r="I89" s="401">
        <v>83.565275016567298</v>
      </c>
      <c r="J89" s="379">
        <v>98.698481561822106</v>
      </c>
      <c r="K89" s="401">
        <v>88</v>
      </c>
    </row>
    <row r="90" spans="1:11" s="1" customFormat="1" ht="17.25" customHeight="1" x14ac:dyDescent="0.3">
      <c r="A90" s="48" t="s">
        <v>154</v>
      </c>
      <c r="B90" s="49" t="s">
        <v>90</v>
      </c>
      <c r="C90" s="396">
        <v>97.2222222222222</v>
      </c>
      <c r="D90" s="379">
        <v>81.159955670483896</v>
      </c>
      <c r="E90" s="401">
        <v>83.098591549295804</v>
      </c>
      <c r="F90" s="379">
        <v>97.727272727272705</v>
      </c>
      <c r="G90" s="401">
        <v>83.7078651685393</v>
      </c>
      <c r="H90" s="379">
        <v>84.615384615384599</v>
      </c>
      <c r="I90" s="401">
        <v>89.085872576177294</v>
      </c>
      <c r="J90" s="379">
        <v>99.301919720767899</v>
      </c>
      <c r="K90" s="401">
        <v>94.871794871794904</v>
      </c>
    </row>
    <row r="91" spans="1:11" s="1" customFormat="1" ht="17.25" customHeight="1" x14ac:dyDescent="0.3">
      <c r="A91" s="48" t="s">
        <v>154</v>
      </c>
      <c r="B91" s="49" t="s">
        <v>91</v>
      </c>
      <c r="C91" s="396">
        <v>95.945945945945894</v>
      </c>
      <c r="D91" s="379">
        <v>80.513918629550304</v>
      </c>
      <c r="E91" s="401">
        <v>71.834061135371201</v>
      </c>
      <c r="F91" s="379">
        <v>91.6666666666667</v>
      </c>
      <c r="G91" s="401">
        <v>86.956521739130395</v>
      </c>
      <c r="H91" s="379">
        <v>93.548387096774206</v>
      </c>
      <c r="I91" s="401">
        <v>89.662027833002</v>
      </c>
      <c r="J91" s="379">
        <v>98.233215547703196</v>
      </c>
      <c r="K91" s="401">
        <v>86.842105263157904</v>
      </c>
    </row>
    <row r="92" spans="1:11" s="1" customFormat="1" ht="17.25" customHeight="1" x14ac:dyDescent="0.3">
      <c r="A92" s="48" t="s">
        <v>142</v>
      </c>
      <c r="B92" s="49" t="s">
        <v>92</v>
      </c>
      <c r="C92" s="396">
        <v>100</v>
      </c>
      <c r="D92" s="379">
        <v>76.523297491039401</v>
      </c>
      <c r="E92" s="401">
        <v>85.314685314685306</v>
      </c>
      <c r="F92" s="379">
        <v>97.959183673469397</v>
      </c>
      <c r="G92" s="401">
        <v>72</v>
      </c>
      <c r="H92" s="379">
        <v>68.75</v>
      </c>
      <c r="I92" s="401">
        <v>80.725623582766403</v>
      </c>
      <c r="J92" s="379">
        <v>99.342105263157904</v>
      </c>
      <c r="K92" s="401">
        <v>95.8333333333333</v>
      </c>
    </row>
    <row r="93" spans="1:11" s="1" customFormat="1" ht="17.25" customHeight="1" x14ac:dyDescent="0.3">
      <c r="A93" s="48" t="s">
        <v>142</v>
      </c>
      <c r="B93" s="49" t="s">
        <v>93</v>
      </c>
      <c r="C93" s="396">
        <v>98.347107438016494</v>
      </c>
      <c r="D93" s="379">
        <v>85.0325379609545</v>
      </c>
      <c r="E93" s="401">
        <v>79.4970986460348</v>
      </c>
      <c r="F93" s="379">
        <v>100</v>
      </c>
      <c r="G93" s="401">
        <v>95.512820512820497</v>
      </c>
      <c r="H93" s="379">
        <v>84.615384615384599</v>
      </c>
      <c r="I93" s="401">
        <v>84.633294528521603</v>
      </c>
      <c r="J93" s="379">
        <v>99.578059071729996</v>
      </c>
      <c r="K93" s="401">
        <v>95.8333333333333</v>
      </c>
    </row>
    <row r="94" spans="1:11" s="1" customFormat="1" ht="17.25" customHeight="1" x14ac:dyDescent="0.3">
      <c r="A94" s="48" t="s">
        <v>155</v>
      </c>
      <c r="B94" s="49" t="s">
        <v>94</v>
      </c>
      <c r="C94" s="396">
        <v>84.615384615384599</v>
      </c>
      <c r="D94" s="379">
        <v>84.7826086956522</v>
      </c>
      <c r="E94" s="401">
        <v>82.5</v>
      </c>
      <c r="F94" s="379">
        <v>100</v>
      </c>
      <c r="G94" s="401">
        <v>100</v>
      </c>
      <c r="H94" s="379">
        <v>62.5</v>
      </c>
      <c r="I94" s="401">
        <v>88.549618320610705</v>
      </c>
      <c r="J94" s="379">
        <v>100</v>
      </c>
      <c r="K94" s="401">
        <v>100</v>
      </c>
    </row>
    <row r="95" spans="1:11" s="1" customFormat="1" ht="17.25" customHeight="1" x14ac:dyDescent="0.3">
      <c r="A95" s="48" t="s">
        <v>155</v>
      </c>
      <c r="B95" s="49" t="s">
        <v>95</v>
      </c>
      <c r="C95" s="396">
        <v>98.113207547169793</v>
      </c>
      <c r="D95" s="379">
        <v>80.890052356021002</v>
      </c>
      <c r="E95" s="401">
        <v>74.712643678160902</v>
      </c>
      <c r="F95" s="379">
        <v>100</v>
      </c>
      <c r="G95" s="401">
        <v>100</v>
      </c>
      <c r="H95" s="379">
        <v>71.428571428571402</v>
      </c>
      <c r="I95" s="401">
        <v>91.988950276243102</v>
      </c>
      <c r="J95" s="379">
        <v>97.272727272727295</v>
      </c>
      <c r="K95" s="401">
        <v>72.727272727272705</v>
      </c>
    </row>
    <row r="96" spans="1:11" s="1" customFormat="1" ht="17.25" customHeight="1" x14ac:dyDescent="0.3">
      <c r="A96" s="48" t="s">
        <v>157</v>
      </c>
      <c r="B96" s="49" t="s">
        <v>96</v>
      </c>
      <c r="C96" s="396"/>
      <c r="D96" s="379"/>
      <c r="E96" s="401"/>
      <c r="F96" s="379"/>
      <c r="G96" s="401"/>
      <c r="H96" s="379"/>
      <c r="I96" s="401"/>
      <c r="J96" s="379"/>
      <c r="K96" s="401"/>
    </row>
    <row r="97" spans="1:11" s="1" customFormat="1" ht="17.25" customHeight="1" x14ac:dyDescent="0.3">
      <c r="A97" s="48" t="s">
        <v>169</v>
      </c>
      <c r="B97" s="49" t="s">
        <v>97</v>
      </c>
      <c r="C97" s="396">
        <v>100</v>
      </c>
      <c r="D97" s="379">
        <v>84.684684684684697</v>
      </c>
      <c r="E97" s="401">
        <v>31.578947368421101</v>
      </c>
      <c r="F97" s="379">
        <v>50</v>
      </c>
      <c r="G97" s="401">
        <v>50</v>
      </c>
      <c r="H97" s="379">
        <v>100</v>
      </c>
      <c r="I97" s="401">
        <v>75.268817204301101</v>
      </c>
      <c r="J97" s="379">
        <v>100</v>
      </c>
      <c r="K97" s="401">
        <v>100</v>
      </c>
    </row>
    <row r="98" spans="1:11" s="1" customFormat="1" ht="17.25" customHeight="1" x14ac:dyDescent="0.3">
      <c r="A98" s="48" t="s">
        <v>154</v>
      </c>
      <c r="B98" s="49" t="s">
        <v>98</v>
      </c>
      <c r="C98" s="396">
        <v>96.6386554621849</v>
      </c>
      <c r="D98" s="379">
        <v>72.940226171243907</v>
      </c>
      <c r="E98" s="401">
        <v>82.125603864734302</v>
      </c>
      <c r="F98" s="379">
        <v>97.096774193548399</v>
      </c>
      <c r="G98" s="401">
        <v>95.483870967741893</v>
      </c>
      <c r="H98" s="379">
        <v>79.912663755458496</v>
      </c>
      <c r="I98" s="401">
        <v>86.923494302767196</v>
      </c>
      <c r="J98" s="379">
        <v>95.213675213675202</v>
      </c>
      <c r="K98" s="401">
        <v>82.165605095541395</v>
      </c>
    </row>
    <row r="99" spans="1:11" s="1" customFormat="1" ht="17.25" customHeight="1" x14ac:dyDescent="0.3">
      <c r="A99" s="48" t="s">
        <v>311</v>
      </c>
      <c r="B99" s="49" t="s">
        <v>99</v>
      </c>
      <c r="C99" s="396">
        <v>100</v>
      </c>
      <c r="D99" s="379">
        <v>82.107023411371301</v>
      </c>
      <c r="E99" s="401">
        <v>86.842105263157904</v>
      </c>
      <c r="F99" s="379">
        <v>98.994974874371906</v>
      </c>
      <c r="G99" s="401">
        <v>98.477157360406096</v>
      </c>
      <c r="H99" s="379">
        <v>78.431372549019599</v>
      </c>
      <c r="I99" s="401">
        <v>85.847589424572305</v>
      </c>
      <c r="J99" s="379">
        <v>100</v>
      </c>
      <c r="K99" s="401">
        <v>100</v>
      </c>
    </row>
    <row r="100" spans="1:11" s="1" customFormat="1" ht="17.25" customHeight="1" x14ac:dyDescent="0.3">
      <c r="A100" s="48" t="s">
        <v>311</v>
      </c>
      <c r="B100" s="49" t="s">
        <v>100</v>
      </c>
      <c r="C100" s="396">
        <v>96.959459459459495</v>
      </c>
      <c r="D100" s="379">
        <v>75.227724845565902</v>
      </c>
      <c r="E100" s="401">
        <v>61.094407696933303</v>
      </c>
      <c r="F100" s="379">
        <v>87.321063394682994</v>
      </c>
      <c r="G100" s="401">
        <v>77.425742574257399</v>
      </c>
      <c r="H100" s="379">
        <v>78.1076066790353</v>
      </c>
      <c r="I100" s="401">
        <v>76.036943744752307</v>
      </c>
      <c r="J100" s="379">
        <v>98.783977110157394</v>
      </c>
      <c r="K100" s="401">
        <v>86.345381526104404</v>
      </c>
    </row>
    <row r="101" spans="1:11" s="1" customFormat="1" ht="17.25" customHeight="1" x14ac:dyDescent="0.3">
      <c r="A101" s="48" t="s">
        <v>311</v>
      </c>
      <c r="B101" s="49" t="s">
        <v>101</v>
      </c>
      <c r="C101" s="396">
        <v>96.969696969696997</v>
      </c>
      <c r="D101" s="379">
        <v>90.060851926977705</v>
      </c>
      <c r="E101" s="401">
        <v>94</v>
      </c>
      <c r="F101" s="379">
        <v>97.727272727272705</v>
      </c>
      <c r="G101" s="401">
        <v>97.727272727272705</v>
      </c>
      <c r="H101" s="379">
        <v>95.238095238095198</v>
      </c>
      <c r="I101" s="401">
        <v>95.297029702970306</v>
      </c>
      <c r="J101" s="379">
        <v>98.657718120805399</v>
      </c>
      <c r="K101" s="401">
        <v>91.304347826086996</v>
      </c>
    </row>
    <row r="102" spans="1:11" s="1" customFormat="1" ht="17.25" customHeight="1" x14ac:dyDescent="0.3">
      <c r="A102" s="48" t="s">
        <v>169</v>
      </c>
      <c r="B102" s="49" t="s">
        <v>102</v>
      </c>
      <c r="C102" s="396">
        <v>97.2222222222222</v>
      </c>
      <c r="D102" s="379">
        <v>79.616724738675998</v>
      </c>
      <c r="E102" s="401">
        <v>22.5</v>
      </c>
      <c r="F102" s="379">
        <v>55.5555555555556</v>
      </c>
      <c r="G102" s="401">
        <v>50</v>
      </c>
      <c r="H102" s="379">
        <v>44.4444444444444</v>
      </c>
      <c r="I102" s="401">
        <v>72.023809523809504</v>
      </c>
      <c r="J102" s="379">
        <v>96.09375</v>
      </c>
      <c r="K102" s="401">
        <v>70.588235294117695</v>
      </c>
    </row>
    <row r="103" spans="1:11" s="1" customFormat="1" ht="17.25" customHeight="1" x14ac:dyDescent="0.3">
      <c r="A103" s="48" t="s">
        <v>153</v>
      </c>
      <c r="B103" s="49" t="s">
        <v>103</v>
      </c>
      <c r="C103" s="396">
        <v>96.774193548387103</v>
      </c>
      <c r="D103" s="379">
        <v>80.232558139534902</v>
      </c>
      <c r="E103" s="401">
        <v>93.577981651376106</v>
      </c>
      <c r="F103" s="379">
        <v>100</v>
      </c>
      <c r="G103" s="401">
        <v>97.619047619047606</v>
      </c>
      <c r="H103" s="379">
        <v>91.6666666666667</v>
      </c>
      <c r="I103" s="401">
        <v>97.1098265895954</v>
      </c>
      <c r="J103" s="379">
        <v>100</v>
      </c>
      <c r="K103" s="401">
        <v>100</v>
      </c>
    </row>
    <row r="104" spans="1:11" s="1" customFormat="1" ht="17.25" customHeight="1" x14ac:dyDescent="0.3">
      <c r="A104" s="48" t="s">
        <v>311</v>
      </c>
      <c r="B104" s="49" t="s">
        <v>104</v>
      </c>
      <c r="C104" s="396">
        <v>99.242424242424306</v>
      </c>
      <c r="D104" s="379">
        <v>67.8924385198805</v>
      </c>
      <c r="E104" s="401">
        <v>37.142857142857103</v>
      </c>
      <c r="F104" s="379">
        <v>85.135135135135101</v>
      </c>
      <c r="G104" s="401">
        <v>80.921052631579002</v>
      </c>
      <c r="H104" s="379">
        <v>74.025974025973994</v>
      </c>
      <c r="I104" s="401">
        <v>71.8568994889268</v>
      </c>
      <c r="J104" s="379">
        <v>97.354497354497397</v>
      </c>
      <c r="K104" s="401">
        <v>74.226804123711403</v>
      </c>
    </row>
    <row r="105" spans="1:11" s="1" customFormat="1" ht="16.95" customHeight="1" x14ac:dyDescent="0.3">
      <c r="A105" s="48" t="s">
        <v>153</v>
      </c>
      <c r="B105" s="49" t="s">
        <v>105</v>
      </c>
      <c r="C105" s="396">
        <v>98.412698412698404</v>
      </c>
      <c r="D105" s="379">
        <v>85.6</v>
      </c>
      <c r="E105" s="401">
        <v>50.6944444444444</v>
      </c>
      <c r="F105" s="379">
        <v>88.461538461538495</v>
      </c>
      <c r="G105" s="401">
        <v>84.8101265822785</v>
      </c>
      <c r="H105" s="379">
        <v>76.190476190476204</v>
      </c>
      <c r="I105" s="401">
        <v>99.749791492910802</v>
      </c>
      <c r="J105" s="379">
        <v>100</v>
      </c>
      <c r="K105" s="401">
        <v>100</v>
      </c>
    </row>
    <row r="106" spans="1:11" ht="17.25" customHeight="1" x14ac:dyDescent="0.3">
      <c r="A106" s="48" t="s">
        <v>311</v>
      </c>
      <c r="B106" s="49" t="s">
        <v>106</v>
      </c>
      <c r="C106" s="396">
        <v>99.3333333333333</v>
      </c>
      <c r="D106" s="379">
        <v>86.050420168067205</v>
      </c>
      <c r="E106" s="401">
        <v>93.231810490693704</v>
      </c>
      <c r="F106" s="379">
        <v>98.909090909090907</v>
      </c>
      <c r="G106" s="401">
        <v>94.623655913978496</v>
      </c>
      <c r="H106" s="379">
        <v>81.609195402298894</v>
      </c>
      <c r="I106" s="401">
        <v>95.445920303605305</v>
      </c>
      <c r="J106" s="379">
        <v>100</v>
      </c>
      <c r="K106" s="401">
        <v>100</v>
      </c>
    </row>
    <row r="107" spans="1:11" ht="17.25" customHeight="1" x14ac:dyDescent="0.3">
      <c r="A107" s="48" t="s">
        <v>142</v>
      </c>
      <c r="B107" s="49" t="s">
        <v>107</v>
      </c>
      <c r="C107" s="396">
        <v>98.181818181818201</v>
      </c>
      <c r="D107" s="379">
        <v>72.355430183356901</v>
      </c>
      <c r="E107" s="401">
        <v>86.567164179104495</v>
      </c>
      <c r="F107" s="379">
        <v>97.826086956521706</v>
      </c>
      <c r="G107" s="401">
        <v>89.361702127659598</v>
      </c>
      <c r="H107" s="379">
        <v>69.565217391304301</v>
      </c>
      <c r="I107" s="401">
        <v>91.766723842195603</v>
      </c>
      <c r="J107" s="379">
        <v>98.3783783783784</v>
      </c>
      <c r="K107" s="401">
        <v>86.956521739130395</v>
      </c>
    </row>
    <row r="108" spans="1:11" ht="17.25" customHeight="1" x14ac:dyDescent="0.3">
      <c r="A108" s="48" t="s">
        <v>155</v>
      </c>
      <c r="B108" s="49" t="s">
        <v>108</v>
      </c>
      <c r="C108" s="396">
        <v>100</v>
      </c>
      <c r="D108" s="379">
        <v>70.149253731343293</v>
      </c>
      <c r="E108" s="401">
        <v>66.6666666666667</v>
      </c>
      <c r="F108" s="379">
        <v>100</v>
      </c>
      <c r="G108" s="401">
        <v>85.714285714285694</v>
      </c>
      <c r="H108" s="379">
        <v>100</v>
      </c>
      <c r="I108" s="401">
        <v>79.577464788732399</v>
      </c>
      <c r="J108" s="379">
        <v>90.476190476190496</v>
      </c>
      <c r="K108" s="401">
        <v>60</v>
      </c>
    </row>
    <row r="109" spans="1:11" ht="13.8" x14ac:dyDescent="0.3">
      <c r="A109" s="51"/>
      <c r="B109" s="51"/>
      <c r="C109" s="52"/>
      <c r="D109" s="51">
        <v>66.153846153846104</v>
      </c>
      <c r="E109" s="51">
        <v>55.652173913043498</v>
      </c>
      <c r="F109" s="51">
        <v>100</v>
      </c>
      <c r="G109" s="51">
        <v>88.8888888888889</v>
      </c>
      <c r="H109" s="51">
        <v>55.5555555555556</v>
      </c>
      <c r="I109" s="51">
        <v>88.700564971751405</v>
      </c>
      <c r="J109" s="51">
        <v>80.952380952381006</v>
      </c>
      <c r="K109" s="51">
        <v>38.461538461538503</v>
      </c>
    </row>
    <row r="110" spans="1:11" ht="17.25" customHeight="1" x14ac:dyDescent="0.3">
      <c r="A110" s="53" t="s">
        <v>311</v>
      </c>
      <c r="B110" s="375" t="s">
        <v>166</v>
      </c>
      <c r="C110" s="420">
        <v>97.101449275362299</v>
      </c>
      <c r="D110" s="413">
        <v>78.564814814814795</v>
      </c>
      <c r="E110" s="422">
        <v>30.949105914718</v>
      </c>
      <c r="F110" s="414">
        <v>88.983050847457605</v>
      </c>
      <c r="G110" s="423">
        <v>65.289256198347104</v>
      </c>
      <c r="H110" s="413">
        <v>74.285714285714292</v>
      </c>
      <c r="I110" s="423">
        <v>82.041049030786795</v>
      </c>
      <c r="J110" s="414">
        <v>98.167006109979596</v>
      </c>
      <c r="K110" s="423">
        <v>80.851063829787194</v>
      </c>
    </row>
    <row r="111" spans="1:11" ht="17.25" customHeight="1" x14ac:dyDescent="0.3">
      <c r="A111" s="44" t="s">
        <v>142</v>
      </c>
      <c r="B111" s="53" t="s">
        <v>167</v>
      </c>
      <c r="C111" s="421">
        <v>98.531571218795904</v>
      </c>
      <c r="D111" s="414">
        <v>82.256983240223505</v>
      </c>
      <c r="E111" s="422">
        <v>68.622513220851204</v>
      </c>
      <c r="F111" s="414">
        <v>90.230664857530499</v>
      </c>
      <c r="G111" s="422">
        <v>79.25033467202141</v>
      </c>
      <c r="H111" s="414">
        <v>85.159817351598193</v>
      </c>
      <c r="I111" s="422">
        <v>89.864382583868689</v>
      </c>
      <c r="J111" s="414">
        <v>99.548702519744296</v>
      </c>
      <c r="K111" s="422">
        <v>95.384615384615401</v>
      </c>
    </row>
    <row r="112" spans="1:11" ht="17.25" customHeight="1" x14ac:dyDescent="0.25">
      <c r="A112" s="45"/>
      <c r="B112" s="54"/>
      <c r="C112" s="55"/>
      <c r="D112" s="54"/>
      <c r="E112" s="54"/>
      <c r="F112" s="54"/>
      <c r="G112" s="54"/>
      <c r="H112" s="54"/>
      <c r="I112" s="54"/>
      <c r="J112" s="54"/>
      <c r="K112" s="354"/>
    </row>
    <row r="113" spans="1:1" x14ac:dyDescent="0.25">
      <c r="A113" s="404" t="s">
        <v>327</v>
      </c>
    </row>
  </sheetData>
  <autoFilter ref="A4:B4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N3" activePane="bottomRight" state="frozen"/>
      <selection pane="topRight" activeCell="C1" sqref="C1"/>
      <selection pane="bottomLeft" activeCell="A3" sqref="A3"/>
      <selection pane="bottomRight" activeCell="O106" sqref="O106"/>
    </sheetView>
  </sheetViews>
  <sheetFormatPr defaultColWidth="9.109375" defaultRowHeight="13.2" x14ac:dyDescent="0.25"/>
  <cols>
    <col min="1" max="1" width="21.109375" style="7" customWidth="1"/>
    <col min="2" max="2" width="16.44140625" style="7" bestFit="1" customWidth="1"/>
    <col min="3" max="3" width="15" style="82" bestFit="1" customWidth="1"/>
    <col min="4" max="4" width="15.6640625" style="82" customWidth="1"/>
    <col min="5" max="5" width="12.33203125" style="8" customWidth="1"/>
    <col min="6" max="7" width="12.33203125" style="9" customWidth="1"/>
    <col min="8" max="8" width="12.5546875" style="10" bestFit="1" customWidth="1"/>
    <col min="9" max="9" width="12.33203125" style="10" customWidth="1"/>
    <col min="10" max="11" width="10.6640625" style="9" customWidth="1"/>
    <col min="12" max="12" width="9.5546875" style="10" customWidth="1"/>
    <col min="13" max="13" width="15.44140625" style="10" bestFit="1" customWidth="1"/>
    <col min="14" max="14" width="15.109375" style="11" customWidth="1"/>
    <col min="15" max="15" width="15" style="11" bestFit="1" customWidth="1"/>
    <col min="16" max="16" width="10.88671875" style="10" customWidth="1"/>
    <col min="17" max="17" width="9.88671875" style="10" customWidth="1"/>
    <col min="18" max="18" width="13" style="9" customWidth="1"/>
    <col min="19" max="19" width="16.109375" style="9" customWidth="1"/>
    <col min="20" max="20" width="9.88671875" style="10" bestFit="1" customWidth="1"/>
    <col min="21" max="21" width="9.88671875" style="10" customWidth="1"/>
    <col min="22" max="22" width="10.109375" style="9" customWidth="1"/>
    <col min="23" max="23" width="13.88671875" style="9" customWidth="1"/>
    <col min="24" max="24" width="8.6640625" style="10" customWidth="1"/>
    <col min="25" max="25" width="17.44140625" style="10" hidden="1" customWidth="1"/>
    <col min="26" max="27" width="9.109375" style="9" hidden="1" customWidth="1"/>
    <col min="28" max="28" width="10.6640625" style="10" hidden="1" customWidth="1"/>
    <col min="29" max="29" width="8.88671875" style="9" hidden="1" customWidth="1"/>
    <col min="30" max="30" width="9.109375" style="9" hidden="1" customWidth="1"/>
    <col min="31" max="31" width="9.109375" style="10" hidden="1" customWidth="1"/>
    <col min="32" max="32" width="13.44140625" style="276" hidden="1" customWidth="1"/>
    <col min="33" max="33" width="12.109375" style="276" hidden="1" customWidth="1"/>
    <col min="34" max="34" width="10.5546875" style="10" hidden="1" customWidth="1"/>
    <col min="35" max="35" width="9.109375" style="9" hidden="1" customWidth="1"/>
    <col min="36" max="36" width="11" style="9" hidden="1" customWidth="1"/>
    <col min="37" max="37" width="8.88671875" style="10" hidden="1" customWidth="1"/>
    <col min="38" max="38" width="9.109375" style="6" customWidth="1"/>
    <col min="39" max="16384" width="9.109375" style="6"/>
  </cols>
  <sheetData>
    <row r="1" spans="1:38" s="3" customFormat="1" ht="27.6" x14ac:dyDescent="0.3">
      <c r="A1" s="289" t="s">
        <v>340</v>
      </c>
      <c r="B1" s="56" t="s">
        <v>158</v>
      </c>
      <c r="C1" s="482" t="s">
        <v>159</v>
      </c>
      <c r="D1" s="482"/>
      <c r="E1" s="482"/>
      <c r="F1" s="478" t="s">
        <v>160</v>
      </c>
      <c r="G1" s="478"/>
      <c r="H1" s="478"/>
      <c r="I1" s="478"/>
      <c r="J1" s="477" t="s">
        <v>161</v>
      </c>
      <c r="K1" s="477"/>
      <c r="L1" s="477"/>
      <c r="M1" s="477"/>
      <c r="N1" s="483" t="s">
        <v>162</v>
      </c>
      <c r="O1" s="478"/>
      <c r="P1" s="484"/>
      <c r="Q1" s="478"/>
      <c r="R1" s="477" t="s">
        <v>163</v>
      </c>
      <c r="S1" s="477"/>
      <c r="T1" s="477"/>
      <c r="U1" s="477"/>
      <c r="V1" s="478" t="s">
        <v>164</v>
      </c>
      <c r="W1" s="478"/>
      <c r="X1" s="478"/>
      <c r="Y1" s="267"/>
      <c r="Z1" s="266"/>
      <c r="AA1" s="267"/>
      <c r="AB1" s="268"/>
      <c r="AC1" s="266"/>
      <c r="AD1" s="267"/>
      <c r="AE1" s="268"/>
      <c r="AF1" s="269"/>
      <c r="AG1" s="270"/>
      <c r="AH1" s="268"/>
      <c r="AI1" s="266"/>
      <c r="AJ1" s="267"/>
      <c r="AK1" s="268"/>
      <c r="AL1" s="12"/>
    </row>
    <row r="2" spans="1:38" s="4" customFormat="1" ht="15.6" x14ac:dyDescent="0.3">
      <c r="A2" s="57" t="s">
        <v>109</v>
      </c>
      <c r="B2" s="58" t="s">
        <v>110</v>
      </c>
      <c r="C2" s="290" t="s">
        <v>111</v>
      </c>
      <c r="D2" s="290" t="s">
        <v>112</v>
      </c>
      <c r="E2" s="291" t="s">
        <v>113</v>
      </c>
      <c r="F2" s="58" t="s">
        <v>114</v>
      </c>
      <c r="G2" s="58" t="s">
        <v>115</v>
      </c>
      <c r="H2" s="59" t="s">
        <v>116</v>
      </c>
      <c r="I2" s="59" t="s">
        <v>112</v>
      </c>
      <c r="J2" s="296" t="s">
        <v>117</v>
      </c>
      <c r="K2" s="296" t="s">
        <v>118</v>
      </c>
      <c r="L2" s="293" t="s">
        <v>119</v>
      </c>
      <c r="M2" s="293" t="s">
        <v>112</v>
      </c>
      <c r="N2" s="60" t="s">
        <v>120</v>
      </c>
      <c r="O2" s="60" t="s">
        <v>121</v>
      </c>
      <c r="P2" s="59" t="s">
        <v>122</v>
      </c>
      <c r="Q2" s="59" t="s">
        <v>112</v>
      </c>
      <c r="R2" s="392" t="s">
        <v>123</v>
      </c>
      <c r="S2" s="418" t="s">
        <v>124</v>
      </c>
      <c r="T2" s="293" t="s">
        <v>125</v>
      </c>
      <c r="U2" s="293" t="s">
        <v>112</v>
      </c>
      <c r="V2" s="61" t="s">
        <v>126</v>
      </c>
      <c r="W2" s="61" t="s">
        <v>127</v>
      </c>
      <c r="X2" s="59" t="s">
        <v>128</v>
      </c>
      <c r="Y2" s="277" t="s">
        <v>1</v>
      </c>
      <c r="Z2" s="261" t="s">
        <v>129</v>
      </c>
      <c r="AA2" s="262" t="s">
        <v>130</v>
      </c>
      <c r="AB2" s="263" t="s">
        <v>131</v>
      </c>
      <c r="AC2" s="261" t="s">
        <v>132</v>
      </c>
      <c r="AD2" s="262" t="s">
        <v>133</v>
      </c>
      <c r="AE2" s="263" t="s">
        <v>134</v>
      </c>
      <c r="AF2" s="264" t="s">
        <v>135</v>
      </c>
      <c r="AG2" s="265" t="s">
        <v>136</v>
      </c>
      <c r="AH2" s="263" t="s">
        <v>137</v>
      </c>
      <c r="AI2" s="261" t="s">
        <v>138</v>
      </c>
      <c r="AJ2" s="262" t="s">
        <v>139</v>
      </c>
      <c r="AK2" s="263" t="s">
        <v>140</v>
      </c>
      <c r="AL2" s="13" t="s">
        <v>141</v>
      </c>
    </row>
    <row r="3" spans="1:38" s="3" customFormat="1" ht="13.8" x14ac:dyDescent="0.3">
      <c r="A3" s="62" t="s">
        <v>142</v>
      </c>
      <c r="B3" s="62" t="s">
        <v>5</v>
      </c>
      <c r="C3" s="292">
        <v>7847710.71</v>
      </c>
      <c r="D3" s="292">
        <v>11031533.189999999</v>
      </c>
      <c r="E3" s="293">
        <v>0.71138894066999603</v>
      </c>
      <c r="F3" s="63">
        <v>5579</v>
      </c>
      <c r="G3" s="63">
        <v>4860</v>
      </c>
      <c r="H3" s="64">
        <v>0.87109999999999999</v>
      </c>
      <c r="I3" s="59">
        <v>0.94669999999999999</v>
      </c>
      <c r="J3" s="297">
        <v>6822</v>
      </c>
      <c r="K3" s="297">
        <v>5236</v>
      </c>
      <c r="L3" s="298">
        <v>0.76749999999999996</v>
      </c>
      <c r="M3" s="293">
        <v>0.74009999999999998</v>
      </c>
      <c r="N3" s="65">
        <v>8967032.1199999992</v>
      </c>
      <c r="O3" s="65">
        <v>5701497.7199999997</v>
      </c>
      <c r="P3" s="64">
        <v>0.63580000000000003</v>
      </c>
      <c r="Q3" s="64">
        <v>0.62309999999999999</v>
      </c>
      <c r="R3" s="297">
        <v>4395</v>
      </c>
      <c r="S3" s="297">
        <v>2870</v>
      </c>
      <c r="T3" s="298">
        <v>0.65300000000000002</v>
      </c>
      <c r="U3" s="298">
        <v>0.69</v>
      </c>
      <c r="V3" s="63">
        <v>3585</v>
      </c>
      <c r="W3" s="63">
        <v>2948</v>
      </c>
      <c r="X3" s="64">
        <v>0.82230000000000003</v>
      </c>
      <c r="Y3" s="278"/>
      <c r="Z3" s="266">
        <v>4654</v>
      </c>
      <c r="AA3" s="267">
        <v>4816</v>
      </c>
      <c r="AB3" s="268">
        <v>1.0347999999999999</v>
      </c>
      <c r="AC3" s="266">
        <v>6433</v>
      </c>
      <c r="AD3" s="267">
        <v>5312</v>
      </c>
      <c r="AE3" s="268">
        <v>0.82569999999999999</v>
      </c>
      <c r="AF3" s="269">
        <v>12240226.41</v>
      </c>
      <c r="AG3" s="270">
        <v>8173147.7199999997</v>
      </c>
      <c r="AH3" s="268">
        <v>0.66769999999999996</v>
      </c>
      <c r="AI3" s="266">
        <v>4843</v>
      </c>
      <c r="AJ3" s="267">
        <v>3326</v>
      </c>
      <c r="AK3" s="268">
        <v>0.68679999999999997</v>
      </c>
      <c r="AL3" s="12" t="s">
        <v>168</v>
      </c>
    </row>
    <row r="4" spans="1:38" s="3" customFormat="1" ht="13.8" x14ac:dyDescent="0.3">
      <c r="A4" s="62" t="s">
        <v>153</v>
      </c>
      <c r="B4" s="62" t="s">
        <v>6</v>
      </c>
      <c r="C4" s="292">
        <v>1349348.82</v>
      </c>
      <c r="D4" s="292">
        <v>1974321.07</v>
      </c>
      <c r="E4" s="293">
        <v>0.68344953640189798</v>
      </c>
      <c r="F4" s="63">
        <v>913</v>
      </c>
      <c r="G4" s="63">
        <v>942</v>
      </c>
      <c r="H4" s="64">
        <v>1.0318000000000001</v>
      </c>
      <c r="I4" s="59">
        <v>0.99</v>
      </c>
      <c r="J4" s="297">
        <v>1275</v>
      </c>
      <c r="K4" s="297">
        <v>1119</v>
      </c>
      <c r="L4" s="298">
        <v>0.87760000000000005</v>
      </c>
      <c r="M4" s="293">
        <v>0.84909999999999997</v>
      </c>
      <c r="N4" s="65">
        <v>1587332.81</v>
      </c>
      <c r="O4" s="65">
        <v>1019668.09</v>
      </c>
      <c r="P4" s="64">
        <v>0.64239999999999997</v>
      </c>
      <c r="Q4" s="64">
        <v>0.66669999999999996</v>
      </c>
      <c r="R4" s="297">
        <v>860</v>
      </c>
      <c r="S4" s="297">
        <v>510</v>
      </c>
      <c r="T4" s="298">
        <v>0.59299999999999997</v>
      </c>
      <c r="U4" s="298">
        <v>0.6583</v>
      </c>
      <c r="V4" s="63">
        <v>869</v>
      </c>
      <c r="W4" s="63">
        <v>775</v>
      </c>
      <c r="X4" s="64">
        <v>0.89180000000000004</v>
      </c>
      <c r="Y4" s="278"/>
      <c r="Z4" s="266">
        <v>932</v>
      </c>
      <c r="AA4" s="267">
        <v>1055</v>
      </c>
      <c r="AB4" s="268">
        <v>1.1319999999999999</v>
      </c>
      <c r="AC4" s="266">
        <v>1357</v>
      </c>
      <c r="AD4" s="267">
        <v>1212</v>
      </c>
      <c r="AE4" s="268">
        <v>0.8931</v>
      </c>
      <c r="AF4" s="269">
        <v>2330160</v>
      </c>
      <c r="AG4" s="270">
        <v>1640929.57</v>
      </c>
      <c r="AH4" s="268">
        <v>0.70420000000000005</v>
      </c>
      <c r="AI4" s="266">
        <v>1010</v>
      </c>
      <c r="AJ4" s="267">
        <v>671</v>
      </c>
      <c r="AK4" s="268">
        <v>0.66439999999999999</v>
      </c>
      <c r="AL4" s="12" t="s">
        <v>168</v>
      </c>
    </row>
    <row r="5" spans="1:38" s="3" customFormat="1" ht="13.8" x14ac:dyDescent="0.3">
      <c r="A5" s="62" t="s">
        <v>153</v>
      </c>
      <c r="B5" s="62" t="s">
        <v>7</v>
      </c>
      <c r="C5" s="292">
        <v>372983.75</v>
      </c>
      <c r="D5" s="292">
        <v>513687.35849999997</v>
      </c>
      <c r="E5" s="293">
        <v>0.72609096530842498</v>
      </c>
      <c r="F5" s="63">
        <v>226</v>
      </c>
      <c r="G5" s="63">
        <v>228</v>
      </c>
      <c r="H5" s="64">
        <v>1.0087999999999999</v>
      </c>
      <c r="I5" s="59">
        <v>0.99</v>
      </c>
      <c r="J5" s="297">
        <v>364</v>
      </c>
      <c r="K5" s="297">
        <v>314</v>
      </c>
      <c r="L5" s="298">
        <v>0.86260000000000003</v>
      </c>
      <c r="M5" s="293">
        <v>0.86699999999999999</v>
      </c>
      <c r="N5" s="65">
        <v>455186</v>
      </c>
      <c r="O5" s="65">
        <v>291531.8</v>
      </c>
      <c r="P5" s="64">
        <v>0.64049999999999996</v>
      </c>
      <c r="Q5" s="64">
        <v>0.67600000000000005</v>
      </c>
      <c r="R5" s="297">
        <v>267</v>
      </c>
      <c r="S5" s="297">
        <v>151</v>
      </c>
      <c r="T5" s="298">
        <v>0.5655</v>
      </c>
      <c r="U5" s="298">
        <v>0.66779999999999995</v>
      </c>
      <c r="V5" s="63">
        <v>184</v>
      </c>
      <c r="W5" s="63">
        <v>155</v>
      </c>
      <c r="X5" s="64">
        <v>0.84240000000000004</v>
      </c>
      <c r="Y5" s="278"/>
      <c r="Z5" s="266">
        <v>200</v>
      </c>
      <c r="AA5" s="267">
        <v>216</v>
      </c>
      <c r="AB5" s="268">
        <v>1.08</v>
      </c>
      <c r="AC5" s="266">
        <v>390</v>
      </c>
      <c r="AD5" s="267">
        <v>340</v>
      </c>
      <c r="AE5" s="268">
        <v>0.87180000000000002</v>
      </c>
      <c r="AF5" s="269">
        <v>634979.81999999995</v>
      </c>
      <c r="AG5" s="270">
        <v>397345.08</v>
      </c>
      <c r="AH5" s="268">
        <v>0.62580000000000002</v>
      </c>
      <c r="AI5" s="266">
        <v>315</v>
      </c>
      <c r="AJ5" s="267">
        <v>186</v>
      </c>
      <c r="AK5" s="268">
        <v>0.59050000000000002</v>
      </c>
      <c r="AL5" s="12" t="s">
        <v>168</v>
      </c>
    </row>
    <row r="6" spans="1:38" s="3" customFormat="1" ht="13.8" x14ac:dyDescent="0.3">
      <c r="A6" s="62" t="s">
        <v>154</v>
      </c>
      <c r="B6" s="62" t="s">
        <v>8</v>
      </c>
      <c r="C6" s="292">
        <v>2346370.35</v>
      </c>
      <c r="D6" s="292">
        <v>3255565.33</v>
      </c>
      <c r="E6" s="293">
        <v>0.72072592995699503</v>
      </c>
      <c r="F6" s="63">
        <v>1745</v>
      </c>
      <c r="G6" s="63">
        <v>1728</v>
      </c>
      <c r="H6" s="64">
        <v>0.99029999999999996</v>
      </c>
      <c r="I6" s="59">
        <v>0.99</v>
      </c>
      <c r="J6" s="297">
        <v>2045</v>
      </c>
      <c r="K6" s="297">
        <v>1831</v>
      </c>
      <c r="L6" s="298">
        <v>0.89539999999999997</v>
      </c>
      <c r="M6" s="293">
        <v>0.89</v>
      </c>
      <c r="N6" s="65">
        <v>2579965.36</v>
      </c>
      <c r="O6" s="65">
        <v>1624563.14</v>
      </c>
      <c r="P6" s="64">
        <v>0.62970000000000004</v>
      </c>
      <c r="Q6" s="64">
        <v>0.64139999999999997</v>
      </c>
      <c r="R6" s="297">
        <v>1460</v>
      </c>
      <c r="S6" s="297">
        <v>1040</v>
      </c>
      <c r="T6" s="298">
        <v>0.71230000000000004</v>
      </c>
      <c r="U6" s="298">
        <v>0.69</v>
      </c>
      <c r="V6" s="63">
        <v>1342</v>
      </c>
      <c r="W6" s="63">
        <v>1232</v>
      </c>
      <c r="X6" s="64">
        <v>0.91800000000000004</v>
      </c>
      <c r="Y6" s="278"/>
      <c r="Z6" s="266">
        <v>1772</v>
      </c>
      <c r="AA6" s="267">
        <v>1756</v>
      </c>
      <c r="AB6" s="268">
        <v>0.99099999999999999</v>
      </c>
      <c r="AC6" s="266">
        <v>2085</v>
      </c>
      <c r="AD6" s="267">
        <v>1876</v>
      </c>
      <c r="AE6" s="268">
        <v>0.89980000000000004</v>
      </c>
      <c r="AF6" s="269">
        <v>3482669.87</v>
      </c>
      <c r="AG6" s="270">
        <v>2367007.67</v>
      </c>
      <c r="AH6" s="268">
        <v>0.67969999999999997</v>
      </c>
      <c r="AI6" s="266">
        <v>1604</v>
      </c>
      <c r="AJ6" s="267">
        <v>1173</v>
      </c>
      <c r="AK6" s="268">
        <v>0.73129999999999995</v>
      </c>
      <c r="AL6" s="12" t="s">
        <v>168</v>
      </c>
    </row>
    <row r="7" spans="1:38" s="3" customFormat="1" ht="13.8" x14ac:dyDescent="0.3">
      <c r="A7" s="62" t="s">
        <v>153</v>
      </c>
      <c r="B7" s="62" t="s">
        <v>9</v>
      </c>
      <c r="C7" s="292">
        <v>945256.53</v>
      </c>
      <c r="D7" s="292">
        <v>1307245.8500000001</v>
      </c>
      <c r="E7" s="293">
        <v>0.72309009816324898</v>
      </c>
      <c r="F7" s="63">
        <v>610</v>
      </c>
      <c r="G7" s="63">
        <v>568</v>
      </c>
      <c r="H7" s="64">
        <v>0.93110000000000004</v>
      </c>
      <c r="I7" s="59">
        <v>0.93440000000000001</v>
      </c>
      <c r="J7" s="297">
        <v>931</v>
      </c>
      <c r="K7" s="297">
        <v>820</v>
      </c>
      <c r="L7" s="298">
        <v>0.88080000000000003</v>
      </c>
      <c r="M7" s="293">
        <v>0.84640000000000004</v>
      </c>
      <c r="N7" s="65">
        <v>1005253.9</v>
      </c>
      <c r="O7" s="65">
        <v>697249.58</v>
      </c>
      <c r="P7" s="64">
        <v>0.69359999999999999</v>
      </c>
      <c r="Q7" s="64">
        <v>0.68179999999999996</v>
      </c>
      <c r="R7" s="297">
        <v>660</v>
      </c>
      <c r="S7" s="297">
        <v>440</v>
      </c>
      <c r="T7" s="298">
        <v>0.66669999999999996</v>
      </c>
      <c r="U7" s="298">
        <v>0.69</v>
      </c>
      <c r="V7" s="63">
        <v>609</v>
      </c>
      <c r="W7" s="63">
        <v>522</v>
      </c>
      <c r="X7" s="64">
        <v>0.85709999999999997</v>
      </c>
      <c r="Y7" s="278"/>
      <c r="Z7" s="266">
        <v>569</v>
      </c>
      <c r="AA7" s="267">
        <v>587</v>
      </c>
      <c r="AB7" s="268">
        <v>1.0316000000000001</v>
      </c>
      <c r="AC7" s="266">
        <v>1064</v>
      </c>
      <c r="AD7" s="267">
        <v>977</v>
      </c>
      <c r="AE7" s="268">
        <v>0.91820000000000002</v>
      </c>
      <c r="AF7" s="269">
        <v>1519368.44</v>
      </c>
      <c r="AG7" s="270">
        <v>1012460.17</v>
      </c>
      <c r="AH7" s="268">
        <v>0.66639999999999999</v>
      </c>
      <c r="AI7" s="266">
        <v>802</v>
      </c>
      <c r="AJ7" s="267">
        <v>530</v>
      </c>
      <c r="AK7" s="268">
        <v>0.66080000000000005</v>
      </c>
      <c r="AL7" s="12" t="s">
        <v>168</v>
      </c>
    </row>
    <row r="8" spans="1:38" s="3" customFormat="1" ht="13.8" x14ac:dyDescent="0.3">
      <c r="A8" s="62" t="s">
        <v>153</v>
      </c>
      <c r="B8" s="62" t="s">
        <v>10</v>
      </c>
      <c r="C8" s="292">
        <v>397136.3</v>
      </c>
      <c r="D8" s="292">
        <v>521860.97</v>
      </c>
      <c r="E8" s="293">
        <v>0.76100019512859896</v>
      </c>
      <c r="F8" s="63">
        <v>177</v>
      </c>
      <c r="G8" s="63">
        <v>171</v>
      </c>
      <c r="H8" s="64">
        <v>0.96609999999999996</v>
      </c>
      <c r="I8" s="59">
        <v>0.98899999999999999</v>
      </c>
      <c r="J8" s="297">
        <v>291</v>
      </c>
      <c r="K8" s="297">
        <v>250</v>
      </c>
      <c r="L8" s="298">
        <v>0.85909999999999997</v>
      </c>
      <c r="M8" s="293">
        <v>0.82140000000000002</v>
      </c>
      <c r="N8" s="65">
        <v>461095.52</v>
      </c>
      <c r="O8" s="65">
        <v>306963.03000000003</v>
      </c>
      <c r="P8" s="64">
        <v>0.66569999999999996</v>
      </c>
      <c r="Q8" s="64">
        <v>0.67410000000000003</v>
      </c>
      <c r="R8" s="297">
        <v>200</v>
      </c>
      <c r="S8" s="297">
        <v>132</v>
      </c>
      <c r="T8" s="298">
        <v>0.66</v>
      </c>
      <c r="U8" s="298">
        <v>0.66510000000000002</v>
      </c>
      <c r="V8" s="63">
        <v>190</v>
      </c>
      <c r="W8" s="63">
        <v>95</v>
      </c>
      <c r="X8" s="64">
        <v>0.5</v>
      </c>
      <c r="Y8" s="278"/>
      <c r="Z8" s="266">
        <v>193</v>
      </c>
      <c r="AA8" s="267">
        <v>202</v>
      </c>
      <c r="AB8" s="268">
        <v>1.0466</v>
      </c>
      <c r="AC8" s="266">
        <v>338</v>
      </c>
      <c r="AD8" s="267">
        <v>289</v>
      </c>
      <c r="AE8" s="268">
        <v>0.85499999999999998</v>
      </c>
      <c r="AF8" s="269">
        <v>664596.23</v>
      </c>
      <c r="AG8" s="270">
        <v>391250.49</v>
      </c>
      <c r="AH8" s="268">
        <v>0.5887</v>
      </c>
      <c r="AI8" s="266">
        <v>259</v>
      </c>
      <c r="AJ8" s="267">
        <v>160</v>
      </c>
      <c r="AK8" s="268">
        <v>0.61780000000000002</v>
      </c>
      <c r="AL8" s="12" t="s">
        <v>168</v>
      </c>
    </row>
    <row r="9" spans="1:38" s="3" customFormat="1" ht="13.8" x14ac:dyDescent="0.3">
      <c r="A9" s="62" t="s">
        <v>169</v>
      </c>
      <c r="B9" s="62" t="s">
        <v>11</v>
      </c>
      <c r="C9" s="292">
        <v>3082619.14</v>
      </c>
      <c r="D9" s="292">
        <v>4327376.6500000004</v>
      </c>
      <c r="E9" s="293">
        <v>0.712352861635005</v>
      </c>
      <c r="F9" s="63">
        <v>2016</v>
      </c>
      <c r="G9" s="63">
        <v>1984</v>
      </c>
      <c r="H9" s="64">
        <v>0.98409999999999997</v>
      </c>
      <c r="I9" s="59">
        <v>0.98240000000000005</v>
      </c>
      <c r="J9" s="297">
        <v>2887</v>
      </c>
      <c r="K9" s="297">
        <v>2560</v>
      </c>
      <c r="L9" s="298">
        <v>0.88670000000000004</v>
      </c>
      <c r="M9" s="293">
        <v>0.88849999999999996</v>
      </c>
      <c r="N9" s="65">
        <v>3484142.73</v>
      </c>
      <c r="O9" s="65">
        <v>2217477.04</v>
      </c>
      <c r="P9" s="64">
        <v>0.63639999999999997</v>
      </c>
      <c r="Q9" s="64">
        <v>0.65029999999999999</v>
      </c>
      <c r="R9" s="297">
        <v>2157</v>
      </c>
      <c r="S9" s="297">
        <v>1313</v>
      </c>
      <c r="T9" s="298">
        <v>0.60870000000000002</v>
      </c>
      <c r="U9" s="298">
        <v>0.6714</v>
      </c>
      <c r="V9" s="63">
        <v>1671</v>
      </c>
      <c r="W9" s="63">
        <v>1410</v>
      </c>
      <c r="X9" s="64">
        <v>0.84379999999999999</v>
      </c>
      <c r="Y9" s="278"/>
      <c r="Z9" s="266">
        <v>1985</v>
      </c>
      <c r="AA9" s="267">
        <v>1930</v>
      </c>
      <c r="AB9" s="268">
        <v>0.97230000000000005</v>
      </c>
      <c r="AC9" s="266">
        <v>2647</v>
      </c>
      <c r="AD9" s="267">
        <v>2341</v>
      </c>
      <c r="AE9" s="268">
        <v>0.88439999999999996</v>
      </c>
      <c r="AF9" s="269">
        <v>4867421.97</v>
      </c>
      <c r="AG9" s="270">
        <v>3282523.27</v>
      </c>
      <c r="AH9" s="268">
        <v>0.6744</v>
      </c>
      <c r="AI9" s="266">
        <v>2145</v>
      </c>
      <c r="AJ9" s="267">
        <v>1434</v>
      </c>
      <c r="AK9" s="268">
        <v>0.66849999999999998</v>
      </c>
      <c r="AL9" s="12" t="s">
        <v>168</v>
      </c>
    </row>
    <row r="10" spans="1:38" s="3" customFormat="1" ht="13.8" x14ac:dyDescent="0.3">
      <c r="A10" s="62" t="s">
        <v>169</v>
      </c>
      <c r="B10" s="62" t="s">
        <v>12</v>
      </c>
      <c r="C10" s="292">
        <v>1672411.73</v>
      </c>
      <c r="D10" s="292">
        <v>2422489.2799999998</v>
      </c>
      <c r="E10" s="293">
        <v>0.69036909422360804</v>
      </c>
      <c r="F10" s="63">
        <v>1191</v>
      </c>
      <c r="G10" s="63">
        <v>1133</v>
      </c>
      <c r="H10" s="64">
        <v>0.95130000000000003</v>
      </c>
      <c r="I10" s="59">
        <v>0.96279999999999999</v>
      </c>
      <c r="J10" s="297">
        <v>1382</v>
      </c>
      <c r="K10" s="297">
        <v>1303</v>
      </c>
      <c r="L10" s="298">
        <v>0.94279999999999997</v>
      </c>
      <c r="M10" s="293">
        <v>0.89</v>
      </c>
      <c r="N10" s="65">
        <v>1776421</v>
      </c>
      <c r="O10" s="65">
        <v>1189346.98</v>
      </c>
      <c r="P10" s="64">
        <v>0.66949999999999998</v>
      </c>
      <c r="Q10" s="64">
        <v>0.68879999999999997</v>
      </c>
      <c r="R10" s="297">
        <v>1047</v>
      </c>
      <c r="S10" s="297">
        <v>720</v>
      </c>
      <c r="T10" s="298">
        <v>0.68769999999999998</v>
      </c>
      <c r="U10" s="298">
        <v>0.69</v>
      </c>
      <c r="V10" s="63">
        <v>903</v>
      </c>
      <c r="W10" s="63">
        <v>778</v>
      </c>
      <c r="X10" s="64">
        <v>0.86160000000000003</v>
      </c>
      <c r="Y10" s="278"/>
      <c r="Z10" s="266">
        <v>1498</v>
      </c>
      <c r="AA10" s="267">
        <v>1473</v>
      </c>
      <c r="AB10" s="268">
        <v>0.98329999999999995</v>
      </c>
      <c r="AC10" s="266">
        <v>1702</v>
      </c>
      <c r="AD10" s="267">
        <v>1560</v>
      </c>
      <c r="AE10" s="268">
        <v>0.91659999999999997</v>
      </c>
      <c r="AF10" s="269">
        <v>2664049</v>
      </c>
      <c r="AG10" s="270">
        <v>1900128.98</v>
      </c>
      <c r="AH10" s="268">
        <v>0.71319999999999995</v>
      </c>
      <c r="AI10" s="266">
        <v>1314</v>
      </c>
      <c r="AJ10" s="267">
        <v>917</v>
      </c>
      <c r="AK10" s="268">
        <v>0.69789999999999996</v>
      </c>
      <c r="AL10" s="12" t="s">
        <v>168</v>
      </c>
    </row>
    <row r="11" spans="1:38" s="3" customFormat="1" ht="13.8" x14ac:dyDescent="0.3">
      <c r="A11" s="62" t="s">
        <v>152</v>
      </c>
      <c r="B11" s="62" t="s">
        <v>13</v>
      </c>
      <c r="C11" s="292">
        <v>2946105.13</v>
      </c>
      <c r="D11" s="292">
        <v>3649124.64</v>
      </c>
      <c r="E11" s="293">
        <v>0.80734571181980797</v>
      </c>
      <c r="F11" s="63">
        <v>1624</v>
      </c>
      <c r="G11" s="63">
        <v>1615</v>
      </c>
      <c r="H11" s="64">
        <v>0.99450000000000005</v>
      </c>
      <c r="I11" s="59">
        <v>0.99</v>
      </c>
      <c r="J11" s="297">
        <v>2095</v>
      </c>
      <c r="K11" s="297">
        <v>1799</v>
      </c>
      <c r="L11" s="298">
        <v>0.85870000000000002</v>
      </c>
      <c r="M11" s="293">
        <v>0.87909999999999999</v>
      </c>
      <c r="N11" s="65">
        <v>3191146.5</v>
      </c>
      <c r="O11" s="65">
        <v>2200530.33</v>
      </c>
      <c r="P11" s="64">
        <v>0.68959999999999999</v>
      </c>
      <c r="Q11" s="64">
        <v>0.69</v>
      </c>
      <c r="R11" s="297">
        <v>1701</v>
      </c>
      <c r="S11" s="297">
        <v>1211</v>
      </c>
      <c r="T11" s="298">
        <v>0.71189999999999998</v>
      </c>
      <c r="U11" s="298">
        <v>0.69</v>
      </c>
      <c r="V11" s="63">
        <v>1343</v>
      </c>
      <c r="W11" s="63">
        <v>1203</v>
      </c>
      <c r="X11" s="64">
        <v>0.89580000000000004</v>
      </c>
      <c r="Y11" s="278"/>
      <c r="Z11" s="266">
        <v>1693</v>
      </c>
      <c r="AA11" s="267">
        <v>1758</v>
      </c>
      <c r="AB11" s="268">
        <v>1.0384</v>
      </c>
      <c r="AC11" s="266">
        <v>2131</v>
      </c>
      <c r="AD11" s="267">
        <v>1911</v>
      </c>
      <c r="AE11" s="268">
        <v>0.89680000000000004</v>
      </c>
      <c r="AF11" s="269">
        <v>3939368.3</v>
      </c>
      <c r="AG11" s="270">
        <v>2658573.13</v>
      </c>
      <c r="AH11" s="268">
        <v>0.67490000000000006</v>
      </c>
      <c r="AI11" s="266">
        <v>1813</v>
      </c>
      <c r="AJ11" s="267">
        <v>1314</v>
      </c>
      <c r="AK11" s="268">
        <v>0.7248</v>
      </c>
      <c r="AL11" s="12" t="s">
        <v>168</v>
      </c>
    </row>
    <row r="12" spans="1:38" s="3" customFormat="1" ht="15" customHeight="1" x14ac:dyDescent="0.3">
      <c r="A12" s="62" t="s">
        <v>152</v>
      </c>
      <c r="B12" s="62" t="s">
        <v>14</v>
      </c>
      <c r="C12" s="292">
        <v>4769279.92</v>
      </c>
      <c r="D12" s="292">
        <v>6354137.9900000002</v>
      </c>
      <c r="E12" s="293">
        <v>0.75057858792267096</v>
      </c>
      <c r="F12" s="63">
        <v>2748</v>
      </c>
      <c r="G12" s="63">
        <v>2829</v>
      </c>
      <c r="H12" s="64">
        <v>1.0295000000000001</v>
      </c>
      <c r="I12" s="59">
        <v>0.99</v>
      </c>
      <c r="J12" s="297">
        <v>3662</v>
      </c>
      <c r="K12" s="297">
        <v>2978</v>
      </c>
      <c r="L12" s="298">
        <v>0.81320000000000003</v>
      </c>
      <c r="M12" s="293">
        <v>0.81699999999999995</v>
      </c>
      <c r="N12" s="65">
        <v>5180692.5199999996</v>
      </c>
      <c r="O12" s="65">
        <v>3562783.71</v>
      </c>
      <c r="P12" s="64">
        <v>0.68769999999999998</v>
      </c>
      <c r="Q12" s="64">
        <v>0.69</v>
      </c>
      <c r="R12" s="297">
        <v>2320</v>
      </c>
      <c r="S12" s="297">
        <v>1604</v>
      </c>
      <c r="T12" s="298">
        <v>0.69140000000000001</v>
      </c>
      <c r="U12" s="298">
        <v>0.69</v>
      </c>
      <c r="V12" s="63">
        <v>2389</v>
      </c>
      <c r="W12" s="63">
        <v>2082</v>
      </c>
      <c r="X12" s="64">
        <v>0.87150000000000005</v>
      </c>
      <c r="Y12" s="278"/>
      <c r="Z12" s="266">
        <v>2364</v>
      </c>
      <c r="AA12" s="267">
        <v>2494</v>
      </c>
      <c r="AB12" s="268">
        <v>1.0549999999999999</v>
      </c>
      <c r="AC12" s="266">
        <v>3418</v>
      </c>
      <c r="AD12" s="267">
        <v>2866</v>
      </c>
      <c r="AE12" s="268">
        <v>0.83850000000000002</v>
      </c>
      <c r="AF12" s="269">
        <v>7201929.4199999999</v>
      </c>
      <c r="AG12" s="270">
        <v>4997438.4000000004</v>
      </c>
      <c r="AH12" s="268">
        <v>0.69389999999999996</v>
      </c>
      <c r="AI12" s="266">
        <v>2384</v>
      </c>
      <c r="AJ12" s="267">
        <v>1714</v>
      </c>
      <c r="AK12" s="268">
        <v>0.71899999999999997</v>
      </c>
      <c r="AL12" s="12" t="s">
        <v>168</v>
      </c>
    </row>
    <row r="13" spans="1:38" s="3" customFormat="1" ht="13.8" x14ac:dyDescent="0.3">
      <c r="A13" s="62" t="s">
        <v>155</v>
      </c>
      <c r="B13" s="62" t="s">
        <v>15</v>
      </c>
      <c r="C13" s="292">
        <v>9106721.8399999999</v>
      </c>
      <c r="D13" s="292">
        <v>12937531.57</v>
      </c>
      <c r="E13" s="293">
        <v>0.70389948737338603</v>
      </c>
      <c r="F13" s="63">
        <v>4409</v>
      </c>
      <c r="G13" s="63">
        <v>4330</v>
      </c>
      <c r="H13" s="64">
        <v>0.98209999999999997</v>
      </c>
      <c r="I13" s="59">
        <v>0.99</v>
      </c>
      <c r="J13" s="297">
        <v>6224</v>
      </c>
      <c r="K13" s="297">
        <v>5758</v>
      </c>
      <c r="L13" s="298">
        <v>0.92510000000000003</v>
      </c>
      <c r="M13" s="293">
        <v>0.89</v>
      </c>
      <c r="N13" s="65">
        <v>9278691.3399999999</v>
      </c>
      <c r="O13" s="65">
        <v>6484945.3499999996</v>
      </c>
      <c r="P13" s="64">
        <v>0.69889999999999997</v>
      </c>
      <c r="Q13" s="64">
        <v>0.69</v>
      </c>
      <c r="R13" s="297">
        <v>4691</v>
      </c>
      <c r="S13" s="297">
        <v>3330</v>
      </c>
      <c r="T13" s="298">
        <v>0.70989999999999998</v>
      </c>
      <c r="U13" s="298">
        <v>0.69</v>
      </c>
      <c r="V13" s="63">
        <v>3813</v>
      </c>
      <c r="W13" s="63">
        <v>3089</v>
      </c>
      <c r="X13" s="64">
        <v>0.81010000000000004</v>
      </c>
      <c r="Y13" s="278"/>
      <c r="Z13" s="266">
        <v>4430</v>
      </c>
      <c r="AA13" s="267">
        <v>4888</v>
      </c>
      <c r="AB13" s="268">
        <v>1.1033999999999999</v>
      </c>
      <c r="AC13" s="266">
        <v>6770</v>
      </c>
      <c r="AD13" s="267">
        <v>6298</v>
      </c>
      <c r="AE13" s="268">
        <v>0.93030000000000002</v>
      </c>
      <c r="AF13" s="269">
        <v>13974667.890000001</v>
      </c>
      <c r="AG13" s="270">
        <v>9780606.1500000004</v>
      </c>
      <c r="AH13" s="268">
        <v>0.69989999999999997</v>
      </c>
      <c r="AI13" s="266">
        <v>5797</v>
      </c>
      <c r="AJ13" s="267">
        <v>4222</v>
      </c>
      <c r="AK13" s="268">
        <v>0.72829999999999995</v>
      </c>
      <c r="AL13" s="12" t="s">
        <v>168</v>
      </c>
    </row>
    <row r="14" spans="1:38" s="3" customFormat="1" ht="13.8" x14ac:dyDescent="0.3">
      <c r="A14" s="62" t="s">
        <v>153</v>
      </c>
      <c r="B14" s="62" t="s">
        <v>16</v>
      </c>
      <c r="C14" s="292">
        <v>2942918.06</v>
      </c>
      <c r="D14" s="292">
        <v>4038601.75</v>
      </c>
      <c r="E14" s="293">
        <v>0.72869726756296305</v>
      </c>
      <c r="F14" s="63">
        <v>1609</v>
      </c>
      <c r="G14" s="63">
        <v>1594</v>
      </c>
      <c r="H14" s="64">
        <v>0.99070000000000003</v>
      </c>
      <c r="I14" s="59">
        <v>0.95220000000000005</v>
      </c>
      <c r="J14" s="297">
        <v>2607</v>
      </c>
      <c r="K14" s="297">
        <v>2294</v>
      </c>
      <c r="L14" s="298">
        <v>0.87990000000000002</v>
      </c>
      <c r="M14" s="293">
        <v>0.8498</v>
      </c>
      <c r="N14" s="65">
        <v>3157805.91</v>
      </c>
      <c r="O14" s="65">
        <v>2032545.22</v>
      </c>
      <c r="P14" s="64">
        <v>0.64370000000000005</v>
      </c>
      <c r="Q14" s="64">
        <v>0.63280000000000003</v>
      </c>
      <c r="R14" s="297">
        <v>2208</v>
      </c>
      <c r="S14" s="297">
        <v>1346</v>
      </c>
      <c r="T14" s="298">
        <v>0.60960000000000003</v>
      </c>
      <c r="U14" s="298">
        <v>0.64900000000000002</v>
      </c>
      <c r="V14" s="63">
        <v>1455</v>
      </c>
      <c r="W14" s="63">
        <v>1099</v>
      </c>
      <c r="X14" s="64">
        <v>0.75529999999999997</v>
      </c>
      <c r="Y14" s="278"/>
      <c r="Z14" s="266">
        <v>2411</v>
      </c>
      <c r="AA14" s="267">
        <v>1999</v>
      </c>
      <c r="AB14" s="268">
        <v>0.82909999999999995</v>
      </c>
      <c r="AC14" s="266">
        <v>4001</v>
      </c>
      <c r="AD14" s="267">
        <v>2636</v>
      </c>
      <c r="AE14" s="268">
        <v>0.65880000000000005</v>
      </c>
      <c r="AF14" s="269">
        <v>4565267.5</v>
      </c>
      <c r="AG14" s="270">
        <v>2749578.24</v>
      </c>
      <c r="AH14" s="268">
        <v>0.60229999999999995</v>
      </c>
      <c r="AI14" s="266">
        <v>2426</v>
      </c>
      <c r="AJ14" s="267">
        <v>1390</v>
      </c>
      <c r="AK14" s="268">
        <v>0.57299999999999995</v>
      </c>
      <c r="AL14" s="12" t="s">
        <v>168</v>
      </c>
    </row>
    <row r="15" spans="1:38" s="3" customFormat="1" ht="13.8" x14ac:dyDescent="0.3">
      <c r="A15" s="62" t="s">
        <v>154</v>
      </c>
      <c r="B15" s="62" t="s">
        <v>17</v>
      </c>
      <c r="C15" s="292">
        <v>9175578.7899999991</v>
      </c>
      <c r="D15" s="292">
        <v>12099615.789999999</v>
      </c>
      <c r="E15" s="293">
        <v>0.75833637606769</v>
      </c>
      <c r="F15" s="63">
        <v>4066</v>
      </c>
      <c r="G15" s="63">
        <v>4153</v>
      </c>
      <c r="H15" s="64">
        <v>1.0214000000000001</v>
      </c>
      <c r="I15" s="59">
        <v>0.99</v>
      </c>
      <c r="J15" s="297">
        <v>4920</v>
      </c>
      <c r="K15" s="297">
        <v>4354</v>
      </c>
      <c r="L15" s="298">
        <v>0.88500000000000001</v>
      </c>
      <c r="M15" s="293">
        <v>0.88100000000000001</v>
      </c>
      <c r="N15" s="65">
        <v>9663650.2599999998</v>
      </c>
      <c r="O15" s="65">
        <v>7128284.5099999998</v>
      </c>
      <c r="P15" s="64">
        <v>0.73760000000000003</v>
      </c>
      <c r="Q15" s="64">
        <v>0.69</v>
      </c>
      <c r="R15" s="297">
        <v>3773</v>
      </c>
      <c r="S15" s="297">
        <v>2824</v>
      </c>
      <c r="T15" s="298">
        <v>0.74850000000000005</v>
      </c>
      <c r="U15" s="298">
        <v>0.69</v>
      </c>
      <c r="V15" s="63">
        <v>3125</v>
      </c>
      <c r="W15" s="63">
        <v>2586</v>
      </c>
      <c r="X15" s="64">
        <v>0.82750000000000001</v>
      </c>
      <c r="Y15" s="278"/>
      <c r="Z15" s="266">
        <v>3920</v>
      </c>
      <c r="AA15" s="267">
        <v>4485</v>
      </c>
      <c r="AB15" s="268">
        <v>1.1440999999999999</v>
      </c>
      <c r="AC15" s="266">
        <v>5006</v>
      </c>
      <c r="AD15" s="267">
        <v>4513</v>
      </c>
      <c r="AE15" s="268">
        <v>0.90149999999999997</v>
      </c>
      <c r="AF15" s="269">
        <v>12460607.65</v>
      </c>
      <c r="AG15" s="270">
        <v>9289444.0899999999</v>
      </c>
      <c r="AH15" s="268">
        <v>0.74550000000000005</v>
      </c>
      <c r="AI15" s="266">
        <v>4255</v>
      </c>
      <c r="AJ15" s="267">
        <v>3202</v>
      </c>
      <c r="AK15" s="268">
        <v>0.75249999999999995</v>
      </c>
      <c r="AL15" s="12" t="s">
        <v>168</v>
      </c>
    </row>
    <row r="16" spans="1:38" s="3" customFormat="1" ht="13.8" x14ac:dyDescent="0.3">
      <c r="A16" s="62" t="s">
        <v>153</v>
      </c>
      <c r="B16" s="62" t="s">
        <v>18</v>
      </c>
      <c r="C16" s="292">
        <v>3729406.46</v>
      </c>
      <c r="D16" s="292">
        <v>5345103.2937000003</v>
      </c>
      <c r="E16" s="293">
        <v>0.69772392694368701</v>
      </c>
      <c r="F16" s="63">
        <v>2072</v>
      </c>
      <c r="G16" s="63">
        <v>2108</v>
      </c>
      <c r="H16" s="64">
        <v>1.0174000000000001</v>
      </c>
      <c r="I16" s="59">
        <v>0.9829</v>
      </c>
      <c r="J16" s="297">
        <v>2906</v>
      </c>
      <c r="K16" s="297">
        <v>2595</v>
      </c>
      <c r="L16" s="298">
        <v>0.89300000000000002</v>
      </c>
      <c r="M16" s="293">
        <v>0.87809999999999999</v>
      </c>
      <c r="N16" s="65">
        <v>4199110.91</v>
      </c>
      <c r="O16" s="65">
        <v>2785321.3</v>
      </c>
      <c r="P16" s="64">
        <v>0.6633</v>
      </c>
      <c r="Q16" s="64">
        <v>0.67479999999999996</v>
      </c>
      <c r="R16" s="297">
        <v>2175</v>
      </c>
      <c r="S16" s="297">
        <v>1457</v>
      </c>
      <c r="T16" s="298">
        <v>0.66990000000000005</v>
      </c>
      <c r="U16" s="298">
        <v>0.69</v>
      </c>
      <c r="V16" s="63">
        <v>1854</v>
      </c>
      <c r="W16" s="63">
        <v>1576</v>
      </c>
      <c r="X16" s="64">
        <v>0.85009999999999997</v>
      </c>
      <c r="Y16" s="278"/>
      <c r="Z16" s="266">
        <v>2496</v>
      </c>
      <c r="AA16" s="267">
        <v>2585</v>
      </c>
      <c r="AB16" s="268">
        <v>1.0357000000000001</v>
      </c>
      <c r="AC16" s="266">
        <v>3506</v>
      </c>
      <c r="AD16" s="267">
        <v>3141</v>
      </c>
      <c r="AE16" s="268">
        <v>0.89590000000000003</v>
      </c>
      <c r="AF16" s="269">
        <v>6173007.6100000003</v>
      </c>
      <c r="AG16" s="270">
        <v>4235994.26</v>
      </c>
      <c r="AH16" s="268">
        <v>0.68620000000000003</v>
      </c>
      <c r="AI16" s="266">
        <v>2762</v>
      </c>
      <c r="AJ16" s="267">
        <v>1828</v>
      </c>
      <c r="AK16" s="268">
        <v>0.66180000000000005</v>
      </c>
      <c r="AL16" s="12" t="s">
        <v>168</v>
      </c>
    </row>
    <row r="17" spans="1:38" s="3" customFormat="1" ht="13.8" x14ac:dyDescent="0.3">
      <c r="A17" s="62" t="s">
        <v>169</v>
      </c>
      <c r="B17" s="62" t="s">
        <v>19</v>
      </c>
      <c r="C17" s="292">
        <v>643935.52</v>
      </c>
      <c r="D17" s="292">
        <v>935268.63</v>
      </c>
      <c r="E17" s="293">
        <v>0.68850328060292199</v>
      </c>
      <c r="F17" s="63">
        <v>185</v>
      </c>
      <c r="G17" s="63">
        <v>197</v>
      </c>
      <c r="H17" s="64">
        <v>1.0649</v>
      </c>
      <c r="I17" s="59">
        <v>0.99</v>
      </c>
      <c r="J17" s="297">
        <v>281</v>
      </c>
      <c r="K17" s="297">
        <v>256</v>
      </c>
      <c r="L17" s="298">
        <v>0.91100000000000003</v>
      </c>
      <c r="M17" s="293">
        <v>0.88280000000000003</v>
      </c>
      <c r="N17" s="65">
        <v>695170.03</v>
      </c>
      <c r="O17" s="65">
        <v>512755.84</v>
      </c>
      <c r="P17" s="64">
        <v>0.73760000000000003</v>
      </c>
      <c r="Q17" s="64">
        <v>0.69</v>
      </c>
      <c r="R17" s="297">
        <v>223</v>
      </c>
      <c r="S17" s="297">
        <v>159</v>
      </c>
      <c r="T17" s="298">
        <v>0.71299999999999997</v>
      </c>
      <c r="U17" s="298">
        <v>0.69</v>
      </c>
      <c r="V17" s="63">
        <v>178</v>
      </c>
      <c r="W17" s="63">
        <v>123</v>
      </c>
      <c r="X17" s="64">
        <v>0.69099999999999995</v>
      </c>
      <c r="Y17" s="278"/>
      <c r="Z17" s="266">
        <v>223</v>
      </c>
      <c r="AA17" s="267">
        <v>224</v>
      </c>
      <c r="AB17" s="268">
        <v>1.0044999999999999</v>
      </c>
      <c r="AC17" s="266">
        <v>324</v>
      </c>
      <c r="AD17" s="267">
        <v>295</v>
      </c>
      <c r="AE17" s="268">
        <v>0.91049999999999998</v>
      </c>
      <c r="AF17" s="269">
        <v>1028891.12</v>
      </c>
      <c r="AG17" s="270">
        <v>840387.32</v>
      </c>
      <c r="AH17" s="268">
        <v>0.81679999999999997</v>
      </c>
      <c r="AI17" s="266">
        <v>271</v>
      </c>
      <c r="AJ17" s="267">
        <v>195</v>
      </c>
      <c r="AK17" s="268">
        <v>0.71960000000000002</v>
      </c>
      <c r="AL17" s="12" t="s">
        <v>168</v>
      </c>
    </row>
    <row r="18" spans="1:38" s="3" customFormat="1" ht="13.8" x14ac:dyDescent="0.3">
      <c r="A18" s="62" t="s">
        <v>152</v>
      </c>
      <c r="B18" s="62" t="s">
        <v>20</v>
      </c>
      <c r="C18" s="292">
        <v>3565903.64</v>
      </c>
      <c r="D18" s="292">
        <v>5000858.34</v>
      </c>
      <c r="E18" s="293">
        <v>0.71305831870454495</v>
      </c>
      <c r="F18" s="63">
        <v>1378</v>
      </c>
      <c r="G18" s="63">
        <v>1386</v>
      </c>
      <c r="H18" s="64">
        <v>1.0058</v>
      </c>
      <c r="I18" s="59">
        <v>0.99</v>
      </c>
      <c r="J18" s="297">
        <v>2113</v>
      </c>
      <c r="K18" s="297">
        <v>1836</v>
      </c>
      <c r="L18" s="298">
        <v>0.86890000000000001</v>
      </c>
      <c r="M18" s="293">
        <v>0.86909999999999998</v>
      </c>
      <c r="N18" s="65">
        <v>3866181.97</v>
      </c>
      <c r="O18" s="65">
        <v>2741452.58</v>
      </c>
      <c r="P18" s="64">
        <v>0.70909999999999995</v>
      </c>
      <c r="Q18" s="64">
        <v>0.69</v>
      </c>
      <c r="R18" s="297">
        <v>1425</v>
      </c>
      <c r="S18" s="297">
        <v>930</v>
      </c>
      <c r="T18" s="298">
        <v>0.65259999999999996</v>
      </c>
      <c r="U18" s="298">
        <v>0.69</v>
      </c>
      <c r="V18" s="63">
        <v>1368</v>
      </c>
      <c r="W18" s="63">
        <v>1060</v>
      </c>
      <c r="X18" s="64">
        <v>0.77490000000000003</v>
      </c>
      <c r="Y18" s="278"/>
      <c r="Z18" s="266">
        <v>1555</v>
      </c>
      <c r="AA18" s="267">
        <v>1631</v>
      </c>
      <c r="AB18" s="268">
        <v>1.0488999999999999</v>
      </c>
      <c r="AC18" s="266">
        <v>2320</v>
      </c>
      <c r="AD18" s="267">
        <v>2093</v>
      </c>
      <c r="AE18" s="268">
        <v>0.9022</v>
      </c>
      <c r="AF18" s="269">
        <v>5751731.7800000003</v>
      </c>
      <c r="AG18" s="270">
        <v>4131524.66</v>
      </c>
      <c r="AH18" s="268">
        <v>0.71830000000000005</v>
      </c>
      <c r="AI18" s="266">
        <v>1752</v>
      </c>
      <c r="AJ18" s="267">
        <v>1230</v>
      </c>
      <c r="AK18" s="268">
        <v>0.70209999999999995</v>
      </c>
      <c r="AL18" s="12" t="s">
        <v>168</v>
      </c>
    </row>
    <row r="19" spans="1:38" s="3" customFormat="1" ht="13.8" x14ac:dyDescent="0.3">
      <c r="A19" s="62" t="s">
        <v>142</v>
      </c>
      <c r="B19" s="62" t="s">
        <v>21</v>
      </c>
      <c r="C19" s="292">
        <v>992451.18</v>
      </c>
      <c r="D19" s="292">
        <v>1511322.21</v>
      </c>
      <c r="E19" s="293">
        <v>0.656677426847317</v>
      </c>
      <c r="F19" s="63">
        <v>726</v>
      </c>
      <c r="G19" s="63">
        <v>692</v>
      </c>
      <c r="H19" s="64">
        <v>0.95320000000000005</v>
      </c>
      <c r="I19" s="59">
        <v>0.99</v>
      </c>
      <c r="J19" s="297">
        <v>1005</v>
      </c>
      <c r="K19" s="297">
        <v>847</v>
      </c>
      <c r="L19" s="298">
        <v>0.84279999999999999</v>
      </c>
      <c r="M19" s="293">
        <v>0.84599999999999997</v>
      </c>
      <c r="N19" s="65">
        <v>991888.77</v>
      </c>
      <c r="O19" s="65">
        <v>680703.43</v>
      </c>
      <c r="P19" s="64">
        <v>0.68630000000000002</v>
      </c>
      <c r="Q19" s="64">
        <v>0.69</v>
      </c>
      <c r="R19" s="297">
        <v>663</v>
      </c>
      <c r="S19" s="297">
        <v>463</v>
      </c>
      <c r="T19" s="298">
        <v>0.69830000000000003</v>
      </c>
      <c r="U19" s="298">
        <v>0.69</v>
      </c>
      <c r="V19" s="63">
        <v>522</v>
      </c>
      <c r="W19" s="63">
        <v>439</v>
      </c>
      <c r="X19" s="64">
        <v>0.84099999999999997</v>
      </c>
      <c r="Y19" s="278"/>
      <c r="Z19" s="266">
        <v>835</v>
      </c>
      <c r="AA19" s="267">
        <v>848</v>
      </c>
      <c r="AB19" s="268">
        <v>1.0156000000000001</v>
      </c>
      <c r="AC19" s="266">
        <v>1118</v>
      </c>
      <c r="AD19" s="267">
        <v>1014</v>
      </c>
      <c r="AE19" s="268">
        <v>0.90700000000000003</v>
      </c>
      <c r="AF19" s="269">
        <v>1582565.37</v>
      </c>
      <c r="AG19" s="270">
        <v>1083718.03</v>
      </c>
      <c r="AH19" s="268">
        <v>0.68479999999999996</v>
      </c>
      <c r="AI19" s="266">
        <v>860</v>
      </c>
      <c r="AJ19" s="267">
        <v>554</v>
      </c>
      <c r="AK19" s="268">
        <v>0.64419999999999999</v>
      </c>
      <c r="AL19" s="12" t="s">
        <v>168</v>
      </c>
    </row>
    <row r="20" spans="1:38" s="3" customFormat="1" ht="13.8" x14ac:dyDescent="0.3">
      <c r="A20" s="62" t="s">
        <v>153</v>
      </c>
      <c r="B20" s="62" t="s">
        <v>22</v>
      </c>
      <c r="C20" s="292">
        <v>7955031.7999999998</v>
      </c>
      <c r="D20" s="292">
        <v>11255177.02</v>
      </c>
      <c r="E20" s="293">
        <v>0.70678868807342798</v>
      </c>
      <c r="F20" s="63">
        <v>4063</v>
      </c>
      <c r="G20" s="63">
        <v>4024</v>
      </c>
      <c r="H20" s="64">
        <v>0.99039999999999995</v>
      </c>
      <c r="I20" s="59">
        <v>0.99</v>
      </c>
      <c r="J20" s="297">
        <v>5610</v>
      </c>
      <c r="K20" s="297">
        <v>5093</v>
      </c>
      <c r="L20" s="298">
        <v>0.90780000000000005</v>
      </c>
      <c r="M20" s="293">
        <v>0.89</v>
      </c>
      <c r="N20" s="65">
        <v>8626865.25</v>
      </c>
      <c r="O20" s="65">
        <v>5948878.4199999999</v>
      </c>
      <c r="P20" s="64">
        <v>0.68959999999999999</v>
      </c>
      <c r="Q20" s="64">
        <v>0.68879999999999997</v>
      </c>
      <c r="R20" s="297">
        <v>4654</v>
      </c>
      <c r="S20" s="297">
        <v>3111</v>
      </c>
      <c r="T20" s="298">
        <v>0.66849999999999998</v>
      </c>
      <c r="U20" s="298">
        <v>0.69</v>
      </c>
      <c r="V20" s="63">
        <v>3503</v>
      </c>
      <c r="W20" s="63">
        <v>2946</v>
      </c>
      <c r="X20" s="64">
        <v>0.84099999999999997</v>
      </c>
      <c r="Y20" s="278"/>
      <c r="Z20" s="266">
        <v>4467</v>
      </c>
      <c r="AA20" s="267">
        <v>4636</v>
      </c>
      <c r="AB20" s="268">
        <v>1.0378000000000001</v>
      </c>
      <c r="AC20" s="266">
        <v>6499</v>
      </c>
      <c r="AD20" s="267">
        <v>5826</v>
      </c>
      <c r="AE20" s="268">
        <v>0.89639999999999997</v>
      </c>
      <c r="AF20" s="269">
        <v>12358019.140000001</v>
      </c>
      <c r="AG20" s="270">
        <v>8601483.5600000005</v>
      </c>
      <c r="AH20" s="268">
        <v>0.69599999999999995</v>
      </c>
      <c r="AI20" s="266">
        <v>5390</v>
      </c>
      <c r="AJ20" s="267">
        <v>3733</v>
      </c>
      <c r="AK20" s="268">
        <v>0.69259999999999999</v>
      </c>
      <c r="AL20" s="12" t="s">
        <v>168</v>
      </c>
    </row>
    <row r="21" spans="1:38" s="3" customFormat="1" ht="13.8" x14ac:dyDescent="0.3">
      <c r="A21" s="62" t="s">
        <v>142</v>
      </c>
      <c r="B21" s="62" t="s">
        <v>23</v>
      </c>
      <c r="C21" s="292">
        <v>1956949.41</v>
      </c>
      <c r="D21" s="292">
        <v>2589171.02</v>
      </c>
      <c r="E21" s="293">
        <v>0.75582083797616395</v>
      </c>
      <c r="F21" s="63">
        <v>1098</v>
      </c>
      <c r="G21" s="63">
        <v>1006</v>
      </c>
      <c r="H21" s="64">
        <v>0.91620000000000001</v>
      </c>
      <c r="I21" s="59">
        <v>0.92210000000000003</v>
      </c>
      <c r="J21" s="297">
        <v>1472</v>
      </c>
      <c r="K21" s="297">
        <v>1221</v>
      </c>
      <c r="L21" s="298">
        <v>0.82950000000000002</v>
      </c>
      <c r="M21" s="293">
        <v>0.84360000000000002</v>
      </c>
      <c r="N21" s="65">
        <v>2033605.61</v>
      </c>
      <c r="O21" s="65">
        <v>1448319.51</v>
      </c>
      <c r="P21" s="64">
        <v>0.71220000000000006</v>
      </c>
      <c r="Q21" s="64">
        <v>0.69</v>
      </c>
      <c r="R21" s="297">
        <v>1008</v>
      </c>
      <c r="S21" s="297">
        <v>691</v>
      </c>
      <c r="T21" s="298">
        <v>0.6855</v>
      </c>
      <c r="U21" s="298">
        <v>0.69</v>
      </c>
      <c r="V21" s="63">
        <v>916</v>
      </c>
      <c r="W21" s="63">
        <v>697</v>
      </c>
      <c r="X21" s="64">
        <v>0.76090000000000002</v>
      </c>
      <c r="Y21" s="278"/>
      <c r="Z21" s="266">
        <v>1131</v>
      </c>
      <c r="AA21" s="267">
        <v>1161</v>
      </c>
      <c r="AB21" s="268">
        <v>1.0265</v>
      </c>
      <c r="AC21" s="266">
        <v>1578</v>
      </c>
      <c r="AD21" s="267">
        <v>1345</v>
      </c>
      <c r="AE21" s="268">
        <v>0.85229999999999995</v>
      </c>
      <c r="AF21" s="269">
        <v>2786907.61</v>
      </c>
      <c r="AG21" s="270">
        <v>1973869.75</v>
      </c>
      <c r="AH21" s="268">
        <v>0.70830000000000004</v>
      </c>
      <c r="AI21" s="266">
        <v>1205</v>
      </c>
      <c r="AJ21" s="267">
        <v>819</v>
      </c>
      <c r="AK21" s="268">
        <v>0.67969999999999997</v>
      </c>
      <c r="AL21" s="12" t="s">
        <v>168</v>
      </c>
    </row>
    <row r="22" spans="1:38" s="3" customFormat="1" ht="13.8" x14ac:dyDescent="0.3">
      <c r="A22" s="62" t="s">
        <v>155</v>
      </c>
      <c r="B22" s="62" t="s">
        <v>24</v>
      </c>
      <c r="C22" s="292">
        <v>838603.57</v>
      </c>
      <c r="D22" s="292">
        <v>1250182.8999999999</v>
      </c>
      <c r="E22" s="293">
        <v>0.67078470678170399</v>
      </c>
      <c r="F22" s="63">
        <v>385</v>
      </c>
      <c r="G22" s="63">
        <v>382</v>
      </c>
      <c r="H22" s="64">
        <v>0.99219999999999997</v>
      </c>
      <c r="I22" s="59">
        <v>0.94840000000000002</v>
      </c>
      <c r="J22" s="297">
        <v>697</v>
      </c>
      <c r="K22" s="297">
        <v>579</v>
      </c>
      <c r="L22" s="298">
        <v>0.83069999999999999</v>
      </c>
      <c r="M22" s="293">
        <v>0.89</v>
      </c>
      <c r="N22" s="65">
        <v>952205.75</v>
      </c>
      <c r="O22" s="65">
        <v>588864.67000000004</v>
      </c>
      <c r="P22" s="64">
        <v>0.61839999999999995</v>
      </c>
      <c r="Q22" s="64">
        <v>0.62080000000000002</v>
      </c>
      <c r="R22" s="297">
        <v>527</v>
      </c>
      <c r="S22" s="297">
        <v>337</v>
      </c>
      <c r="T22" s="298">
        <v>0.63949999999999996</v>
      </c>
      <c r="U22" s="298">
        <v>0.69</v>
      </c>
      <c r="V22" s="63">
        <v>430</v>
      </c>
      <c r="W22" s="63">
        <v>317</v>
      </c>
      <c r="X22" s="64">
        <v>0.73719999999999997</v>
      </c>
      <c r="Y22" s="278"/>
      <c r="Z22" s="266">
        <v>479</v>
      </c>
      <c r="AA22" s="267">
        <v>483</v>
      </c>
      <c r="AB22" s="268">
        <v>1.0084</v>
      </c>
      <c r="AC22" s="266">
        <v>795</v>
      </c>
      <c r="AD22" s="267">
        <v>681</v>
      </c>
      <c r="AE22" s="268">
        <v>0.85660000000000003</v>
      </c>
      <c r="AF22" s="269">
        <v>1467916.46</v>
      </c>
      <c r="AG22" s="270">
        <v>974339.09</v>
      </c>
      <c r="AH22" s="268">
        <v>0.66379999999999995</v>
      </c>
      <c r="AI22" s="266">
        <v>624</v>
      </c>
      <c r="AJ22" s="267">
        <v>430</v>
      </c>
      <c r="AK22" s="268">
        <v>0.68910000000000005</v>
      </c>
      <c r="AL22" s="12" t="s">
        <v>168</v>
      </c>
    </row>
    <row r="23" spans="1:38" s="3" customFormat="1" ht="13.8" x14ac:dyDescent="0.3">
      <c r="A23" s="62" t="s">
        <v>169</v>
      </c>
      <c r="B23" s="62" t="s">
        <v>25</v>
      </c>
      <c r="C23" s="292">
        <v>1155839.22</v>
      </c>
      <c r="D23" s="292">
        <v>1675514.84</v>
      </c>
      <c r="E23" s="293">
        <v>0.689841231128696</v>
      </c>
      <c r="F23" s="63">
        <v>727</v>
      </c>
      <c r="G23" s="63">
        <v>701</v>
      </c>
      <c r="H23" s="64">
        <v>0.96419999999999995</v>
      </c>
      <c r="I23" s="59">
        <v>0.98809999999999998</v>
      </c>
      <c r="J23" s="297">
        <v>998</v>
      </c>
      <c r="K23" s="297">
        <v>933</v>
      </c>
      <c r="L23" s="298">
        <v>0.93489999999999995</v>
      </c>
      <c r="M23" s="293">
        <v>0.89</v>
      </c>
      <c r="N23" s="65">
        <v>1293432.18</v>
      </c>
      <c r="O23" s="65">
        <v>806537.01</v>
      </c>
      <c r="P23" s="64">
        <v>0.62360000000000004</v>
      </c>
      <c r="Q23" s="64">
        <v>0.62329999999999997</v>
      </c>
      <c r="R23" s="297">
        <v>767</v>
      </c>
      <c r="S23" s="297">
        <v>501</v>
      </c>
      <c r="T23" s="298">
        <v>0.6532</v>
      </c>
      <c r="U23" s="298">
        <v>0.69</v>
      </c>
      <c r="V23" s="63">
        <v>631</v>
      </c>
      <c r="W23" s="63">
        <v>505</v>
      </c>
      <c r="X23" s="64">
        <v>0.80030000000000001</v>
      </c>
      <c r="Y23" s="278"/>
      <c r="Z23" s="266">
        <v>899</v>
      </c>
      <c r="AA23" s="267">
        <v>905</v>
      </c>
      <c r="AB23" s="268">
        <v>1.0066999999999999</v>
      </c>
      <c r="AC23" s="266">
        <v>1160</v>
      </c>
      <c r="AD23" s="267">
        <v>1105</v>
      </c>
      <c r="AE23" s="268">
        <v>0.9526</v>
      </c>
      <c r="AF23" s="269">
        <v>2050773.32</v>
      </c>
      <c r="AG23" s="270">
        <v>1346239.29</v>
      </c>
      <c r="AH23" s="268">
        <v>0.65649999999999997</v>
      </c>
      <c r="AI23" s="266">
        <v>1031</v>
      </c>
      <c r="AJ23" s="267">
        <v>713</v>
      </c>
      <c r="AK23" s="268">
        <v>0.69159999999999999</v>
      </c>
      <c r="AL23" s="12" t="s">
        <v>168</v>
      </c>
    </row>
    <row r="24" spans="1:38" s="3" customFormat="1" ht="13.8" x14ac:dyDescent="0.3">
      <c r="A24" s="62" t="s">
        <v>155</v>
      </c>
      <c r="B24" s="62" t="s">
        <v>26</v>
      </c>
      <c r="C24" s="292">
        <v>391804.19</v>
      </c>
      <c r="D24" s="292">
        <v>505502.48</v>
      </c>
      <c r="E24" s="293">
        <v>0.77507867023718702</v>
      </c>
      <c r="F24" s="63">
        <v>161</v>
      </c>
      <c r="G24" s="63">
        <v>163</v>
      </c>
      <c r="H24" s="64">
        <v>1.0124</v>
      </c>
      <c r="I24" s="59">
        <v>0.99</v>
      </c>
      <c r="J24" s="297">
        <v>271</v>
      </c>
      <c r="K24" s="297">
        <v>246</v>
      </c>
      <c r="L24" s="298">
        <v>0.90769999999999995</v>
      </c>
      <c r="M24" s="293">
        <v>0.89</v>
      </c>
      <c r="N24" s="65">
        <v>447431.16</v>
      </c>
      <c r="O24" s="65">
        <v>279962.93</v>
      </c>
      <c r="P24" s="64">
        <v>0.62570000000000003</v>
      </c>
      <c r="Q24" s="64">
        <v>0.66759999999999997</v>
      </c>
      <c r="R24" s="297">
        <v>223</v>
      </c>
      <c r="S24" s="297">
        <v>159</v>
      </c>
      <c r="T24" s="298">
        <v>0.71299999999999997</v>
      </c>
      <c r="U24" s="298">
        <v>0.69</v>
      </c>
      <c r="V24" s="63">
        <v>185</v>
      </c>
      <c r="W24" s="63">
        <v>144</v>
      </c>
      <c r="X24" s="64">
        <v>0.77839999999999998</v>
      </c>
      <c r="Y24" s="278"/>
      <c r="Z24" s="266">
        <v>189</v>
      </c>
      <c r="AA24" s="267">
        <v>206</v>
      </c>
      <c r="AB24" s="268">
        <v>1.0899000000000001</v>
      </c>
      <c r="AC24" s="266">
        <v>310</v>
      </c>
      <c r="AD24" s="267">
        <v>269</v>
      </c>
      <c r="AE24" s="268">
        <v>0.86770000000000003</v>
      </c>
      <c r="AF24" s="269">
        <v>560121.86</v>
      </c>
      <c r="AG24" s="270">
        <v>354611.55</v>
      </c>
      <c r="AH24" s="268">
        <v>0.6331</v>
      </c>
      <c r="AI24" s="266">
        <v>254</v>
      </c>
      <c r="AJ24" s="267">
        <v>173</v>
      </c>
      <c r="AK24" s="268">
        <v>0.68110000000000004</v>
      </c>
      <c r="AL24" s="12" t="s">
        <v>168</v>
      </c>
    </row>
    <row r="25" spans="1:38" s="3" customFormat="1" ht="13.8" x14ac:dyDescent="0.3">
      <c r="A25" s="62" t="s">
        <v>153</v>
      </c>
      <c r="B25" s="62" t="s">
        <v>27</v>
      </c>
      <c r="C25" s="292">
        <v>6667239.9299999997</v>
      </c>
      <c r="D25" s="292">
        <v>9312313.7300000004</v>
      </c>
      <c r="E25" s="293">
        <v>0.71595954811114404</v>
      </c>
      <c r="F25" s="63">
        <v>5959</v>
      </c>
      <c r="G25" s="63">
        <v>5382</v>
      </c>
      <c r="H25" s="64">
        <v>0.9032</v>
      </c>
      <c r="I25" s="59">
        <v>0.95989999999999998</v>
      </c>
      <c r="J25" s="297">
        <v>7020</v>
      </c>
      <c r="K25" s="297">
        <v>6098</v>
      </c>
      <c r="L25" s="298">
        <v>0.86870000000000003</v>
      </c>
      <c r="M25" s="293">
        <v>0.80479999999999996</v>
      </c>
      <c r="N25" s="65">
        <v>7578896.0800000001</v>
      </c>
      <c r="O25" s="65">
        <v>4586912.09</v>
      </c>
      <c r="P25" s="64">
        <v>0.60519999999999996</v>
      </c>
      <c r="Q25" s="64">
        <v>0.60740000000000005</v>
      </c>
      <c r="R25" s="297">
        <v>4824</v>
      </c>
      <c r="S25" s="297">
        <v>3010</v>
      </c>
      <c r="T25" s="298">
        <v>0.624</v>
      </c>
      <c r="U25" s="298">
        <v>0.66420000000000001</v>
      </c>
      <c r="V25" s="63">
        <v>4308</v>
      </c>
      <c r="W25" s="63">
        <v>3682</v>
      </c>
      <c r="X25" s="64">
        <v>0.85470000000000002</v>
      </c>
      <c r="Y25" s="278"/>
      <c r="Z25" s="266">
        <v>5332</v>
      </c>
      <c r="AA25" s="267">
        <v>5240</v>
      </c>
      <c r="AB25" s="268">
        <v>0.98270000000000002</v>
      </c>
      <c r="AC25" s="266">
        <v>7603</v>
      </c>
      <c r="AD25" s="267">
        <v>6484</v>
      </c>
      <c r="AE25" s="268">
        <v>0.8528</v>
      </c>
      <c r="AF25" s="269">
        <v>10788858.869999999</v>
      </c>
      <c r="AG25" s="270">
        <v>6838084.1799999997</v>
      </c>
      <c r="AH25" s="268">
        <v>0.63380000000000003</v>
      </c>
      <c r="AI25" s="266">
        <v>5608</v>
      </c>
      <c r="AJ25" s="267">
        <v>3602</v>
      </c>
      <c r="AK25" s="268">
        <v>0.64229999999999998</v>
      </c>
      <c r="AL25" s="12" t="s">
        <v>168</v>
      </c>
    </row>
    <row r="26" spans="1:38" s="3" customFormat="1" ht="13.8" x14ac:dyDescent="0.3">
      <c r="A26" s="62" t="s">
        <v>152</v>
      </c>
      <c r="B26" s="62" t="s">
        <v>28</v>
      </c>
      <c r="C26" s="292">
        <v>3630307.66</v>
      </c>
      <c r="D26" s="292">
        <v>5114732.84</v>
      </c>
      <c r="E26" s="293">
        <v>0.70977463995949397</v>
      </c>
      <c r="F26" s="63">
        <v>2674</v>
      </c>
      <c r="G26" s="63">
        <v>2694</v>
      </c>
      <c r="H26" s="64">
        <v>1.0075000000000001</v>
      </c>
      <c r="I26" s="59">
        <v>0.99</v>
      </c>
      <c r="J26" s="297">
        <v>3824</v>
      </c>
      <c r="K26" s="297">
        <v>3060</v>
      </c>
      <c r="L26" s="298">
        <v>0.80020000000000002</v>
      </c>
      <c r="M26" s="293">
        <v>0.83130000000000004</v>
      </c>
      <c r="N26" s="65">
        <v>3875843.82</v>
      </c>
      <c r="O26" s="65">
        <v>2453709.59</v>
      </c>
      <c r="P26" s="64">
        <v>0.6331</v>
      </c>
      <c r="Q26" s="64">
        <v>0.64770000000000005</v>
      </c>
      <c r="R26" s="297">
        <v>2568</v>
      </c>
      <c r="S26" s="297">
        <v>1665</v>
      </c>
      <c r="T26" s="298">
        <v>0.64839999999999998</v>
      </c>
      <c r="U26" s="298">
        <v>0.68820000000000003</v>
      </c>
      <c r="V26" s="63">
        <v>2090</v>
      </c>
      <c r="W26" s="63">
        <v>1846</v>
      </c>
      <c r="X26" s="64">
        <v>0.88329999999999997</v>
      </c>
      <c r="Y26" s="278"/>
      <c r="Z26" s="266">
        <v>3019</v>
      </c>
      <c r="AA26" s="267">
        <v>3097</v>
      </c>
      <c r="AB26" s="268">
        <v>1.0258</v>
      </c>
      <c r="AC26" s="266">
        <v>4017</v>
      </c>
      <c r="AD26" s="267">
        <v>3602</v>
      </c>
      <c r="AE26" s="268">
        <v>0.89670000000000005</v>
      </c>
      <c r="AF26" s="269">
        <v>5783039.7599999998</v>
      </c>
      <c r="AG26" s="270">
        <v>3780966.96</v>
      </c>
      <c r="AH26" s="268">
        <v>0.65380000000000005</v>
      </c>
      <c r="AI26" s="266">
        <v>3064</v>
      </c>
      <c r="AJ26" s="267">
        <v>1927</v>
      </c>
      <c r="AK26" s="268">
        <v>0.62890000000000001</v>
      </c>
      <c r="AL26" s="12" t="s">
        <v>168</v>
      </c>
    </row>
    <row r="27" spans="1:38" s="3" customFormat="1" ht="13.8" x14ac:dyDescent="0.3">
      <c r="A27" s="62" t="s">
        <v>152</v>
      </c>
      <c r="B27" s="62" t="s">
        <v>29</v>
      </c>
      <c r="C27" s="292">
        <v>6298770.9199999999</v>
      </c>
      <c r="D27" s="292">
        <v>9493626.6899999995</v>
      </c>
      <c r="E27" s="293">
        <v>0.66347362558870504</v>
      </c>
      <c r="F27" s="63">
        <v>3143</v>
      </c>
      <c r="G27" s="63">
        <v>2942</v>
      </c>
      <c r="H27" s="64">
        <v>0.93600000000000005</v>
      </c>
      <c r="I27" s="59">
        <v>0.96899999999999997</v>
      </c>
      <c r="J27" s="297">
        <v>4449</v>
      </c>
      <c r="K27" s="297">
        <v>3647</v>
      </c>
      <c r="L27" s="298">
        <v>0.81969999999999998</v>
      </c>
      <c r="M27" s="293">
        <v>0.85499999999999998</v>
      </c>
      <c r="N27" s="65">
        <v>6827247.9699999997</v>
      </c>
      <c r="O27" s="65">
        <v>4689688.3600000003</v>
      </c>
      <c r="P27" s="64">
        <v>0.68689999999999996</v>
      </c>
      <c r="Q27" s="64">
        <v>0.69</v>
      </c>
      <c r="R27" s="297">
        <v>2877</v>
      </c>
      <c r="S27" s="297">
        <v>1934</v>
      </c>
      <c r="T27" s="298">
        <v>0.67220000000000002</v>
      </c>
      <c r="U27" s="298">
        <v>0.69</v>
      </c>
      <c r="V27" s="63">
        <v>2590</v>
      </c>
      <c r="W27" s="63">
        <v>2044</v>
      </c>
      <c r="X27" s="64">
        <v>0.78920000000000001</v>
      </c>
      <c r="Y27" s="278"/>
      <c r="Z27" s="266">
        <v>3456</v>
      </c>
      <c r="AA27" s="267">
        <v>3519</v>
      </c>
      <c r="AB27" s="268">
        <v>1.0182</v>
      </c>
      <c r="AC27" s="266">
        <v>4884</v>
      </c>
      <c r="AD27" s="267">
        <v>4140</v>
      </c>
      <c r="AE27" s="268">
        <v>0.84770000000000001</v>
      </c>
      <c r="AF27" s="269">
        <v>10605205.050000001</v>
      </c>
      <c r="AG27" s="270">
        <v>7628507.4400000004</v>
      </c>
      <c r="AH27" s="268">
        <v>0.71930000000000005</v>
      </c>
      <c r="AI27" s="266">
        <v>3632</v>
      </c>
      <c r="AJ27" s="267">
        <v>2521</v>
      </c>
      <c r="AK27" s="268">
        <v>0.69410000000000005</v>
      </c>
      <c r="AL27" s="12" t="s">
        <v>168</v>
      </c>
    </row>
    <row r="28" spans="1:38" s="3" customFormat="1" ht="13.8" x14ac:dyDescent="0.3">
      <c r="A28" s="62" t="s">
        <v>152</v>
      </c>
      <c r="B28" s="62" t="s">
        <v>30</v>
      </c>
      <c r="C28" s="292">
        <v>28066437.350000001</v>
      </c>
      <c r="D28" s="292">
        <v>39826601.770000003</v>
      </c>
      <c r="E28" s="293">
        <v>0.70471584575768298</v>
      </c>
      <c r="F28" s="63">
        <v>13860</v>
      </c>
      <c r="G28" s="63">
        <v>13210</v>
      </c>
      <c r="H28" s="64">
        <v>0.95309999999999995</v>
      </c>
      <c r="I28" s="59">
        <v>0.99</v>
      </c>
      <c r="J28" s="297">
        <v>18732</v>
      </c>
      <c r="K28" s="297">
        <v>15410</v>
      </c>
      <c r="L28" s="298">
        <v>0.82269999999999999</v>
      </c>
      <c r="M28" s="293">
        <v>0.83209999999999995</v>
      </c>
      <c r="N28" s="65">
        <v>32122564.190000001</v>
      </c>
      <c r="O28" s="65">
        <v>21152943.050000001</v>
      </c>
      <c r="P28" s="64">
        <v>0.65849999999999997</v>
      </c>
      <c r="Q28" s="64">
        <v>0.66790000000000005</v>
      </c>
      <c r="R28" s="297">
        <v>13596</v>
      </c>
      <c r="S28" s="297">
        <v>8539</v>
      </c>
      <c r="T28" s="298">
        <v>0.62809999999999999</v>
      </c>
      <c r="U28" s="298">
        <v>0.6825</v>
      </c>
      <c r="V28" s="63">
        <v>10690</v>
      </c>
      <c r="W28" s="63">
        <v>8279</v>
      </c>
      <c r="X28" s="64">
        <v>0.77449999999999997</v>
      </c>
      <c r="Y28" s="278"/>
      <c r="Z28" s="266">
        <v>14134</v>
      </c>
      <c r="AA28" s="267">
        <v>14254</v>
      </c>
      <c r="AB28" s="268">
        <v>1.0085</v>
      </c>
      <c r="AC28" s="266">
        <v>19714</v>
      </c>
      <c r="AD28" s="267">
        <v>16480</v>
      </c>
      <c r="AE28" s="268">
        <v>0.83599999999999997</v>
      </c>
      <c r="AF28" s="269">
        <v>46636288.689999998</v>
      </c>
      <c r="AG28" s="270">
        <v>31502301.789999999</v>
      </c>
      <c r="AH28" s="268">
        <v>0.67549999999999999</v>
      </c>
      <c r="AI28" s="266">
        <v>15456</v>
      </c>
      <c r="AJ28" s="267">
        <v>9817</v>
      </c>
      <c r="AK28" s="268">
        <v>0.63519999999999999</v>
      </c>
      <c r="AL28" s="12" t="s">
        <v>168</v>
      </c>
    </row>
    <row r="29" spans="1:38" s="3" customFormat="1" ht="13.8" x14ac:dyDescent="0.3">
      <c r="A29" s="62" t="s">
        <v>169</v>
      </c>
      <c r="B29" s="62" t="s">
        <v>31</v>
      </c>
      <c r="C29" s="292">
        <v>1626894.92</v>
      </c>
      <c r="D29" s="292">
        <v>2276804.58</v>
      </c>
      <c r="E29" s="293">
        <v>0.71455184792363702</v>
      </c>
      <c r="F29" s="63">
        <v>524</v>
      </c>
      <c r="G29" s="63">
        <v>528</v>
      </c>
      <c r="H29" s="64">
        <v>1.0076000000000001</v>
      </c>
      <c r="I29" s="59">
        <v>0.99</v>
      </c>
      <c r="J29" s="297">
        <v>793</v>
      </c>
      <c r="K29" s="297">
        <v>730</v>
      </c>
      <c r="L29" s="298">
        <v>0.92059999999999997</v>
      </c>
      <c r="M29" s="293">
        <v>0.89</v>
      </c>
      <c r="N29" s="65">
        <v>1747504.68</v>
      </c>
      <c r="O29" s="65">
        <v>1222153.76</v>
      </c>
      <c r="P29" s="64">
        <v>0.69940000000000002</v>
      </c>
      <c r="Q29" s="64">
        <v>0.69</v>
      </c>
      <c r="R29" s="297">
        <v>665</v>
      </c>
      <c r="S29" s="297">
        <v>486</v>
      </c>
      <c r="T29" s="298">
        <v>0.73080000000000001</v>
      </c>
      <c r="U29" s="298">
        <v>0.69</v>
      </c>
      <c r="V29" s="63">
        <v>459</v>
      </c>
      <c r="W29" s="63">
        <v>337</v>
      </c>
      <c r="X29" s="64">
        <v>0.73419999999999996</v>
      </c>
      <c r="Y29" s="278"/>
      <c r="Z29" s="266">
        <v>619</v>
      </c>
      <c r="AA29" s="267">
        <v>663</v>
      </c>
      <c r="AB29" s="268">
        <v>1.0710999999999999</v>
      </c>
      <c r="AC29" s="266">
        <v>958</v>
      </c>
      <c r="AD29" s="267">
        <v>897</v>
      </c>
      <c r="AE29" s="268">
        <v>0.93630000000000002</v>
      </c>
      <c r="AF29" s="269">
        <v>2509079.5499999998</v>
      </c>
      <c r="AG29" s="270">
        <v>1647518.68</v>
      </c>
      <c r="AH29" s="268">
        <v>0.65659999999999996</v>
      </c>
      <c r="AI29" s="266">
        <v>855</v>
      </c>
      <c r="AJ29" s="267">
        <v>622</v>
      </c>
      <c r="AK29" s="268">
        <v>0.72750000000000004</v>
      </c>
      <c r="AL29" s="12" t="s">
        <v>168</v>
      </c>
    </row>
    <row r="30" spans="1:38" s="3" customFormat="1" ht="13.8" x14ac:dyDescent="0.3">
      <c r="A30" s="62" t="s">
        <v>169</v>
      </c>
      <c r="B30" s="62" t="s">
        <v>32</v>
      </c>
      <c r="C30" s="292">
        <v>1893987.67</v>
      </c>
      <c r="D30" s="292">
        <v>2695190.41</v>
      </c>
      <c r="E30" s="293">
        <v>0.702728706280904</v>
      </c>
      <c r="F30" s="63">
        <v>552</v>
      </c>
      <c r="G30" s="63">
        <v>546</v>
      </c>
      <c r="H30" s="64">
        <v>0.98909999999999998</v>
      </c>
      <c r="I30" s="59">
        <v>0.99</v>
      </c>
      <c r="J30" s="297">
        <v>882</v>
      </c>
      <c r="K30" s="297">
        <v>778</v>
      </c>
      <c r="L30" s="298">
        <v>0.8821</v>
      </c>
      <c r="M30" s="293">
        <v>0.89</v>
      </c>
      <c r="N30" s="65">
        <v>1926127.65</v>
      </c>
      <c r="O30" s="65">
        <v>1400304.02</v>
      </c>
      <c r="P30" s="64">
        <v>0.72699999999999998</v>
      </c>
      <c r="Q30" s="64">
        <v>0.69</v>
      </c>
      <c r="R30" s="297">
        <v>689</v>
      </c>
      <c r="S30" s="297">
        <v>540</v>
      </c>
      <c r="T30" s="298">
        <v>0.78369999999999995</v>
      </c>
      <c r="U30" s="298">
        <v>0.69</v>
      </c>
      <c r="V30" s="63">
        <v>510</v>
      </c>
      <c r="W30" s="63">
        <v>378</v>
      </c>
      <c r="X30" s="64">
        <v>0.74119999999999997</v>
      </c>
      <c r="Y30" s="278"/>
      <c r="Z30" s="266">
        <v>716</v>
      </c>
      <c r="AA30" s="267">
        <v>772</v>
      </c>
      <c r="AB30" s="268">
        <v>1.0782</v>
      </c>
      <c r="AC30" s="266">
        <v>1087</v>
      </c>
      <c r="AD30" s="267">
        <v>1014</v>
      </c>
      <c r="AE30" s="268">
        <v>0.93279999999999996</v>
      </c>
      <c r="AF30" s="269">
        <v>3032884.52</v>
      </c>
      <c r="AG30" s="270">
        <v>2196211.0299999998</v>
      </c>
      <c r="AH30" s="268">
        <v>0.72409999999999997</v>
      </c>
      <c r="AI30" s="266">
        <v>959</v>
      </c>
      <c r="AJ30" s="267">
        <v>721</v>
      </c>
      <c r="AK30" s="268">
        <v>0.75180000000000002</v>
      </c>
      <c r="AL30" s="12" t="s">
        <v>168</v>
      </c>
    </row>
    <row r="31" spans="1:38" s="3" customFormat="1" ht="13.8" x14ac:dyDescent="0.3">
      <c r="A31" s="62" t="s">
        <v>142</v>
      </c>
      <c r="B31" s="62" t="s">
        <v>33</v>
      </c>
      <c r="C31" s="292">
        <v>9389034.1300000008</v>
      </c>
      <c r="D31" s="292">
        <v>12991559.060000001</v>
      </c>
      <c r="E31" s="293">
        <v>0.72270264766821601</v>
      </c>
      <c r="F31" s="63">
        <v>3797</v>
      </c>
      <c r="G31" s="63">
        <v>3753</v>
      </c>
      <c r="H31" s="64">
        <v>0.98839999999999995</v>
      </c>
      <c r="I31" s="59">
        <v>0.99</v>
      </c>
      <c r="J31" s="297">
        <v>5044</v>
      </c>
      <c r="K31" s="297">
        <v>4522</v>
      </c>
      <c r="L31" s="298">
        <v>0.89649999999999996</v>
      </c>
      <c r="M31" s="293">
        <v>0.89</v>
      </c>
      <c r="N31" s="65">
        <v>10141294.85</v>
      </c>
      <c r="O31" s="65">
        <v>7133483.1600000001</v>
      </c>
      <c r="P31" s="64">
        <v>0.70340000000000003</v>
      </c>
      <c r="Q31" s="64">
        <v>0.69</v>
      </c>
      <c r="R31" s="297">
        <v>4228</v>
      </c>
      <c r="S31" s="297">
        <v>2966</v>
      </c>
      <c r="T31" s="298">
        <v>0.70150000000000001</v>
      </c>
      <c r="U31" s="298">
        <v>0.69</v>
      </c>
      <c r="V31" s="63">
        <v>3160</v>
      </c>
      <c r="W31" s="63">
        <v>2668</v>
      </c>
      <c r="X31" s="64">
        <v>0.84430000000000005</v>
      </c>
      <c r="Y31" s="278"/>
      <c r="Z31" s="266">
        <v>4244</v>
      </c>
      <c r="AA31" s="267">
        <v>4549</v>
      </c>
      <c r="AB31" s="268">
        <v>1.0719000000000001</v>
      </c>
      <c r="AC31" s="266">
        <v>5985</v>
      </c>
      <c r="AD31" s="267">
        <v>5214</v>
      </c>
      <c r="AE31" s="268">
        <v>0.87119999999999997</v>
      </c>
      <c r="AF31" s="269">
        <v>13958043.609999999</v>
      </c>
      <c r="AG31" s="270">
        <v>10104344.050000001</v>
      </c>
      <c r="AH31" s="268">
        <v>0.72389999999999999</v>
      </c>
      <c r="AI31" s="266">
        <v>5160</v>
      </c>
      <c r="AJ31" s="267">
        <v>3716</v>
      </c>
      <c r="AK31" s="268">
        <v>0.72019999999999995</v>
      </c>
      <c r="AL31" s="12" t="s">
        <v>168</v>
      </c>
    </row>
    <row r="32" spans="1:38" s="3" customFormat="1" ht="13.8" x14ac:dyDescent="0.3">
      <c r="A32" s="62" t="s">
        <v>142</v>
      </c>
      <c r="B32" s="62" t="s">
        <v>34</v>
      </c>
      <c r="C32" s="292">
        <v>1600573.49</v>
      </c>
      <c r="D32" s="292">
        <v>2296313.73</v>
      </c>
      <c r="E32" s="293">
        <v>0.69701864736052399</v>
      </c>
      <c r="F32" s="63">
        <v>819</v>
      </c>
      <c r="G32" s="63">
        <v>881</v>
      </c>
      <c r="H32" s="64">
        <v>1.0757000000000001</v>
      </c>
      <c r="I32" s="59">
        <v>0.98140000000000005</v>
      </c>
      <c r="J32" s="297">
        <v>1277</v>
      </c>
      <c r="K32" s="297">
        <v>954</v>
      </c>
      <c r="L32" s="298">
        <v>0.74709999999999999</v>
      </c>
      <c r="M32" s="293">
        <v>0.77880000000000005</v>
      </c>
      <c r="N32" s="65">
        <v>1723896.51</v>
      </c>
      <c r="O32" s="65">
        <v>1197735.8799999999</v>
      </c>
      <c r="P32" s="64">
        <v>0.69479999999999997</v>
      </c>
      <c r="Q32" s="64">
        <v>0.68489999999999995</v>
      </c>
      <c r="R32" s="297">
        <v>803</v>
      </c>
      <c r="S32" s="297">
        <v>563</v>
      </c>
      <c r="T32" s="298">
        <v>0.70109999999999995</v>
      </c>
      <c r="U32" s="298">
        <v>0.69</v>
      </c>
      <c r="V32" s="63">
        <v>715</v>
      </c>
      <c r="W32" s="63">
        <v>569</v>
      </c>
      <c r="X32" s="64">
        <v>0.79579999999999995</v>
      </c>
      <c r="Y32" s="278"/>
      <c r="Z32" s="266">
        <v>834</v>
      </c>
      <c r="AA32" s="267">
        <v>860</v>
      </c>
      <c r="AB32" s="268">
        <v>1.0311999999999999</v>
      </c>
      <c r="AC32" s="266">
        <v>1234</v>
      </c>
      <c r="AD32" s="267">
        <v>1039</v>
      </c>
      <c r="AE32" s="268">
        <v>0.84199999999999997</v>
      </c>
      <c r="AF32" s="269">
        <v>2629292.1800000002</v>
      </c>
      <c r="AG32" s="270">
        <v>1788035.59</v>
      </c>
      <c r="AH32" s="268">
        <v>0.68</v>
      </c>
      <c r="AI32" s="266">
        <v>981</v>
      </c>
      <c r="AJ32" s="267">
        <v>665</v>
      </c>
      <c r="AK32" s="268">
        <v>0.67789999999999995</v>
      </c>
      <c r="AL32" s="12" t="s">
        <v>168</v>
      </c>
    </row>
    <row r="33" spans="1:38" s="3" customFormat="1" ht="13.8" x14ac:dyDescent="0.3">
      <c r="A33" s="62" t="s">
        <v>152</v>
      </c>
      <c r="B33" s="62" t="s">
        <v>35</v>
      </c>
      <c r="C33" s="292">
        <v>4092578.96</v>
      </c>
      <c r="D33" s="292">
        <v>6045364.3799999999</v>
      </c>
      <c r="E33" s="293">
        <v>0.67697804511826598</v>
      </c>
      <c r="F33" s="63">
        <v>2000</v>
      </c>
      <c r="G33" s="63">
        <v>1922</v>
      </c>
      <c r="H33" s="64">
        <v>0.96099999999999997</v>
      </c>
      <c r="I33" s="59">
        <v>0.98780000000000001</v>
      </c>
      <c r="J33" s="297">
        <v>2522</v>
      </c>
      <c r="K33" s="297">
        <v>2300</v>
      </c>
      <c r="L33" s="298">
        <v>0.91200000000000003</v>
      </c>
      <c r="M33" s="293">
        <v>0.89</v>
      </c>
      <c r="N33" s="65">
        <v>4620978.7300000004</v>
      </c>
      <c r="O33" s="65">
        <v>3005666.75</v>
      </c>
      <c r="P33" s="64">
        <v>0.65039999999999998</v>
      </c>
      <c r="Q33" s="64">
        <v>0.65149999999999997</v>
      </c>
      <c r="R33" s="297">
        <v>2011</v>
      </c>
      <c r="S33" s="297">
        <v>1413</v>
      </c>
      <c r="T33" s="298">
        <v>0.7026</v>
      </c>
      <c r="U33" s="298">
        <v>0.69</v>
      </c>
      <c r="V33" s="63">
        <v>1688</v>
      </c>
      <c r="W33" s="63">
        <v>1427</v>
      </c>
      <c r="X33" s="64">
        <v>0.84540000000000004</v>
      </c>
      <c r="Y33" s="278"/>
      <c r="Z33" s="266">
        <v>2221</v>
      </c>
      <c r="AA33" s="267">
        <v>2172</v>
      </c>
      <c r="AB33" s="268">
        <v>0.97789999999999999</v>
      </c>
      <c r="AC33" s="266">
        <v>2962</v>
      </c>
      <c r="AD33" s="267">
        <v>2708</v>
      </c>
      <c r="AE33" s="268">
        <v>0.91420000000000001</v>
      </c>
      <c r="AF33" s="269">
        <v>6912578.6600000001</v>
      </c>
      <c r="AG33" s="270">
        <v>4640563.4000000004</v>
      </c>
      <c r="AH33" s="268">
        <v>0.67130000000000001</v>
      </c>
      <c r="AI33" s="266">
        <v>2478</v>
      </c>
      <c r="AJ33" s="267">
        <v>1802</v>
      </c>
      <c r="AK33" s="268">
        <v>0.72719999999999996</v>
      </c>
      <c r="AL33" s="12" t="s">
        <v>168</v>
      </c>
    </row>
    <row r="34" spans="1:38" s="3" customFormat="1" ht="13.8" x14ac:dyDescent="0.3">
      <c r="A34" s="62" t="s">
        <v>142</v>
      </c>
      <c r="B34" s="62" t="s">
        <v>36</v>
      </c>
      <c r="C34" s="292">
        <v>11796052.59</v>
      </c>
      <c r="D34" s="292">
        <v>16799138.399999999</v>
      </c>
      <c r="E34" s="293">
        <v>0.70218199940539805</v>
      </c>
      <c r="F34" s="63">
        <v>7148</v>
      </c>
      <c r="G34" s="63">
        <v>6722</v>
      </c>
      <c r="H34" s="64">
        <v>0.94040000000000001</v>
      </c>
      <c r="I34" s="59">
        <v>0.96319999999999995</v>
      </c>
      <c r="J34" s="297">
        <v>8707</v>
      </c>
      <c r="K34" s="297">
        <v>7585</v>
      </c>
      <c r="L34" s="298">
        <v>0.87109999999999999</v>
      </c>
      <c r="M34" s="293">
        <v>0.89</v>
      </c>
      <c r="N34" s="65">
        <v>12383634.1</v>
      </c>
      <c r="O34" s="65">
        <v>8504971.6999999993</v>
      </c>
      <c r="P34" s="64">
        <v>0.68679999999999997</v>
      </c>
      <c r="Q34" s="64">
        <v>0.69</v>
      </c>
      <c r="R34" s="297">
        <v>6095</v>
      </c>
      <c r="S34" s="297">
        <v>4285</v>
      </c>
      <c r="T34" s="298">
        <v>0.70299999999999996</v>
      </c>
      <c r="U34" s="298">
        <v>0.69</v>
      </c>
      <c r="V34" s="63">
        <v>5376</v>
      </c>
      <c r="W34" s="63">
        <v>4319</v>
      </c>
      <c r="X34" s="64">
        <v>0.8034</v>
      </c>
      <c r="Y34" s="278"/>
      <c r="Z34" s="266">
        <v>8273</v>
      </c>
      <c r="AA34" s="267">
        <v>8290</v>
      </c>
      <c r="AB34" s="268">
        <v>1.0021</v>
      </c>
      <c r="AC34" s="266">
        <v>9910</v>
      </c>
      <c r="AD34" s="267">
        <v>8772</v>
      </c>
      <c r="AE34" s="268">
        <v>0.88519999999999999</v>
      </c>
      <c r="AF34" s="269">
        <v>17704322.739999998</v>
      </c>
      <c r="AG34" s="270">
        <v>12777651.18</v>
      </c>
      <c r="AH34" s="268">
        <v>0.72170000000000001</v>
      </c>
      <c r="AI34" s="266">
        <v>7393</v>
      </c>
      <c r="AJ34" s="267">
        <v>5232</v>
      </c>
      <c r="AK34" s="268">
        <v>0.7077</v>
      </c>
      <c r="AL34" s="12" t="s">
        <v>168</v>
      </c>
    </row>
    <row r="35" spans="1:38" s="3" customFormat="1" ht="13.8" x14ac:dyDescent="0.3">
      <c r="A35" s="62" t="s">
        <v>311</v>
      </c>
      <c r="B35" s="62" t="s">
        <v>143</v>
      </c>
      <c r="C35" s="292">
        <v>2121215.7400000002</v>
      </c>
      <c r="D35" s="292">
        <v>2886642.86</v>
      </c>
      <c r="E35" s="293">
        <v>0.73483830278886697</v>
      </c>
      <c r="F35" s="63">
        <v>1707</v>
      </c>
      <c r="G35" s="63">
        <v>1331</v>
      </c>
      <c r="H35" s="64">
        <v>0.77969999999999995</v>
      </c>
      <c r="I35" s="59">
        <v>0.80840000000000001</v>
      </c>
      <c r="J35" s="297">
        <v>2263</v>
      </c>
      <c r="K35" s="297">
        <v>1687</v>
      </c>
      <c r="L35" s="298">
        <v>0.74550000000000005</v>
      </c>
      <c r="M35" s="293">
        <v>0.75149999999999995</v>
      </c>
      <c r="N35" s="65">
        <v>2121480.7599999998</v>
      </c>
      <c r="O35" s="65">
        <v>1337450.6100000001</v>
      </c>
      <c r="P35" s="64">
        <v>0.63039999999999996</v>
      </c>
      <c r="Q35" s="64">
        <v>0.61170000000000002</v>
      </c>
      <c r="R35" s="297">
        <v>1537</v>
      </c>
      <c r="S35" s="297">
        <v>1046</v>
      </c>
      <c r="T35" s="298">
        <v>0.68049999999999999</v>
      </c>
      <c r="U35" s="298">
        <v>0.68930000000000002</v>
      </c>
      <c r="V35" s="63">
        <v>999</v>
      </c>
      <c r="W35" s="63">
        <v>784</v>
      </c>
      <c r="X35" s="64">
        <v>0.78480000000000005</v>
      </c>
      <c r="Y35" s="278"/>
      <c r="Z35" s="266">
        <v>2071</v>
      </c>
      <c r="AA35" s="267">
        <v>1632</v>
      </c>
      <c r="AB35" s="268">
        <v>0.78800000000000003</v>
      </c>
      <c r="AC35" s="266">
        <v>2450</v>
      </c>
      <c r="AD35" s="267">
        <v>1925</v>
      </c>
      <c r="AE35" s="268">
        <v>0.78569999999999995</v>
      </c>
      <c r="AF35" s="269">
        <v>3014070.75</v>
      </c>
      <c r="AG35" s="270">
        <v>1912141.41</v>
      </c>
      <c r="AH35" s="268">
        <v>0.63439999999999996</v>
      </c>
      <c r="AI35" s="266">
        <v>1861</v>
      </c>
      <c r="AJ35" s="267">
        <v>1173</v>
      </c>
      <c r="AK35" s="268">
        <v>0.63029999999999997</v>
      </c>
      <c r="AL35" s="12" t="s">
        <v>168</v>
      </c>
    </row>
    <row r="36" spans="1:38" s="3" customFormat="1" ht="13.8" x14ac:dyDescent="0.3">
      <c r="A36" s="62" t="s">
        <v>311</v>
      </c>
      <c r="B36" s="62" t="s">
        <v>144</v>
      </c>
      <c r="C36" s="292">
        <v>2296474.58</v>
      </c>
      <c r="D36" s="292">
        <v>3187552.44</v>
      </c>
      <c r="E36" s="293">
        <v>0.72045076064693703</v>
      </c>
      <c r="F36" s="63">
        <v>1489</v>
      </c>
      <c r="G36" s="63">
        <v>1371</v>
      </c>
      <c r="H36" s="64">
        <v>0.92079999999999995</v>
      </c>
      <c r="I36" s="59">
        <v>0.94379999999999997</v>
      </c>
      <c r="J36" s="297">
        <v>2555</v>
      </c>
      <c r="K36" s="297">
        <v>1720</v>
      </c>
      <c r="L36" s="298">
        <v>0.67320000000000002</v>
      </c>
      <c r="M36" s="293">
        <v>0.72430000000000005</v>
      </c>
      <c r="N36" s="65">
        <v>2373230.14</v>
      </c>
      <c r="O36" s="65">
        <v>1524197.89</v>
      </c>
      <c r="P36" s="64">
        <v>0.64219999999999999</v>
      </c>
      <c r="Q36" s="64">
        <v>0.64700000000000002</v>
      </c>
      <c r="R36" s="297">
        <v>1524</v>
      </c>
      <c r="S36" s="297">
        <v>1006</v>
      </c>
      <c r="T36" s="298">
        <v>0.66010000000000002</v>
      </c>
      <c r="U36" s="298">
        <v>0.69</v>
      </c>
      <c r="V36" s="63">
        <v>1085</v>
      </c>
      <c r="W36" s="63">
        <v>873</v>
      </c>
      <c r="X36" s="64">
        <v>0.80459999999999998</v>
      </c>
      <c r="Y36" s="278"/>
      <c r="Z36" s="266">
        <v>1661</v>
      </c>
      <c r="AA36" s="267">
        <v>1563</v>
      </c>
      <c r="AB36" s="268">
        <v>0.94099999999999995</v>
      </c>
      <c r="AC36" s="266">
        <v>2230</v>
      </c>
      <c r="AD36" s="267">
        <v>2018</v>
      </c>
      <c r="AE36" s="268">
        <v>0.90490000000000004</v>
      </c>
      <c r="AF36" s="269">
        <v>3571770.62</v>
      </c>
      <c r="AG36" s="270">
        <v>2242614.73</v>
      </c>
      <c r="AH36" s="268">
        <v>0.62790000000000001</v>
      </c>
      <c r="AI36" s="266">
        <v>1802</v>
      </c>
      <c r="AJ36" s="267">
        <v>1073</v>
      </c>
      <c r="AK36" s="268">
        <v>0.59540000000000004</v>
      </c>
      <c r="AL36" s="12" t="s">
        <v>168</v>
      </c>
    </row>
    <row r="37" spans="1:38" s="3" customFormat="1" ht="13.8" x14ac:dyDescent="0.3">
      <c r="A37" s="62" t="s">
        <v>142</v>
      </c>
      <c r="B37" s="62" t="s">
        <v>39</v>
      </c>
      <c r="C37" s="292">
        <v>16889736.09</v>
      </c>
      <c r="D37" s="292">
        <v>23984287.469999999</v>
      </c>
      <c r="E37" s="293">
        <v>0.70420003559105104</v>
      </c>
      <c r="F37" s="63">
        <v>11055</v>
      </c>
      <c r="G37" s="63">
        <v>10757</v>
      </c>
      <c r="H37" s="64">
        <v>0.97299999999999998</v>
      </c>
      <c r="I37" s="59">
        <v>0.99</v>
      </c>
      <c r="J37" s="297">
        <v>13190</v>
      </c>
      <c r="K37" s="297">
        <v>11580</v>
      </c>
      <c r="L37" s="298">
        <v>0.87790000000000001</v>
      </c>
      <c r="M37" s="293">
        <v>0.89</v>
      </c>
      <c r="N37" s="65">
        <v>19454402.309999999</v>
      </c>
      <c r="O37" s="65">
        <v>12268525.939999999</v>
      </c>
      <c r="P37" s="64">
        <v>0.63060000000000005</v>
      </c>
      <c r="Q37" s="64">
        <v>0.65359999999999996</v>
      </c>
      <c r="R37" s="297">
        <v>9737</v>
      </c>
      <c r="S37" s="297">
        <v>6257</v>
      </c>
      <c r="T37" s="298">
        <v>0.64259999999999995</v>
      </c>
      <c r="U37" s="298">
        <v>0.69</v>
      </c>
      <c r="V37" s="63">
        <v>8769</v>
      </c>
      <c r="W37" s="63">
        <v>6938</v>
      </c>
      <c r="X37" s="64">
        <v>0.79120000000000001</v>
      </c>
      <c r="Y37" s="278"/>
      <c r="Z37" s="266">
        <v>12135</v>
      </c>
      <c r="AA37" s="267">
        <v>12377</v>
      </c>
      <c r="AB37" s="268">
        <v>1.0199</v>
      </c>
      <c r="AC37" s="266">
        <v>14524</v>
      </c>
      <c r="AD37" s="267">
        <v>12937</v>
      </c>
      <c r="AE37" s="268">
        <v>0.89070000000000005</v>
      </c>
      <c r="AF37" s="269">
        <v>27749250.690000001</v>
      </c>
      <c r="AG37" s="270">
        <v>18433419</v>
      </c>
      <c r="AH37" s="268">
        <v>0.6643</v>
      </c>
      <c r="AI37" s="266">
        <v>11490</v>
      </c>
      <c r="AJ37" s="267">
        <v>7519</v>
      </c>
      <c r="AK37" s="268">
        <v>0.65439999999999998</v>
      </c>
      <c r="AL37" s="12" t="s">
        <v>168</v>
      </c>
    </row>
    <row r="38" spans="1:38" s="3" customFormat="1" ht="13.8" x14ac:dyDescent="0.3">
      <c r="A38" s="62" t="s">
        <v>311</v>
      </c>
      <c r="B38" s="62" t="s">
        <v>40</v>
      </c>
      <c r="C38" s="292">
        <v>3948809.61</v>
      </c>
      <c r="D38" s="292">
        <v>5487067.6299999999</v>
      </c>
      <c r="E38" s="293">
        <v>0.71965754320400099</v>
      </c>
      <c r="F38" s="63">
        <v>1989</v>
      </c>
      <c r="G38" s="63">
        <v>2003</v>
      </c>
      <c r="H38" s="64">
        <v>1.0069999999999999</v>
      </c>
      <c r="I38" s="59">
        <v>0.99</v>
      </c>
      <c r="J38" s="297">
        <v>2903</v>
      </c>
      <c r="K38" s="297">
        <v>2528</v>
      </c>
      <c r="L38" s="298">
        <v>0.87080000000000002</v>
      </c>
      <c r="M38" s="293">
        <v>0.88970000000000005</v>
      </c>
      <c r="N38" s="65">
        <v>4196202.4000000004</v>
      </c>
      <c r="O38" s="65">
        <v>2838133.78</v>
      </c>
      <c r="P38" s="64">
        <v>0.6764</v>
      </c>
      <c r="Q38" s="64">
        <v>0.68369999999999997</v>
      </c>
      <c r="R38" s="297">
        <v>2103</v>
      </c>
      <c r="S38" s="297">
        <v>1417</v>
      </c>
      <c r="T38" s="298">
        <v>0.67379999999999995</v>
      </c>
      <c r="U38" s="298">
        <v>0.69</v>
      </c>
      <c r="V38" s="63">
        <v>1660</v>
      </c>
      <c r="W38" s="63">
        <v>1444</v>
      </c>
      <c r="X38" s="64">
        <v>0.86990000000000001</v>
      </c>
      <c r="Y38" s="278"/>
      <c r="Z38" s="266">
        <v>2082</v>
      </c>
      <c r="AA38" s="267">
        <v>2172</v>
      </c>
      <c r="AB38" s="268">
        <v>1.0431999999999999</v>
      </c>
      <c r="AC38" s="266">
        <v>3014</v>
      </c>
      <c r="AD38" s="267">
        <v>2732</v>
      </c>
      <c r="AE38" s="268">
        <v>0.90639999999999998</v>
      </c>
      <c r="AF38" s="269">
        <v>6020116.0899999999</v>
      </c>
      <c r="AG38" s="270">
        <v>4009091.16</v>
      </c>
      <c r="AH38" s="268">
        <v>0.66590000000000005</v>
      </c>
      <c r="AI38" s="266">
        <v>2396</v>
      </c>
      <c r="AJ38" s="267">
        <v>1622</v>
      </c>
      <c r="AK38" s="268">
        <v>0.67700000000000005</v>
      </c>
      <c r="AL38" s="12" t="s">
        <v>168</v>
      </c>
    </row>
    <row r="39" spans="1:38" s="3" customFormat="1" ht="13.8" x14ac:dyDescent="0.3">
      <c r="A39" s="62" t="s">
        <v>153</v>
      </c>
      <c r="B39" s="62" t="s">
        <v>41</v>
      </c>
      <c r="C39" s="292">
        <v>10705663.17</v>
      </c>
      <c r="D39" s="292">
        <v>15392094.970000001</v>
      </c>
      <c r="E39" s="293">
        <v>0.69552995812888996</v>
      </c>
      <c r="F39" s="63">
        <v>6680</v>
      </c>
      <c r="G39" s="63">
        <v>6639</v>
      </c>
      <c r="H39" s="64">
        <v>0.99390000000000001</v>
      </c>
      <c r="I39" s="59">
        <v>0.99</v>
      </c>
      <c r="J39" s="297">
        <v>8575</v>
      </c>
      <c r="K39" s="297">
        <v>7313</v>
      </c>
      <c r="L39" s="298">
        <v>0.8528</v>
      </c>
      <c r="M39" s="293">
        <v>0.84099999999999997</v>
      </c>
      <c r="N39" s="65">
        <v>11723174.960000001</v>
      </c>
      <c r="O39" s="65">
        <v>7925275.8300000001</v>
      </c>
      <c r="P39" s="64">
        <v>0.67600000000000005</v>
      </c>
      <c r="Q39" s="64">
        <v>0.69</v>
      </c>
      <c r="R39" s="297">
        <v>6069</v>
      </c>
      <c r="S39" s="297">
        <v>3977</v>
      </c>
      <c r="T39" s="298">
        <v>0.65529999999999999</v>
      </c>
      <c r="U39" s="298">
        <v>0.69</v>
      </c>
      <c r="V39" s="63">
        <v>5395</v>
      </c>
      <c r="W39" s="63">
        <v>4516</v>
      </c>
      <c r="X39" s="64">
        <v>0.83709999999999996</v>
      </c>
      <c r="Y39" s="278"/>
      <c r="Z39" s="266">
        <v>7386</v>
      </c>
      <c r="AA39" s="267">
        <v>8041</v>
      </c>
      <c r="AB39" s="268">
        <v>1.0887</v>
      </c>
      <c r="AC39" s="266">
        <v>9896</v>
      </c>
      <c r="AD39" s="267">
        <v>8250</v>
      </c>
      <c r="AE39" s="268">
        <v>0.8337</v>
      </c>
      <c r="AF39" s="269">
        <v>16783229.829999998</v>
      </c>
      <c r="AG39" s="270">
        <v>11432784.390000001</v>
      </c>
      <c r="AH39" s="268">
        <v>0.68120000000000003</v>
      </c>
      <c r="AI39" s="266">
        <v>7545</v>
      </c>
      <c r="AJ39" s="267">
        <v>5031</v>
      </c>
      <c r="AK39" s="268">
        <v>0.66679999999999995</v>
      </c>
      <c r="AL39" s="12" t="s">
        <v>168</v>
      </c>
    </row>
    <row r="40" spans="1:38" s="3" customFormat="1" ht="13.8" x14ac:dyDescent="0.3">
      <c r="A40" s="62" t="s">
        <v>169</v>
      </c>
      <c r="B40" s="62" t="s">
        <v>42</v>
      </c>
      <c r="C40" s="292">
        <v>871677.27</v>
      </c>
      <c r="D40" s="292">
        <v>1174032.5</v>
      </c>
      <c r="E40" s="293">
        <v>0.74246434404498995</v>
      </c>
      <c r="F40" s="63">
        <v>351</v>
      </c>
      <c r="G40" s="63">
        <v>332</v>
      </c>
      <c r="H40" s="64">
        <v>0.94589999999999996</v>
      </c>
      <c r="I40" s="59">
        <v>0.96519999999999995</v>
      </c>
      <c r="J40" s="297">
        <v>469</v>
      </c>
      <c r="K40" s="297">
        <v>440</v>
      </c>
      <c r="L40" s="298">
        <v>0.93820000000000003</v>
      </c>
      <c r="M40" s="293">
        <v>0.89</v>
      </c>
      <c r="N40" s="65">
        <v>899065.18</v>
      </c>
      <c r="O40" s="65">
        <v>637000.71</v>
      </c>
      <c r="P40" s="64">
        <v>0.70850000000000002</v>
      </c>
      <c r="Q40" s="64">
        <v>0.69</v>
      </c>
      <c r="R40" s="297">
        <v>401</v>
      </c>
      <c r="S40" s="297">
        <v>298</v>
      </c>
      <c r="T40" s="298">
        <v>0.74309999999999998</v>
      </c>
      <c r="U40" s="298">
        <v>0.69</v>
      </c>
      <c r="V40" s="63">
        <v>285</v>
      </c>
      <c r="W40" s="63">
        <v>203</v>
      </c>
      <c r="X40" s="64">
        <v>0.71230000000000004</v>
      </c>
      <c r="Y40" s="278"/>
      <c r="Z40" s="266">
        <v>427</v>
      </c>
      <c r="AA40" s="267">
        <v>432</v>
      </c>
      <c r="AB40" s="268">
        <v>1.0117</v>
      </c>
      <c r="AC40" s="266">
        <v>562</v>
      </c>
      <c r="AD40" s="267">
        <v>515</v>
      </c>
      <c r="AE40" s="268">
        <v>0.91639999999999999</v>
      </c>
      <c r="AF40" s="269">
        <v>1438643.35</v>
      </c>
      <c r="AG40" s="270">
        <v>990159.52</v>
      </c>
      <c r="AH40" s="268">
        <v>0.68830000000000002</v>
      </c>
      <c r="AI40" s="266">
        <v>487</v>
      </c>
      <c r="AJ40" s="267">
        <v>328</v>
      </c>
      <c r="AK40" s="268">
        <v>0.67349999999999999</v>
      </c>
      <c r="AL40" s="12" t="s">
        <v>168</v>
      </c>
    </row>
    <row r="41" spans="1:38" s="3" customFormat="1" ht="13.8" x14ac:dyDescent="0.3">
      <c r="A41" s="62" t="s">
        <v>155</v>
      </c>
      <c r="B41" s="62" t="s">
        <v>43</v>
      </c>
      <c r="C41" s="292">
        <v>415331.69</v>
      </c>
      <c r="D41" s="292">
        <v>600646.19999999995</v>
      </c>
      <c r="E41" s="293">
        <v>0.69147476501141603</v>
      </c>
      <c r="F41" s="63">
        <v>145</v>
      </c>
      <c r="G41" s="63">
        <v>156</v>
      </c>
      <c r="H41" s="64">
        <v>1.0759000000000001</v>
      </c>
      <c r="I41" s="59">
        <v>0.99</v>
      </c>
      <c r="J41" s="297">
        <v>232</v>
      </c>
      <c r="K41" s="297">
        <v>209</v>
      </c>
      <c r="L41" s="298">
        <v>0.90090000000000003</v>
      </c>
      <c r="M41" s="293">
        <v>0.89</v>
      </c>
      <c r="N41" s="65">
        <v>500898.04</v>
      </c>
      <c r="O41" s="65">
        <v>326495.53000000003</v>
      </c>
      <c r="P41" s="64">
        <v>0.65180000000000005</v>
      </c>
      <c r="Q41" s="64">
        <v>0.6321</v>
      </c>
      <c r="R41" s="297">
        <v>185</v>
      </c>
      <c r="S41" s="297">
        <v>136</v>
      </c>
      <c r="T41" s="298">
        <v>0.73509999999999998</v>
      </c>
      <c r="U41" s="298">
        <v>0.68079999999999996</v>
      </c>
      <c r="V41" s="63">
        <v>151</v>
      </c>
      <c r="W41" s="63">
        <v>117</v>
      </c>
      <c r="X41" s="64">
        <v>0.77480000000000004</v>
      </c>
      <c r="Y41" s="278"/>
      <c r="Z41" s="266">
        <v>127</v>
      </c>
      <c r="AA41" s="267">
        <v>142</v>
      </c>
      <c r="AB41" s="268">
        <v>1.1181000000000001</v>
      </c>
      <c r="AC41" s="266">
        <v>247</v>
      </c>
      <c r="AD41" s="267">
        <v>218</v>
      </c>
      <c r="AE41" s="268">
        <v>0.88260000000000005</v>
      </c>
      <c r="AF41" s="269">
        <v>645042.30000000005</v>
      </c>
      <c r="AG41" s="270">
        <v>431340.81</v>
      </c>
      <c r="AH41" s="268">
        <v>0.66869999999999996</v>
      </c>
      <c r="AI41" s="266">
        <v>216</v>
      </c>
      <c r="AJ41" s="267">
        <v>155</v>
      </c>
      <c r="AK41" s="268">
        <v>0.71760000000000002</v>
      </c>
      <c r="AL41" s="12" t="s">
        <v>168</v>
      </c>
    </row>
    <row r="42" spans="1:38" s="3" customFormat="1" ht="13.8" x14ac:dyDescent="0.3">
      <c r="A42" s="62" t="s">
        <v>311</v>
      </c>
      <c r="B42" s="62" t="s">
        <v>44</v>
      </c>
      <c r="C42" s="292">
        <v>3002162.3</v>
      </c>
      <c r="D42" s="292">
        <v>4409775.08</v>
      </c>
      <c r="E42" s="293">
        <v>0.68079714850218598</v>
      </c>
      <c r="F42" s="63">
        <v>1651</v>
      </c>
      <c r="G42" s="63">
        <v>1588</v>
      </c>
      <c r="H42" s="64">
        <v>0.96179999999999999</v>
      </c>
      <c r="I42" s="59">
        <v>0.94830000000000003</v>
      </c>
      <c r="J42" s="297">
        <v>2302</v>
      </c>
      <c r="K42" s="297">
        <v>2059</v>
      </c>
      <c r="L42" s="298">
        <v>0.89439999999999997</v>
      </c>
      <c r="M42" s="293">
        <v>0.89</v>
      </c>
      <c r="N42" s="65">
        <v>3156841.48</v>
      </c>
      <c r="O42" s="65">
        <v>2290353.54</v>
      </c>
      <c r="P42" s="64">
        <v>0.72550000000000003</v>
      </c>
      <c r="Q42" s="64">
        <v>0.69</v>
      </c>
      <c r="R42" s="297">
        <v>1636</v>
      </c>
      <c r="S42" s="297">
        <v>1088</v>
      </c>
      <c r="T42" s="298">
        <v>0.66500000000000004</v>
      </c>
      <c r="U42" s="298">
        <v>0.69</v>
      </c>
      <c r="V42" s="63">
        <v>1374</v>
      </c>
      <c r="W42" s="63">
        <v>1127</v>
      </c>
      <c r="X42" s="64">
        <v>0.82020000000000004</v>
      </c>
      <c r="Y42" s="278"/>
      <c r="Z42" s="266">
        <v>1840</v>
      </c>
      <c r="AA42" s="267">
        <v>1911</v>
      </c>
      <c r="AB42" s="268">
        <v>1.0386</v>
      </c>
      <c r="AC42" s="266">
        <v>2674</v>
      </c>
      <c r="AD42" s="267">
        <v>2367</v>
      </c>
      <c r="AE42" s="268">
        <v>0.88519999999999999</v>
      </c>
      <c r="AF42" s="269">
        <v>4803088.0599999996</v>
      </c>
      <c r="AG42" s="270">
        <v>3395055.27</v>
      </c>
      <c r="AH42" s="268">
        <v>0.70679999999999998</v>
      </c>
      <c r="AI42" s="266">
        <v>2079</v>
      </c>
      <c r="AJ42" s="267">
        <v>1346</v>
      </c>
      <c r="AK42" s="268">
        <v>0.64739999999999998</v>
      </c>
      <c r="AL42" s="12" t="s">
        <v>168</v>
      </c>
    </row>
    <row r="43" spans="1:38" s="3" customFormat="1" ht="13.8" x14ac:dyDescent="0.3">
      <c r="A43" s="62" t="s">
        <v>311</v>
      </c>
      <c r="B43" s="62" t="s">
        <v>45</v>
      </c>
      <c r="C43" s="292">
        <v>1326640.8</v>
      </c>
      <c r="D43" s="292">
        <v>1880570.5725</v>
      </c>
      <c r="E43" s="293">
        <v>0.70544589998363405</v>
      </c>
      <c r="F43" s="63">
        <v>955</v>
      </c>
      <c r="G43" s="63">
        <v>934</v>
      </c>
      <c r="H43" s="64">
        <v>0.97799999999999998</v>
      </c>
      <c r="I43" s="59">
        <v>0.99</v>
      </c>
      <c r="J43" s="297">
        <v>1221</v>
      </c>
      <c r="K43" s="297">
        <v>1140</v>
      </c>
      <c r="L43" s="298">
        <v>0.93369999999999997</v>
      </c>
      <c r="M43" s="293">
        <v>0.89</v>
      </c>
      <c r="N43" s="65">
        <v>1614437.32</v>
      </c>
      <c r="O43" s="65">
        <v>995530.71</v>
      </c>
      <c r="P43" s="64">
        <v>0.61660000000000004</v>
      </c>
      <c r="Q43" s="64">
        <v>0.64559999999999995</v>
      </c>
      <c r="R43" s="297">
        <v>971</v>
      </c>
      <c r="S43" s="297">
        <v>617</v>
      </c>
      <c r="T43" s="298">
        <v>0.63539999999999996</v>
      </c>
      <c r="U43" s="298">
        <v>0.69</v>
      </c>
      <c r="V43" s="63">
        <v>786</v>
      </c>
      <c r="W43" s="63">
        <v>701</v>
      </c>
      <c r="X43" s="64">
        <v>0.89190000000000003</v>
      </c>
      <c r="Y43" s="278"/>
      <c r="Z43" s="266">
        <v>978</v>
      </c>
      <c r="AA43" s="267">
        <v>1011</v>
      </c>
      <c r="AB43" s="268">
        <v>1.0337000000000001</v>
      </c>
      <c r="AC43" s="266">
        <v>1256</v>
      </c>
      <c r="AD43" s="267">
        <v>1182</v>
      </c>
      <c r="AE43" s="268">
        <v>0.94110000000000005</v>
      </c>
      <c r="AF43" s="269">
        <v>2248640.37</v>
      </c>
      <c r="AG43" s="270">
        <v>1489040.44</v>
      </c>
      <c r="AH43" s="268">
        <v>0.66220000000000001</v>
      </c>
      <c r="AI43" s="266">
        <v>1073</v>
      </c>
      <c r="AJ43" s="267">
        <v>748</v>
      </c>
      <c r="AK43" s="268">
        <v>0.69710000000000005</v>
      </c>
      <c r="AL43" s="12" t="s">
        <v>168</v>
      </c>
    </row>
    <row r="44" spans="1:38" s="3" customFormat="1" ht="13.8" x14ac:dyDescent="0.3">
      <c r="A44" s="62" t="s">
        <v>142</v>
      </c>
      <c r="B44" s="62" t="s">
        <v>145</v>
      </c>
      <c r="C44" s="292">
        <v>18756746.399999999</v>
      </c>
      <c r="D44" s="292">
        <v>25230065.109999999</v>
      </c>
      <c r="E44" s="293">
        <v>0.74342837873080703</v>
      </c>
      <c r="F44" s="63">
        <v>11433</v>
      </c>
      <c r="G44" s="63">
        <v>11185</v>
      </c>
      <c r="H44" s="64">
        <v>0.97829999999999995</v>
      </c>
      <c r="I44" s="59">
        <v>0.99</v>
      </c>
      <c r="J44" s="297">
        <v>14599</v>
      </c>
      <c r="K44" s="297">
        <v>11456</v>
      </c>
      <c r="L44" s="298">
        <v>0.78469999999999995</v>
      </c>
      <c r="M44" s="293">
        <v>0.78839999999999999</v>
      </c>
      <c r="N44" s="65">
        <v>19816463.710000001</v>
      </c>
      <c r="O44" s="65">
        <v>14201942.15</v>
      </c>
      <c r="P44" s="64">
        <v>0.7167</v>
      </c>
      <c r="Q44" s="64">
        <v>0.69</v>
      </c>
      <c r="R44" s="297">
        <v>9813</v>
      </c>
      <c r="S44" s="297">
        <v>6932</v>
      </c>
      <c r="T44" s="298">
        <v>0.70640000000000003</v>
      </c>
      <c r="U44" s="298">
        <v>0.69</v>
      </c>
      <c r="V44" s="63">
        <v>8048</v>
      </c>
      <c r="W44" s="63">
        <v>6698</v>
      </c>
      <c r="X44" s="64">
        <v>0.83230000000000004</v>
      </c>
      <c r="Y44" s="278"/>
      <c r="Z44" s="266">
        <v>11255</v>
      </c>
      <c r="AA44" s="267">
        <v>11733</v>
      </c>
      <c r="AB44" s="268">
        <v>1.0425</v>
      </c>
      <c r="AC44" s="266">
        <v>15098</v>
      </c>
      <c r="AD44" s="267">
        <v>12057</v>
      </c>
      <c r="AE44" s="268">
        <v>0.79859999999999998</v>
      </c>
      <c r="AF44" s="269">
        <v>25829201.149999999</v>
      </c>
      <c r="AG44" s="270">
        <v>19383910.690000001</v>
      </c>
      <c r="AH44" s="268">
        <v>0.75049999999999994</v>
      </c>
      <c r="AI44" s="266">
        <v>11011</v>
      </c>
      <c r="AJ44" s="267">
        <v>7762</v>
      </c>
      <c r="AK44" s="268">
        <v>0.70489999999999997</v>
      </c>
      <c r="AL44" s="12" t="s">
        <v>168</v>
      </c>
    </row>
    <row r="45" spans="1:38" s="3" customFormat="1" ht="13.8" x14ac:dyDescent="0.3">
      <c r="A45" s="62" t="s">
        <v>142</v>
      </c>
      <c r="B45" s="62" t="s">
        <v>146</v>
      </c>
      <c r="C45" s="292">
        <v>6290066.3099999996</v>
      </c>
      <c r="D45" s="292">
        <v>8723496.8399999999</v>
      </c>
      <c r="E45" s="293">
        <v>0.72104872912408802</v>
      </c>
      <c r="F45" s="63">
        <v>4488</v>
      </c>
      <c r="G45" s="63">
        <v>4289</v>
      </c>
      <c r="H45" s="64">
        <v>0.95569999999999999</v>
      </c>
      <c r="I45" s="59">
        <v>0.99</v>
      </c>
      <c r="J45" s="297">
        <v>5532</v>
      </c>
      <c r="K45" s="297">
        <v>4501</v>
      </c>
      <c r="L45" s="298">
        <v>0.81359999999999999</v>
      </c>
      <c r="M45" s="293">
        <v>0.81479999999999997</v>
      </c>
      <c r="N45" s="65">
        <v>6586849.9100000001</v>
      </c>
      <c r="O45" s="65">
        <v>4687971.16</v>
      </c>
      <c r="P45" s="64">
        <v>0.7117</v>
      </c>
      <c r="Q45" s="64">
        <v>0.69</v>
      </c>
      <c r="R45" s="297">
        <v>3858</v>
      </c>
      <c r="S45" s="297">
        <v>2721</v>
      </c>
      <c r="T45" s="298">
        <v>0.70530000000000004</v>
      </c>
      <c r="U45" s="298">
        <v>0.69</v>
      </c>
      <c r="V45" s="63">
        <v>3178</v>
      </c>
      <c r="W45" s="63">
        <v>2713</v>
      </c>
      <c r="X45" s="64">
        <v>0.85370000000000001</v>
      </c>
      <c r="Y45" s="278"/>
      <c r="Z45" s="266">
        <v>4370</v>
      </c>
      <c r="AA45" s="267">
        <v>4448</v>
      </c>
      <c r="AB45" s="268">
        <v>1.0178</v>
      </c>
      <c r="AC45" s="266">
        <v>5808</v>
      </c>
      <c r="AD45" s="267">
        <v>5025</v>
      </c>
      <c r="AE45" s="268">
        <v>0.86519999999999997</v>
      </c>
      <c r="AF45" s="269">
        <v>9468270.1199999992</v>
      </c>
      <c r="AG45" s="270">
        <v>7040756.6600000001</v>
      </c>
      <c r="AH45" s="268">
        <v>0.74360000000000004</v>
      </c>
      <c r="AI45" s="266">
        <v>4706</v>
      </c>
      <c r="AJ45" s="267">
        <v>3190</v>
      </c>
      <c r="AK45" s="268">
        <v>0.67789999999999995</v>
      </c>
      <c r="AL45" s="12" t="s">
        <v>168</v>
      </c>
    </row>
    <row r="46" spans="1:38" s="3" customFormat="1" ht="13.8" x14ac:dyDescent="0.3">
      <c r="A46" s="62" t="s">
        <v>311</v>
      </c>
      <c r="B46" s="62" t="s">
        <v>48</v>
      </c>
      <c r="C46" s="292">
        <v>4548274.8</v>
      </c>
      <c r="D46" s="292">
        <v>6566750.4900000002</v>
      </c>
      <c r="E46" s="293">
        <v>0.69262183890285101</v>
      </c>
      <c r="F46" s="63">
        <v>3152</v>
      </c>
      <c r="G46" s="63">
        <v>2935</v>
      </c>
      <c r="H46" s="64">
        <v>0.93120000000000003</v>
      </c>
      <c r="I46" s="59">
        <v>0.99</v>
      </c>
      <c r="J46" s="297">
        <v>3822</v>
      </c>
      <c r="K46" s="297">
        <v>3158</v>
      </c>
      <c r="L46" s="298">
        <v>0.82630000000000003</v>
      </c>
      <c r="M46" s="293">
        <v>0.84840000000000004</v>
      </c>
      <c r="N46" s="65">
        <v>4803398.62</v>
      </c>
      <c r="O46" s="65">
        <v>3240484.82</v>
      </c>
      <c r="P46" s="64">
        <v>0.67459999999999998</v>
      </c>
      <c r="Q46" s="64">
        <v>0.69</v>
      </c>
      <c r="R46" s="297">
        <v>2662</v>
      </c>
      <c r="S46" s="297">
        <v>1864</v>
      </c>
      <c r="T46" s="298">
        <v>0.70020000000000004</v>
      </c>
      <c r="U46" s="298">
        <v>0.69</v>
      </c>
      <c r="V46" s="63">
        <v>2118</v>
      </c>
      <c r="W46" s="63">
        <v>1761</v>
      </c>
      <c r="X46" s="64">
        <v>0.83140000000000003</v>
      </c>
      <c r="Y46" s="278"/>
      <c r="Z46" s="266">
        <v>3327</v>
      </c>
      <c r="AA46" s="267">
        <v>3365</v>
      </c>
      <c r="AB46" s="268">
        <v>1.0114000000000001</v>
      </c>
      <c r="AC46" s="266">
        <v>4204</v>
      </c>
      <c r="AD46" s="267">
        <v>3795</v>
      </c>
      <c r="AE46" s="268">
        <v>0.90269999999999995</v>
      </c>
      <c r="AF46" s="269">
        <v>7343860.6799999997</v>
      </c>
      <c r="AG46" s="270">
        <v>5095623.7699999996</v>
      </c>
      <c r="AH46" s="268">
        <v>0.69389999999999996</v>
      </c>
      <c r="AI46" s="266">
        <v>3286</v>
      </c>
      <c r="AJ46" s="267">
        <v>2271</v>
      </c>
      <c r="AK46" s="268">
        <v>0.69110000000000005</v>
      </c>
      <c r="AL46" s="12" t="s">
        <v>168</v>
      </c>
    </row>
    <row r="47" spans="1:38" s="3" customFormat="1" ht="13.8" x14ac:dyDescent="0.3">
      <c r="A47" s="62" t="s">
        <v>154</v>
      </c>
      <c r="B47" s="62" t="s">
        <v>49</v>
      </c>
      <c r="C47" s="292">
        <v>6969215.8799999999</v>
      </c>
      <c r="D47" s="292">
        <v>9650235.1500000004</v>
      </c>
      <c r="E47" s="293">
        <v>0.72218093877225398</v>
      </c>
      <c r="F47" s="63">
        <v>3372</v>
      </c>
      <c r="G47" s="63">
        <v>3305</v>
      </c>
      <c r="H47" s="64">
        <v>0.98009999999999997</v>
      </c>
      <c r="I47" s="59">
        <v>0.99</v>
      </c>
      <c r="J47" s="297">
        <v>4410</v>
      </c>
      <c r="K47" s="297">
        <v>3820</v>
      </c>
      <c r="L47" s="298">
        <v>0.86619999999999997</v>
      </c>
      <c r="M47" s="293">
        <v>0.88660000000000005</v>
      </c>
      <c r="N47" s="65">
        <v>7706601.8300000001</v>
      </c>
      <c r="O47" s="65">
        <v>5345995.0999999996</v>
      </c>
      <c r="P47" s="64">
        <v>0.69369999999999998</v>
      </c>
      <c r="Q47" s="64">
        <v>0.69</v>
      </c>
      <c r="R47" s="297">
        <v>3311</v>
      </c>
      <c r="S47" s="297">
        <v>2248</v>
      </c>
      <c r="T47" s="298">
        <v>0.67889999999999995</v>
      </c>
      <c r="U47" s="298">
        <v>0.69</v>
      </c>
      <c r="V47" s="63">
        <v>2690</v>
      </c>
      <c r="W47" s="63">
        <v>2240</v>
      </c>
      <c r="X47" s="64">
        <v>0.8327</v>
      </c>
      <c r="Y47" s="278"/>
      <c r="Z47" s="266">
        <v>3289</v>
      </c>
      <c r="AA47" s="267">
        <v>3605</v>
      </c>
      <c r="AB47" s="268">
        <v>1.0961000000000001</v>
      </c>
      <c r="AC47" s="266">
        <v>4462</v>
      </c>
      <c r="AD47" s="267">
        <v>4027</v>
      </c>
      <c r="AE47" s="268">
        <v>0.90249999999999997</v>
      </c>
      <c r="AF47" s="269">
        <v>10602758.33</v>
      </c>
      <c r="AG47" s="270">
        <v>7349482.2400000002</v>
      </c>
      <c r="AH47" s="268">
        <v>0.69320000000000004</v>
      </c>
      <c r="AI47" s="266">
        <v>3743</v>
      </c>
      <c r="AJ47" s="267">
        <v>2578</v>
      </c>
      <c r="AK47" s="268">
        <v>0.68879999999999997</v>
      </c>
      <c r="AL47" s="12" t="s">
        <v>168</v>
      </c>
    </row>
    <row r="48" spans="1:38" s="3" customFormat="1" ht="13.8" x14ac:dyDescent="0.3">
      <c r="A48" s="62" t="s">
        <v>155</v>
      </c>
      <c r="B48" s="62" t="s">
        <v>50</v>
      </c>
      <c r="C48" s="292">
        <v>2402336.64</v>
      </c>
      <c r="D48" s="292">
        <v>3430965.47</v>
      </c>
      <c r="E48" s="293">
        <v>0.70019260205495404</v>
      </c>
      <c r="F48" s="63">
        <v>989</v>
      </c>
      <c r="G48" s="63">
        <v>1008</v>
      </c>
      <c r="H48" s="64">
        <v>1.0192000000000001</v>
      </c>
      <c r="I48" s="59">
        <v>0.99</v>
      </c>
      <c r="J48" s="297">
        <v>1412</v>
      </c>
      <c r="K48" s="297">
        <v>1274</v>
      </c>
      <c r="L48" s="298">
        <v>0.90229999999999999</v>
      </c>
      <c r="M48" s="293">
        <v>0.89</v>
      </c>
      <c r="N48" s="65">
        <v>2699146.77</v>
      </c>
      <c r="O48" s="65">
        <v>1912069.55</v>
      </c>
      <c r="P48" s="64">
        <v>0.70840000000000003</v>
      </c>
      <c r="Q48" s="64">
        <v>0.69</v>
      </c>
      <c r="R48" s="297">
        <v>1113</v>
      </c>
      <c r="S48" s="297">
        <v>740</v>
      </c>
      <c r="T48" s="298">
        <v>0.66490000000000005</v>
      </c>
      <c r="U48" s="298">
        <v>0.69</v>
      </c>
      <c r="V48" s="63">
        <v>1119</v>
      </c>
      <c r="W48" s="63">
        <v>886</v>
      </c>
      <c r="X48" s="64">
        <v>0.79179999999999995</v>
      </c>
      <c r="Y48" s="278"/>
      <c r="Z48" s="266">
        <v>1066</v>
      </c>
      <c r="AA48" s="267">
        <v>1151</v>
      </c>
      <c r="AB48" s="268">
        <v>1.0797000000000001</v>
      </c>
      <c r="AC48" s="266">
        <v>1556</v>
      </c>
      <c r="AD48" s="267">
        <v>1405</v>
      </c>
      <c r="AE48" s="268">
        <v>0.90300000000000002</v>
      </c>
      <c r="AF48" s="269">
        <v>3891837.41</v>
      </c>
      <c r="AG48" s="270">
        <v>2918225.78</v>
      </c>
      <c r="AH48" s="268">
        <v>0.74980000000000002</v>
      </c>
      <c r="AI48" s="266">
        <v>1281</v>
      </c>
      <c r="AJ48" s="267">
        <v>934</v>
      </c>
      <c r="AK48" s="268">
        <v>0.72909999999999997</v>
      </c>
      <c r="AL48" s="12" t="s">
        <v>168</v>
      </c>
    </row>
    <row r="49" spans="1:38" s="3" customFormat="1" ht="13.8" x14ac:dyDescent="0.3">
      <c r="A49" s="62" t="s">
        <v>155</v>
      </c>
      <c r="B49" s="62" t="s">
        <v>51</v>
      </c>
      <c r="C49" s="292">
        <v>2954885.46</v>
      </c>
      <c r="D49" s="292">
        <v>4071439.44</v>
      </c>
      <c r="E49" s="293">
        <v>0.72575940365700198</v>
      </c>
      <c r="F49" s="63">
        <v>1565</v>
      </c>
      <c r="G49" s="63">
        <v>1562</v>
      </c>
      <c r="H49" s="64">
        <v>0.99809999999999999</v>
      </c>
      <c r="I49" s="59">
        <v>0.99</v>
      </c>
      <c r="J49" s="297">
        <v>2208</v>
      </c>
      <c r="K49" s="297">
        <v>2000</v>
      </c>
      <c r="L49" s="298">
        <v>0.90580000000000005</v>
      </c>
      <c r="M49" s="293">
        <v>0.89</v>
      </c>
      <c r="N49" s="65">
        <v>3097464.28</v>
      </c>
      <c r="O49" s="65">
        <v>2306216</v>
      </c>
      <c r="P49" s="64">
        <v>0.74450000000000005</v>
      </c>
      <c r="Q49" s="64">
        <v>0.69</v>
      </c>
      <c r="R49" s="297">
        <v>1519</v>
      </c>
      <c r="S49" s="297">
        <v>1029</v>
      </c>
      <c r="T49" s="298">
        <v>0.6774</v>
      </c>
      <c r="U49" s="298">
        <v>0.69</v>
      </c>
      <c r="V49" s="63">
        <v>1453</v>
      </c>
      <c r="W49" s="63">
        <v>1188</v>
      </c>
      <c r="X49" s="64">
        <v>0.81759999999999999</v>
      </c>
      <c r="Y49" s="278"/>
      <c r="Z49" s="266">
        <v>1695</v>
      </c>
      <c r="AA49" s="267">
        <v>1750</v>
      </c>
      <c r="AB49" s="268">
        <v>1.0324</v>
      </c>
      <c r="AC49" s="266">
        <v>2407</v>
      </c>
      <c r="AD49" s="267">
        <v>2103</v>
      </c>
      <c r="AE49" s="268">
        <v>0.87370000000000003</v>
      </c>
      <c r="AF49" s="269">
        <v>4202934.4000000004</v>
      </c>
      <c r="AG49" s="270">
        <v>3194315.94</v>
      </c>
      <c r="AH49" s="268">
        <v>0.76</v>
      </c>
      <c r="AI49" s="266">
        <v>1815</v>
      </c>
      <c r="AJ49" s="267">
        <v>1238</v>
      </c>
      <c r="AK49" s="268">
        <v>0.68210000000000004</v>
      </c>
      <c r="AL49" s="12" t="s">
        <v>168</v>
      </c>
    </row>
    <row r="50" spans="1:38" s="3" customFormat="1" ht="13.8" x14ac:dyDescent="0.3">
      <c r="A50" s="62" t="s">
        <v>169</v>
      </c>
      <c r="B50" s="62" t="s">
        <v>52</v>
      </c>
      <c r="C50" s="292">
        <v>2119702.56</v>
      </c>
      <c r="D50" s="292">
        <v>2899804.19</v>
      </c>
      <c r="E50" s="293">
        <v>0.73098127360109799</v>
      </c>
      <c r="F50" s="63">
        <v>1625</v>
      </c>
      <c r="G50" s="63">
        <v>1583</v>
      </c>
      <c r="H50" s="64">
        <v>0.97419999999999995</v>
      </c>
      <c r="I50" s="59">
        <v>0.99</v>
      </c>
      <c r="J50" s="297">
        <v>1740</v>
      </c>
      <c r="K50" s="297">
        <v>1575</v>
      </c>
      <c r="L50" s="298">
        <v>0.9052</v>
      </c>
      <c r="M50" s="293">
        <v>0.89</v>
      </c>
      <c r="N50" s="65">
        <v>2281923.7400000002</v>
      </c>
      <c r="O50" s="65">
        <v>1611171.27</v>
      </c>
      <c r="P50" s="64">
        <v>0.70609999999999995</v>
      </c>
      <c r="Q50" s="64">
        <v>0.69</v>
      </c>
      <c r="R50" s="297">
        <v>1202</v>
      </c>
      <c r="S50" s="297">
        <v>845</v>
      </c>
      <c r="T50" s="298">
        <v>0.70299999999999996</v>
      </c>
      <c r="U50" s="298">
        <v>0.69</v>
      </c>
      <c r="V50" s="63">
        <v>1203</v>
      </c>
      <c r="W50" s="63">
        <v>1037</v>
      </c>
      <c r="X50" s="64">
        <v>0.86199999999999999</v>
      </c>
      <c r="Y50" s="278"/>
      <c r="Z50" s="266">
        <v>1643</v>
      </c>
      <c r="AA50" s="267">
        <v>1645</v>
      </c>
      <c r="AB50" s="268">
        <v>1.0012000000000001</v>
      </c>
      <c r="AC50" s="266">
        <v>1899</v>
      </c>
      <c r="AD50" s="267">
        <v>1668</v>
      </c>
      <c r="AE50" s="268">
        <v>0.87839999999999996</v>
      </c>
      <c r="AF50" s="269">
        <v>3062225.19</v>
      </c>
      <c r="AG50" s="270">
        <v>2180011.81</v>
      </c>
      <c r="AH50" s="268">
        <v>0.71189999999999998</v>
      </c>
      <c r="AI50" s="266">
        <v>1403</v>
      </c>
      <c r="AJ50" s="267">
        <v>1022</v>
      </c>
      <c r="AK50" s="268">
        <v>0.72840000000000005</v>
      </c>
      <c r="AL50" s="12" t="s">
        <v>168</v>
      </c>
    </row>
    <row r="51" spans="1:38" s="3" customFormat="1" ht="13.8" x14ac:dyDescent="0.3">
      <c r="A51" s="62" t="s">
        <v>154</v>
      </c>
      <c r="B51" s="62" t="s">
        <v>53</v>
      </c>
      <c r="C51" s="292">
        <v>3481848.25</v>
      </c>
      <c r="D51" s="292">
        <v>4451115.58</v>
      </c>
      <c r="E51" s="293">
        <v>0.78224170714524599</v>
      </c>
      <c r="F51" s="63">
        <v>1812</v>
      </c>
      <c r="G51" s="63">
        <v>1792</v>
      </c>
      <c r="H51" s="64">
        <v>0.98899999999999999</v>
      </c>
      <c r="I51" s="59">
        <v>0.96540000000000004</v>
      </c>
      <c r="J51" s="297">
        <v>2489</v>
      </c>
      <c r="K51" s="297">
        <v>2057</v>
      </c>
      <c r="L51" s="298">
        <v>0.82640000000000002</v>
      </c>
      <c r="M51" s="293">
        <v>0.86729999999999996</v>
      </c>
      <c r="N51" s="65">
        <v>3948736.74</v>
      </c>
      <c r="O51" s="65">
        <v>2567295.42</v>
      </c>
      <c r="P51" s="64">
        <v>0.6502</v>
      </c>
      <c r="Q51" s="64">
        <v>0.6714</v>
      </c>
      <c r="R51" s="297">
        <v>1943</v>
      </c>
      <c r="S51" s="297">
        <v>1308</v>
      </c>
      <c r="T51" s="298">
        <v>0.67320000000000002</v>
      </c>
      <c r="U51" s="298">
        <v>0.69</v>
      </c>
      <c r="V51" s="63">
        <v>1375</v>
      </c>
      <c r="W51" s="63">
        <v>1009</v>
      </c>
      <c r="X51" s="64">
        <v>0.73380000000000001</v>
      </c>
      <c r="Y51" s="278"/>
      <c r="Z51" s="266">
        <v>2013</v>
      </c>
      <c r="AA51" s="267">
        <v>1896</v>
      </c>
      <c r="AB51" s="268">
        <v>0.94189999999999996</v>
      </c>
      <c r="AC51" s="266">
        <v>2696</v>
      </c>
      <c r="AD51" s="267">
        <v>2237</v>
      </c>
      <c r="AE51" s="268">
        <v>0.82969999999999999</v>
      </c>
      <c r="AF51" s="269">
        <v>5208294.24</v>
      </c>
      <c r="AG51" s="270">
        <v>3364505.19</v>
      </c>
      <c r="AH51" s="268">
        <v>0.64600000000000002</v>
      </c>
      <c r="AI51" s="266">
        <v>2150</v>
      </c>
      <c r="AJ51" s="267">
        <v>1373</v>
      </c>
      <c r="AK51" s="268">
        <v>0.63859999999999995</v>
      </c>
      <c r="AL51" s="12" t="s">
        <v>168</v>
      </c>
    </row>
    <row r="52" spans="1:38" s="3" customFormat="1" ht="13.8" x14ac:dyDescent="0.3">
      <c r="A52" s="62" t="s">
        <v>169</v>
      </c>
      <c r="B52" s="62" t="s">
        <v>54</v>
      </c>
      <c r="C52" s="292">
        <v>178995.02</v>
      </c>
      <c r="D52" s="292">
        <v>242518.8</v>
      </c>
      <c r="E52" s="293">
        <v>0.73806657463256498</v>
      </c>
      <c r="F52" s="63">
        <v>134</v>
      </c>
      <c r="G52" s="63">
        <v>124</v>
      </c>
      <c r="H52" s="64">
        <v>0.9254</v>
      </c>
      <c r="I52" s="59">
        <v>0.99</v>
      </c>
      <c r="J52" s="297">
        <v>191</v>
      </c>
      <c r="K52" s="297">
        <v>161</v>
      </c>
      <c r="L52" s="298">
        <v>0.84289999999999998</v>
      </c>
      <c r="M52" s="293">
        <v>0.81910000000000005</v>
      </c>
      <c r="N52" s="65">
        <v>236654.39</v>
      </c>
      <c r="O52" s="65">
        <v>127806.72</v>
      </c>
      <c r="P52" s="64">
        <v>0.54010000000000002</v>
      </c>
      <c r="Q52" s="64">
        <v>0.6099</v>
      </c>
      <c r="R52" s="297">
        <v>152</v>
      </c>
      <c r="S52" s="297">
        <v>82</v>
      </c>
      <c r="T52" s="298">
        <v>0.53949999999999998</v>
      </c>
      <c r="U52" s="298">
        <v>0.67110000000000003</v>
      </c>
      <c r="V52" s="63">
        <v>102</v>
      </c>
      <c r="W52" s="63">
        <v>87</v>
      </c>
      <c r="X52" s="64">
        <v>0.85289999999999999</v>
      </c>
      <c r="Y52" s="278"/>
      <c r="Z52" s="266">
        <v>126</v>
      </c>
      <c r="AA52" s="267">
        <v>132</v>
      </c>
      <c r="AB52" s="268">
        <v>1.0476000000000001</v>
      </c>
      <c r="AC52" s="266">
        <v>181</v>
      </c>
      <c r="AD52" s="267">
        <v>167</v>
      </c>
      <c r="AE52" s="268">
        <v>0.92269999999999996</v>
      </c>
      <c r="AF52" s="269">
        <v>341067</v>
      </c>
      <c r="AG52" s="270">
        <v>189559.99</v>
      </c>
      <c r="AH52" s="268">
        <v>0.55579999999999996</v>
      </c>
      <c r="AI52" s="266">
        <v>150</v>
      </c>
      <c r="AJ52" s="267">
        <v>84</v>
      </c>
      <c r="AK52" s="268">
        <v>0.56000000000000005</v>
      </c>
      <c r="AL52" s="12" t="s">
        <v>168</v>
      </c>
    </row>
    <row r="53" spans="1:38" s="3" customFormat="1" ht="13.8" x14ac:dyDescent="0.3">
      <c r="A53" s="62" t="s">
        <v>153</v>
      </c>
      <c r="B53" s="62" t="s">
        <v>55</v>
      </c>
      <c r="C53" s="292">
        <v>7521064.1799999997</v>
      </c>
      <c r="D53" s="292">
        <v>10492549.42</v>
      </c>
      <c r="E53" s="293">
        <v>0.71680045324961605</v>
      </c>
      <c r="F53" s="63">
        <v>4140</v>
      </c>
      <c r="G53" s="63">
        <v>4051</v>
      </c>
      <c r="H53" s="64">
        <v>0.97850000000000004</v>
      </c>
      <c r="I53" s="59">
        <v>0.99</v>
      </c>
      <c r="J53" s="297">
        <v>5574</v>
      </c>
      <c r="K53" s="297">
        <v>4620</v>
      </c>
      <c r="L53" s="298">
        <v>0.82879999999999998</v>
      </c>
      <c r="M53" s="293">
        <v>0.85819999999999996</v>
      </c>
      <c r="N53" s="65">
        <v>8147307.4100000001</v>
      </c>
      <c r="O53" s="65">
        <v>5324597.3099999996</v>
      </c>
      <c r="P53" s="64">
        <v>0.65349999999999997</v>
      </c>
      <c r="Q53" s="64">
        <v>0.65059999999999996</v>
      </c>
      <c r="R53" s="297">
        <v>4154</v>
      </c>
      <c r="S53" s="297">
        <v>2817</v>
      </c>
      <c r="T53" s="298">
        <v>0.67810000000000004</v>
      </c>
      <c r="U53" s="298">
        <v>0.69</v>
      </c>
      <c r="V53" s="63">
        <v>3296</v>
      </c>
      <c r="W53" s="63">
        <v>2658</v>
      </c>
      <c r="X53" s="64">
        <v>0.80640000000000001</v>
      </c>
      <c r="Y53" s="278"/>
      <c r="Z53" s="266">
        <v>4457</v>
      </c>
      <c r="AA53" s="267">
        <v>4427</v>
      </c>
      <c r="AB53" s="268">
        <v>0.99329999999999996</v>
      </c>
      <c r="AC53" s="266">
        <v>6345</v>
      </c>
      <c r="AD53" s="267">
        <v>5491</v>
      </c>
      <c r="AE53" s="268">
        <v>0.86539999999999995</v>
      </c>
      <c r="AF53" s="269">
        <v>12065622.43</v>
      </c>
      <c r="AG53" s="270">
        <v>7879558.1200000001</v>
      </c>
      <c r="AH53" s="268">
        <v>0.65310000000000001</v>
      </c>
      <c r="AI53" s="266">
        <v>4972</v>
      </c>
      <c r="AJ53" s="267">
        <v>3228</v>
      </c>
      <c r="AK53" s="268">
        <v>0.6492</v>
      </c>
      <c r="AL53" s="12" t="s">
        <v>168</v>
      </c>
    </row>
    <row r="54" spans="1:38" s="3" customFormat="1" ht="13.8" x14ac:dyDescent="0.3">
      <c r="A54" s="62" t="s">
        <v>155</v>
      </c>
      <c r="B54" s="62" t="s">
        <v>56</v>
      </c>
      <c r="C54" s="292">
        <v>1470881.98</v>
      </c>
      <c r="D54" s="292">
        <v>2137778.33</v>
      </c>
      <c r="E54" s="293">
        <v>0.68804232850465796</v>
      </c>
      <c r="F54" s="63">
        <v>490</v>
      </c>
      <c r="G54" s="63">
        <v>504</v>
      </c>
      <c r="H54" s="64">
        <v>1.0286</v>
      </c>
      <c r="I54" s="59">
        <v>0.99</v>
      </c>
      <c r="J54" s="297">
        <v>753</v>
      </c>
      <c r="K54" s="297">
        <v>672</v>
      </c>
      <c r="L54" s="298">
        <v>0.89239999999999997</v>
      </c>
      <c r="M54" s="293">
        <v>0.89</v>
      </c>
      <c r="N54" s="65">
        <v>1635334.04</v>
      </c>
      <c r="O54" s="65">
        <v>1126754.2</v>
      </c>
      <c r="P54" s="64">
        <v>0.68899999999999995</v>
      </c>
      <c r="Q54" s="64">
        <v>0.69</v>
      </c>
      <c r="R54" s="297">
        <v>622</v>
      </c>
      <c r="S54" s="297">
        <v>418</v>
      </c>
      <c r="T54" s="298">
        <v>0.67200000000000004</v>
      </c>
      <c r="U54" s="298">
        <v>0.69</v>
      </c>
      <c r="V54" s="63">
        <v>446</v>
      </c>
      <c r="W54" s="63">
        <v>313</v>
      </c>
      <c r="X54" s="64">
        <v>0.70179999999999998</v>
      </c>
      <c r="Y54" s="278"/>
      <c r="Z54" s="266">
        <v>499</v>
      </c>
      <c r="AA54" s="267">
        <v>530</v>
      </c>
      <c r="AB54" s="268">
        <v>1.0621</v>
      </c>
      <c r="AC54" s="266">
        <v>900</v>
      </c>
      <c r="AD54" s="267">
        <v>794</v>
      </c>
      <c r="AE54" s="268">
        <v>0.88219999999999998</v>
      </c>
      <c r="AF54" s="269">
        <v>2532080.21</v>
      </c>
      <c r="AG54" s="270">
        <v>1830421.76</v>
      </c>
      <c r="AH54" s="268">
        <v>0.72289999999999999</v>
      </c>
      <c r="AI54" s="266">
        <v>722</v>
      </c>
      <c r="AJ54" s="267">
        <v>514</v>
      </c>
      <c r="AK54" s="268">
        <v>0.71189999999999998</v>
      </c>
      <c r="AL54" s="12" t="s">
        <v>168</v>
      </c>
    </row>
    <row r="55" spans="1:38" s="3" customFormat="1" ht="13.8" x14ac:dyDescent="0.3">
      <c r="A55" s="62" t="s">
        <v>311</v>
      </c>
      <c r="B55" s="62" t="s">
        <v>57</v>
      </c>
      <c r="C55" s="292">
        <v>11325935.130000001</v>
      </c>
      <c r="D55" s="292">
        <v>15265343.26</v>
      </c>
      <c r="E55" s="293">
        <v>0.74193779577020802</v>
      </c>
      <c r="F55" s="63">
        <v>4581</v>
      </c>
      <c r="G55" s="63">
        <v>4796</v>
      </c>
      <c r="H55" s="64">
        <v>1.0468999999999999</v>
      </c>
      <c r="I55" s="59">
        <v>0.99</v>
      </c>
      <c r="J55" s="297">
        <v>6257</v>
      </c>
      <c r="K55" s="297">
        <v>5305</v>
      </c>
      <c r="L55" s="298">
        <v>0.84789999999999999</v>
      </c>
      <c r="M55" s="293">
        <v>0.85840000000000005</v>
      </c>
      <c r="N55" s="65">
        <v>11955401.970000001</v>
      </c>
      <c r="O55" s="65">
        <v>8892421.6300000008</v>
      </c>
      <c r="P55" s="64">
        <v>0.74380000000000002</v>
      </c>
      <c r="Q55" s="64">
        <v>0.69</v>
      </c>
      <c r="R55" s="297">
        <v>4345</v>
      </c>
      <c r="S55" s="297">
        <v>3222</v>
      </c>
      <c r="T55" s="298">
        <v>0.74150000000000005</v>
      </c>
      <c r="U55" s="298">
        <v>0.69</v>
      </c>
      <c r="V55" s="63">
        <v>3987</v>
      </c>
      <c r="W55" s="63">
        <v>3469</v>
      </c>
      <c r="X55" s="64">
        <v>0.87009999999999998</v>
      </c>
      <c r="Y55" s="278"/>
      <c r="Z55" s="266">
        <v>4734</v>
      </c>
      <c r="AA55" s="267">
        <v>5191</v>
      </c>
      <c r="AB55" s="268">
        <v>1.0965</v>
      </c>
      <c r="AC55" s="266">
        <v>6517</v>
      </c>
      <c r="AD55" s="267">
        <v>5686</v>
      </c>
      <c r="AE55" s="268">
        <v>0.87250000000000005</v>
      </c>
      <c r="AF55" s="269">
        <v>16587024.470000001</v>
      </c>
      <c r="AG55" s="270">
        <v>12195134.83</v>
      </c>
      <c r="AH55" s="268">
        <v>0.73519999999999996</v>
      </c>
      <c r="AI55" s="266">
        <v>5250</v>
      </c>
      <c r="AJ55" s="267">
        <v>3810</v>
      </c>
      <c r="AK55" s="268">
        <v>0.72570000000000001</v>
      </c>
      <c r="AL55" s="12" t="s">
        <v>168</v>
      </c>
    </row>
    <row r="56" spans="1:38" s="3" customFormat="1" ht="13.8" x14ac:dyDescent="0.3">
      <c r="A56" s="62" t="s">
        <v>152</v>
      </c>
      <c r="B56" s="62" t="s">
        <v>58</v>
      </c>
      <c r="C56" s="292">
        <v>668763.56999999995</v>
      </c>
      <c r="D56" s="292">
        <v>973408.15</v>
      </c>
      <c r="E56" s="293">
        <v>0.68703304980546998</v>
      </c>
      <c r="F56" s="63">
        <v>277</v>
      </c>
      <c r="G56" s="63">
        <v>252</v>
      </c>
      <c r="H56" s="64">
        <v>0.90969999999999995</v>
      </c>
      <c r="I56" s="59">
        <v>0.96619999999999995</v>
      </c>
      <c r="J56" s="297">
        <v>402</v>
      </c>
      <c r="K56" s="297">
        <v>372</v>
      </c>
      <c r="L56" s="298">
        <v>0.9254</v>
      </c>
      <c r="M56" s="293">
        <v>0.89</v>
      </c>
      <c r="N56" s="65">
        <v>692688.47</v>
      </c>
      <c r="O56" s="65">
        <v>481379.59</v>
      </c>
      <c r="P56" s="64">
        <v>0.69489999999999996</v>
      </c>
      <c r="Q56" s="64">
        <v>0.69</v>
      </c>
      <c r="R56" s="297">
        <v>339</v>
      </c>
      <c r="S56" s="297">
        <v>247</v>
      </c>
      <c r="T56" s="298">
        <v>0.72860000000000003</v>
      </c>
      <c r="U56" s="298">
        <v>0.69</v>
      </c>
      <c r="V56" s="63">
        <v>222</v>
      </c>
      <c r="W56" s="63">
        <v>187</v>
      </c>
      <c r="X56" s="64">
        <v>0.84230000000000005</v>
      </c>
      <c r="Y56" s="278"/>
      <c r="Z56" s="266">
        <v>376</v>
      </c>
      <c r="AA56" s="267">
        <v>364</v>
      </c>
      <c r="AB56" s="268">
        <v>0.96809999999999996</v>
      </c>
      <c r="AC56" s="266">
        <v>531</v>
      </c>
      <c r="AD56" s="267">
        <v>480</v>
      </c>
      <c r="AE56" s="268">
        <v>0.90400000000000003</v>
      </c>
      <c r="AF56" s="269">
        <v>1023023.57</v>
      </c>
      <c r="AG56" s="270">
        <v>758014.59</v>
      </c>
      <c r="AH56" s="268">
        <v>0.74099999999999999</v>
      </c>
      <c r="AI56" s="266">
        <v>459</v>
      </c>
      <c r="AJ56" s="267">
        <v>323</v>
      </c>
      <c r="AK56" s="268">
        <v>0.70369999999999999</v>
      </c>
      <c r="AL56" s="12" t="s">
        <v>168</v>
      </c>
    </row>
    <row r="57" spans="1:38" s="3" customFormat="1" ht="13.8" x14ac:dyDescent="0.3">
      <c r="A57" s="62" t="s">
        <v>154</v>
      </c>
      <c r="B57" s="62" t="s">
        <v>59</v>
      </c>
      <c r="C57" s="292">
        <v>2993400.22</v>
      </c>
      <c r="D57" s="292">
        <v>4220451.71</v>
      </c>
      <c r="E57" s="293">
        <v>0.70926062556465097</v>
      </c>
      <c r="F57" s="63">
        <v>1921</v>
      </c>
      <c r="G57" s="63">
        <v>1800</v>
      </c>
      <c r="H57" s="64">
        <v>0.93700000000000006</v>
      </c>
      <c r="I57" s="59">
        <v>0.94369999999999998</v>
      </c>
      <c r="J57" s="297">
        <v>2278</v>
      </c>
      <c r="K57" s="297">
        <v>1969</v>
      </c>
      <c r="L57" s="298">
        <v>0.86439999999999995</v>
      </c>
      <c r="M57" s="293">
        <v>0.85740000000000005</v>
      </c>
      <c r="N57" s="65">
        <v>3398622.81</v>
      </c>
      <c r="O57" s="65">
        <v>2239343.27</v>
      </c>
      <c r="P57" s="64">
        <v>0.65890000000000004</v>
      </c>
      <c r="Q57" s="64">
        <v>0.68230000000000002</v>
      </c>
      <c r="R57" s="297">
        <v>1658</v>
      </c>
      <c r="S57" s="297">
        <v>1061</v>
      </c>
      <c r="T57" s="298">
        <v>0.63990000000000002</v>
      </c>
      <c r="U57" s="298">
        <v>0.69</v>
      </c>
      <c r="V57" s="63">
        <v>1461</v>
      </c>
      <c r="W57" s="63">
        <v>1198</v>
      </c>
      <c r="X57" s="64">
        <v>0.82</v>
      </c>
      <c r="Y57" s="278"/>
      <c r="Z57" s="266">
        <v>1934</v>
      </c>
      <c r="AA57" s="267">
        <v>1980</v>
      </c>
      <c r="AB57" s="268">
        <v>1.0238</v>
      </c>
      <c r="AC57" s="266">
        <v>2490</v>
      </c>
      <c r="AD57" s="267">
        <v>2200</v>
      </c>
      <c r="AE57" s="268">
        <v>0.88349999999999995</v>
      </c>
      <c r="AF57" s="269">
        <v>4897655.45</v>
      </c>
      <c r="AG57" s="270">
        <v>3337577.13</v>
      </c>
      <c r="AH57" s="268">
        <v>0.68149999999999999</v>
      </c>
      <c r="AI57" s="266">
        <v>1973</v>
      </c>
      <c r="AJ57" s="267">
        <v>1410</v>
      </c>
      <c r="AK57" s="268">
        <v>0.71460000000000001</v>
      </c>
      <c r="AL57" s="12" t="s">
        <v>168</v>
      </c>
    </row>
    <row r="58" spans="1:38" s="3" customFormat="1" ht="13.8" x14ac:dyDescent="0.3">
      <c r="A58" s="62" t="s">
        <v>152</v>
      </c>
      <c r="B58" s="62" t="s">
        <v>60</v>
      </c>
      <c r="C58" s="292">
        <v>5229879.82</v>
      </c>
      <c r="D58" s="292">
        <v>7162345.3700000001</v>
      </c>
      <c r="E58" s="293">
        <v>0.73019095698815795</v>
      </c>
      <c r="F58" s="63">
        <v>3578</v>
      </c>
      <c r="G58" s="63">
        <v>3272</v>
      </c>
      <c r="H58" s="64">
        <v>0.91449999999999998</v>
      </c>
      <c r="I58" s="59">
        <v>0.91359999999999997</v>
      </c>
      <c r="J58" s="297">
        <v>4794</v>
      </c>
      <c r="K58" s="297">
        <v>4097</v>
      </c>
      <c r="L58" s="298">
        <v>0.85460000000000003</v>
      </c>
      <c r="M58" s="293">
        <v>0.85089999999999999</v>
      </c>
      <c r="N58" s="65">
        <v>5734340.3700000001</v>
      </c>
      <c r="O58" s="65">
        <v>3559573.65</v>
      </c>
      <c r="P58" s="64">
        <v>0.62070000000000003</v>
      </c>
      <c r="Q58" s="64">
        <v>0.61990000000000001</v>
      </c>
      <c r="R58" s="297">
        <v>3610</v>
      </c>
      <c r="S58" s="297">
        <v>2334</v>
      </c>
      <c r="T58" s="298">
        <v>0.64649999999999996</v>
      </c>
      <c r="U58" s="298">
        <v>0.67190000000000005</v>
      </c>
      <c r="V58" s="63">
        <v>2688</v>
      </c>
      <c r="W58" s="63">
        <v>2286</v>
      </c>
      <c r="X58" s="64">
        <v>0.85040000000000004</v>
      </c>
      <c r="Y58" s="278"/>
      <c r="Z58" s="266">
        <v>4282</v>
      </c>
      <c r="AA58" s="267">
        <v>3938</v>
      </c>
      <c r="AB58" s="268">
        <v>0.91969999999999996</v>
      </c>
      <c r="AC58" s="266">
        <v>5443</v>
      </c>
      <c r="AD58" s="267">
        <v>4773</v>
      </c>
      <c r="AE58" s="268">
        <v>0.87690000000000001</v>
      </c>
      <c r="AF58" s="269">
        <v>8516880.1699999999</v>
      </c>
      <c r="AG58" s="270">
        <v>5340306.5</v>
      </c>
      <c r="AH58" s="268">
        <v>0.627</v>
      </c>
      <c r="AI58" s="266">
        <v>4312</v>
      </c>
      <c r="AJ58" s="267">
        <v>2641</v>
      </c>
      <c r="AK58" s="268">
        <v>0.61250000000000004</v>
      </c>
      <c r="AL58" s="12" t="s">
        <v>168</v>
      </c>
    </row>
    <row r="59" spans="1:38" s="3" customFormat="1" ht="13.8" x14ac:dyDescent="0.3">
      <c r="A59" s="62" t="s">
        <v>153</v>
      </c>
      <c r="B59" s="62" t="s">
        <v>61</v>
      </c>
      <c r="C59" s="292">
        <v>3512535.85</v>
      </c>
      <c r="D59" s="292">
        <v>5166944.8099999996</v>
      </c>
      <c r="E59" s="293">
        <v>0.67980905141504699</v>
      </c>
      <c r="F59" s="63">
        <v>1664</v>
      </c>
      <c r="G59" s="63">
        <v>1567</v>
      </c>
      <c r="H59" s="64">
        <v>0.94169999999999998</v>
      </c>
      <c r="I59" s="59">
        <v>0.9546</v>
      </c>
      <c r="J59" s="297">
        <v>2594</v>
      </c>
      <c r="K59" s="297">
        <v>2011</v>
      </c>
      <c r="L59" s="298">
        <v>0.77529999999999999</v>
      </c>
      <c r="M59" s="293">
        <v>0.82179999999999997</v>
      </c>
      <c r="N59" s="65">
        <v>3733684.49</v>
      </c>
      <c r="O59" s="65">
        <v>2509066.5099999998</v>
      </c>
      <c r="P59" s="64">
        <v>0.67200000000000004</v>
      </c>
      <c r="Q59" s="64">
        <v>0.69</v>
      </c>
      <c r="R59" s="297">
        <v>1870</v>
      </c>
      <c r="S59" s="297">
        <v>1295</v>
      </c>
      <c r="T59" s="298">
        <v>0.6925</v>
      </c>
      <c r="U59" s="298">
        <v>0.69</v>
      </c>
      <c r="V59" s="63">
        <v>1351</v>
      </c>
      <c r="W59" s="63">
        <v>1181</v>
      </c>
      <c r="X59" s="64">
        <v>0.87419999999999998</v>
      </c>
      <c r="Y59" s="278"/>
      <c r="Z59" s="266">
        <v>1654</v>
      </c>
      <c r="AA59" s="267">
        <v>1729</v>
      </c>
      <c r="AB59" s="268">
        <v>1.0452999999999999</v>
      </c>
      <c r="AC59" s="266">
        <v>2592</v>
      </c>
      <c r="AD59" s="267">
        <v>2277</v>
      </c>
      <c r="AE59" s="268">
        <v>0.87849999999999995</v>
      </c>
      <c r="AF59" s="269">
        <v>5659927.9699999997</v>
      </c>
      <c r="AG59" s="270">
        <v>4054367.67</v>
      </c>
      <c r="AH59" s="268">
        <v>0.71630000000000005</v>
      </c>
      <c r="AI59" s="266">
        <v>2171</v>
      </c>
      <c r="AJ59" s="267">
        <v>1552</v>
      </c>
      <c r="AK59" s="268">
        <v>0.71489999999999998</v>
      </c>
      <c r="AL59" s="12" t="s">
        <v>168</v>
      </c>
    </row>
    <row r="60" spans="1:38" s="3" customFormat="1" ht="13.8" x14ac:dyDescent="0.3">
      <c r="A60" s="62" t="s">
        <v>155</v>
      </c>
      <c r="B60" s="62" t="s">
        <v>62</v>
      </c>
      <c r="C60" s="292">
        <v>1472289.81</v>
      </c>
      <c r="D60" s="292">
        <v>1901916.56</v>
      </c>
      <c r="E60" s="293">
        <v>0.77410851819913695</v>
      </c>
      <c r="F60" s="63">
        <v>612</v>
      </c>
      <c r="G60" s="63">
        <v>652</v>
      </c>
      <c r="H60" s="64">
        <v>1.0653999999999999</v>
      </c>
      <c r="I60" s="59">
        <v>0.99</v>
      </c>
      <c r="J60" s="297">
        <v>1059</v>
      </c>
      <c r="K60" s="297">
        <v>926</v>
      </c>
      <c r="L60" s="298">
        <v>0.87439999999999996</v>
      </c>
      <c r="M60" s="293">
        <v>0.87980000000000003</v>
      </c>
      <c r="N60" s="65">
        <v>1806469.23</v>
      </c>
      <c r="O60" s="65">
        <v>1087635.1000000001</v>
      </c>
      <c r="P60" s="64">
        <v>0.60209999999999997</v>
      </c>
      <c r="Q60" s="64">
        <v>0.61899999999999999</v>
      </c>
      <c r="R60" s="297">
        <v>854</v>
      </c>
      <c r="S60" s="297">
        <v>527</v>
      </c>
      <c r="T60" s="298">
        <v>0.61709999999999998</v>
      </c>
      <c r="U60" s="298">
        <v>0.66890000000000005</v>
      </c>
      <c r="V60" s="63">
        <v>724</v>
      </c>
      <c r="W60" s="63">
        <v>573</v>
      </c>
      <c r="X60" s="64">
        <v>0.79139999999999999</v>
      </c>
      <c r="Y60" s="278"/>
      <c r="Z60" s="266">
        <v>466</v>
      </c>
      <c r="AA60" s="267">
        <v>555</v>
      </c>
      <c r="AB60" s="268">
        <v>1.1910000000000001</v>
      </c>
      <c r="AC60" s="266">
        <v>903</v>
      </c>
      <c r="AD60" s="267">
        <v>812</v>
      </c>
      <c r="AE60" s="268">
        <v>0.8992</v>
      </c>
      <c r="AF60" s="269">
        <v>2188585.67</v>
      </c>
      <c r="AG60" s="270">
        <v>1465123.29</v>
      </c>
      <c r="AH60" s="268">
        <v>0.6694</v>
      </c>
      <c r="AI60" s="266">
        <v>799</v>
      </c>
      <c r="AJ60" s="267">
        <v>538</v>
      </c>
      <c r="AK60" s="268">
        <v>0.67330000000000001</v>
      </c>
      <c r="AL60" s="12" t="s">
        <v>168</v>
      </c>
    </row>
    <row r="61" spans="1:38" s="3" customFormat="1" ht="13.8" x14ac:dyDescent="0.3">
      <c r="A61" s="62" t="s">
        <v>155</v>
      </c>
      <c r="B61" s="62" t="s">
        <v>63</v>
      </c>
      <c r="C61" s="292">
        <v>657582.85</v>
      </c>
      <c r="D61" s="292">
        <v>901079</v>
      </c>
      <c r="E61" s="293">
        <v>0.72977269473597794</v>
      </c>
      <c r="F61" s="63">
        <v>347</v>
      </c>
      <c r="G61" s="63">
        <v>335</v>
      </c>
      <c r="H61" s="64">
        <v>0.96540000000000004</v>
      </c>
      <c r="I61" s="59">
        <v>0.99</v>
      </c>
      <c r="J61" s="297">
        <v>574</v>
      </c>
      <c r="K61" s="297">
        <v>559</v>
      </c>
      <c r="L61" s="298">
        <v>0.97389999999999999</v>
      </c>
      <c r="M61" s="293">
        <v>0.89</v>
      </c>
      <c r="N61" s="65">
        <v>714213.86</v>
      </c>
      <c r="O61" s="65">
        <v>466225.73</v>
      </c>
      <c r="P61" s="64">
        <v>0.65280000000000005</v>
      </c>
      <c r="Q61" s="64">
        <v>0.66479999999999995</v>
      </c>
      <c r="R61" s="297">
        <v>307</v>
      </c>
      <c r="S61" s="297">
        <v>206</v>
      </c>
      <c r="T61" s="298">
        <v>0.67100000000000004</v>
      </c>
      <c r="U61" s="298">
        <v>0.69</v>
      </c>
      <c r="V61" s="63">
        <v>410</v>
      </c>
      <c r="W61" s="63">
        <v>331</v>
      </c>
      <c r="X61" s="64">
        <v>0.80730000000000002</v>
      </c>
      <c r="Y61" s="278"/>
      <c r="Z61" s="266">
        <v>391</v>
      </c>
      <c r="AA61" s="267">
        <v>392</v>
      </c>
      <c r="AB61" s="268">
        <v>1.0025999999999999</v>
      </c>
      <c r="AC61" s="266">
        <v>684</v>
      </c>
      <c r="AD61" s="267">
        <v>616</v>
      </c>
      <c r="AE61" s="268">
        <v>0.90059999999999996</v>
      </c>
      <c r="AF61" s="269">
        <v>1033779.3</v>
      </c>
      <c r="AG61" s="270">
        <v>673483.94</v>
      </c>
      <c r="AH61" s="268">
        <v>0.65149999999999997</v>
      </c>
      <c r="AI61" s="266">
        <v>417</v>
      </c>
      <c r="AJ61" s="267">
        <v>245</v>
      </c>
      <c r="AK61" s="268">
        <v>0.58750000000000002</v>
      </c>
      <c r="AL61" s="12" t="s">
        <v>168</v>
      </c>
    </row>
    <row r="62" spans="1:38" s="3" customFormat="1" ht="13.8" x14ac:dyDescent="0.3">
      <c r="A62" s="62" t="s">
        <v>169</v>
      </c>
      <c r="B62" s="62" t="s">
        <v>64</v>
      </c>
      <c r="C62" s="292">
        <v>1977163.85</v>
      </c>
      <c r="D62" s="292">
        <v>2728767</v>
      </c>
      <c r="E62" s="293">
        <v>0.72456309021620402</v>
      </c>
      <c r="F62" s="63">
        <v>1286</v>
      </c>
      <c r="G62" s="63">
        <v>1235</v>
      </c>
      <c r="H62" s="64">
        <v>0.96030000000000004</v>
      </c>
      <c r="I62" s="59">
        <v>0.97260000000000002</v>
      </c>
      <c r="J62" s="297">
        <v>1832</v>
      </c>
      <c r="K62" s="297">
        <v>1744</v>
      </c>
      <c r="L62" s="298">
        <v>0.95199999999999996</v>
      </c>
      <c r="M62" s="293">
        <v>0.89</v>
      </c>
      <c r="N62" s="65">
        <v>2041837.45</v>
      </c>
      <c r="O62" s="65">
        <v>1365215.76</v>
      </c>
      <c r="P62" s="64">
        <v>0.66859999999999997</v>
      </c>
      <c r="Q62" s="64">
        <v>0.67269999999999996</v>
      </c>
      <c r="R62" s="297">
        <v>1480</v>
      </c>
      <c r="S62" s="297">
        <v>984</v>
      </c>
      <c r="T62" s="298">
        <v>0.66490000000000005</v>
      </c>
      <c r="U62" s="298">
        <v>0.68930000000000002</v>
      </c>
      <c r="V62" s="63">
        <v>1121</v>
      </c>
      <c r="W62" s="63">
        <v>977</v>
      </c>
      <c r="X62" s="64">
        <v>0.87150000000000005</v>
      </c>
      <c r="Y62" s="278"/>
      <c r="Z62" s="266">
        <v>1615</v>
      </c>
      <c r="AA62" s="267">
        <v>1545</v>
      </c>
      <c r="AB62" s="268">
        <v>0.95669999999999999</v>
      </c>
      <c r="AC62" s="266">
        <v>2354</v>
      </c>
      <c r="AD62" s="267">
        <v>2121</v>
      </c>
      <c r="AE62" s="268">
        <v>0.90100000000000002</v>
      </c>
      <c r="AF62" s="269">
        <v>3274541.67</v>
      </c>
      <c r="AG62" s="270">
        <v>2006900.51</v>
      </c>
      <c r="AH62" s="268">
        <v>0.6129</v>
      </c>
      <c r="AI62" s="266">
        <v>1879</v>
      </c>
      <c r="AJ62" s="267">
        <v>1135</v>
      </c>
      <c r="AK62" s="268">
        <v>0.60399999999999998</v>
      </c>
      <c r="AL62" s="12" t="s">
        <v>168</v>
      </c>
    </row>
    <row r="63" spans="1:38" s="3" customFormat="1" ht="13.8" x14ac:dyDescent="0.3">
      <c r="A63" s="62" t="s">
        <v>153</v>
      </c>
      <c r="B63" s="62" t="s">
        <v>65</v>
      </c>
      <c r="C63" s="292">
        <v>1984400.65</v>
      </c>
      <c r="D63" s="292">
        <v>2900090.8</v>
      </c>
      <c r="E63" s="293">
        <v>0.68425466195748097</v>
      </c>
      <c r="F63" s="63">
        <v>1083</v>
      </c>
      <c r="G63" s="63">
        <v>1100</v>
      </c>
      <c r="H63" s="64">
        <v>1.0157</v>
      </c>
      <c r="I63" s="59">
        <v>0.99</v>
      </c>
      <c r="J63" s="297">
        <v>1667</v>
      </c>
      <c r="K63" s="297">
        <v>1425</v>
      </c>
      <c r="L63" s="298">
        <v>0.8548</v>
      </c>
      <c r="M63" s="293">
        <v>0.88249999999999995</v>
      </c>
      <c r="N63" s="65">
        <v>2362219.66</v>
      </c>
      <c r="O63" s="65">
        <v>1463775.39</v>
      </c>
      <c r="P63" s="64">
        <v>0.61970000000000003</v>
      </c>
      <c r="Q63" s="64">
        <v>0.61439999999999995</v>
      </c>
      <c r="R63" s="297">
        <v>1243</v>
      </c>
      <c r="S63" s="297">
        <v>733</v>
      </c>
      <c r="T63" s="298">
        <v>0.5897</v>
      </c>
      <c r="U63" s="298">
        <v>0.67600000000000005</v>
      </c>
      <c r="V63" s="63">
        <v>972</v>
      </c>
      <c r="W63" s="63">
        <v>849</v>
      </c>
      <c r="X63" s="64">
        <v>0.87350000000000005</v>
      </c>
      <c r="Y63" s="278"/>
      <c r="Z63" s="266">
        <v>1284</v>
      </c>
      <c r="AA63" s="267">
        <v>1327</v>
      </c>
      <c r="AB63" s="268">
        <v>1.0335000000000001</v>
      </c>
      <c r="AC63" s="266">
        <v>2184</v>
      </c>
      <c r="AD63" s="267">
        <v>1945</v>
      </c>
      <c r="AE63" s="268">
        <v>0.89059999999999995</v>
      </c>
      <c r="AF63" s="269">
        <v>3943336.75</v>
      </c>
      <c r="AG63" s="270">
        <v>2547023.56</v>
      </c>
      <c r="AH63" s="268">
        <v>0.64590000000000003</v>
      </c>
      <c r="AI63" s="266">
        <v>1702</v>
      </c>
      <c r="AJ63" s="267">
        <v>1012</v>
      </c>
      <c r="AK63" s="268">
        <v>0.59460000000000002</v>
      </c>
      <c r="AL63" s="12" t="s">
        <v>168</v>
      </c>
    </row>
    <row r="64" spans="1:38" ht="13.8" x14ac:dyDescent="0.3">
      <c r="A64" s="359" t="s">
        <v>154</v>
      </c>
      <c r="B64" s="359" t="s">
        <v>66</v>
      </c>
      <c r="C64" s="292">
        <v>36922146.560000002</v>
      </c>
      <c r="D64" s="292">
        <v>52286476.670000002</v>
      </c>
      <c r="E64" s="293">
        <v>0.70615097653318304</v>
      </c>
      <c r="F64" s="360">
        <v>26104</v>
      </c>
      <c r="G64" s="360">
        <v>23927</v>
      </c>
      <c r="H64" s="352">
        <v>0.91659999999999997</v>
      </c>
      <c r="I64" s="374">
        <v>0.93930000000000002</v>
      </c>
      <c r="J64" s="297">
        <v>32299</v>
      </c>
      <c r="K64" s="297">
        <v>22543</v>
      </c>
      <c r="L64" s="298">
        <v>0.69789999999999996</v>
      </c>
      <c r="M64" s="293">
        <v>0.70989999999999998</v>
      </c>
      <c r="N64" s="353">
        <v>42867974.399999999</v>
      </c>
      <c r="O64" s="353">
        <v>25802629.199999999</v>
      </c>
      <c r="P64" s="352">
        <v>0.60189999999999999</v>
      </c>
      <c r="Q64" s="352">
        <v>0.61929999999999996</v>
      </c>
      <c r="R64" s="297">
        <v>18580</v>
      </c>
      <c r="S64" s="297">
        <v>11758</v>
      </c>
      <c r="T64" s="298">
        <v>0.63280000000000003</v>
      </c>
      <c r="U64" s="298">
        <v>0.69</v>
      </c>
      <c r="V64" s="360">
        <v>14647</v>
      </c>
      <c r="W64" s="360">
        <v>10341</v>
      </c>
      <c r="X64" s="352">
        <v>0.70599999999999996</v>
      </c>
      <c r="Y64" s="361"/>
      <c r="Z64" s="362">
        <v>28503</v>
      </c>
      <c r="AA64" s="363">
        <v>28101</v>
      </c>
      <c r="AB64" s="364">
        <v>0.9859</v>
      </c>
      <c r="AC64" s="362">
        <v>34329</v>
      </c>
      <c r="AD64" s="363">
        <v>24767</v>
      </c>
      <c r="AE64" s="364">
        <v>0.72150000000000003</v>
      </c>
      <c r="AF64" s="365">
        <v>61709807.859999999</v>
      </c>
      <c r="AG64" s="366">
        <v>38784484.490000002</v>
      </c>
      <c r="AH64" s="364">
        <v>0.62849999999999995</v>
      </c>
      <c r="AI64" s="362">
        <v>21907</v>
      </c>
      <c r="AJ64" s="363">
        <v>14189</v>
      </c>
      <c r="AK64" s="364">
        <v>0.64770000000000005</v>
      </c>
      <c r="AL64" s="27" t="s">
        <v>168</v>
      </c>
    </row>
    <row r="65" spans="1:38" s="3" customFormat="1" ht="13.8" x14ac:dyDescent="0.3">
      <c r="A65" s="62" t="s">
        <v>155</v>
      </c>
      <c r="B65" s="62" t="s">
        <v>67</v>
      </c>
      <c r="C65" s="292">
        <v>574436.67000000004</v>
      </c>
      <c r="D65" s="292">
        <v>762772.11</v>
      </c>
      <c r="E65" s="293">
        <v>0.75309081502730901</v>
      </c>
      <c r="F65" s="63">
        <v>189</v>
      </c>
      <c r="G65" s="63">
        <v>190</v>
      </c>
      <c r="H65" s="64">
        <v>1.0053000000000001</v>
      </c>
      <c r="I65" s="59">
        <v>0.99</v>
      </c>
      <c r="J65" s="297">
        <v>311</v>
      </c>
      <c r="K65" s="297">
        <v>296</v>
      </c>
      <c r="L65" s="298">
        <v>0.95179999999999998</v>
      </c>
      <c r="M65" s="293">
        <v>0.89</v>
      </c>
      <c r="N65" s="65">
        <v>588629.56999999995</v>
      </c>
      <c r="O65" s="65">
        <v>447086.41</v>
      </c>
      <c r="P65" s="64">
        <v>0.75949999999999995</v>
      </c>
      <c r="Q65" s="64">
        <v>0.69</v>
      </c>
      <c r="R65" s="297">
        <v>230</v>
      </c>
      <c r="S65" s="297">
        <v>179</v>
      </c>
      <c r="T65" s="298">
        <v>0.77829999999999999</v>
      </c>
      <c r="U65" s="298">
        <v>0.69</v>
      </c>
      <c r="V65" s="63">
        <v>228</v>
      </c>
      <c r="W65" s="63">
        <v>178</v>
      </c>
      <c r="X65" s="64">
        <v>0.78069999999999995</v>
      </c>
      <c r="Y65" s="278"/>
      <c r="Z65" s="266">
        <v>217</v>
      </c>
      <c r="AA65" s="267">
        <v>233</v>
      </c>
      <c r="AB65" s="268">
        <v>1.0737000000000001</v>
      </c>
      <c r="AC65" s="266">
        <v>380</v>
      </c>
      <c r="AD65" s="267">
        <v>334</v>
      </c>
      <c r="AE65" s="268">
        <v>0.87890000000000001</v>
      </c>
      <c r="AF65" s="269">
        <v>812967.16</v>
      </c>
      <c r="AG65" s="270">
        <v>615801.39</v>
      </c>
      <c r="AH65" s="268">
        <v>0.75749999999999995</v>
      </c>
      <c r="AI65" s="266">
        <v>274</v>
      </c>
      <c r="AJ65" s="267">
        <v>211</v>
      </c>
      <c r="AK65" s="268">
        <v>0.77010000000000001</v>
      </c>
      <c r="AL65" s="12" t="s">
        <v>168</v>
      </c>
    </row>
    <row r="66" spans="1:38" s="3" customFormat="1" ht="13.8" x14ac:dyDescent="0.3">
      <c r="A66" s="62" t="s">
        <v>154</v>
      </c>
      <c r="B66" s="62" t="s">
        <v>68</v>
      </c>
      <c r="C66" s="292">
        <v>1741179.26</v>
      </c>
      <c r="D66" s="292">
        <v>2347538.4300000002</v>
      </c>
      <c r="E66" s="293">
        <v>0.74170426253682198</v>
      </c>
      <c r="F66" s="63">
        <v>1188</v>
      </c>
      <c r="G66" s="63">
        <v>1244</v>
      </c>
      <c r="H66" s="64">
        <v>1.0470999999999999</v>
      </c>
      <c r="I66" s="59">
        <v>0.99</v>
      </c>
      <c r="J66" s="297">
        <v>1474</v>
      </c>
      <c r="K66" s="297">
        <v>1374</v>
      </c>
      <c r="L66" s="298">
        <v>0.93220000000000003</v>
      </c>
      <c r="M66" s="293">
        <v>0.89</v>
      </c>
      <c r="N66" s="65">
        <v>1741985.14</v>
      </c>
      <c r="O66" s="65">
        <v>1291563.96</v>
      </c>
      <c r="P66" s="64">
        <v>0.74139999999999995</v>
      </c>
      <c r="Q66" s="64">
        <v>0.69</v>
      </c>
      <c r="R66" s="297">
        <v>908</v>
      </c>
      <c r="S66" s="297">
        <v>680</v>
      </c>
      <c r="T66" s="298">
        <v>0.74890000000000001</v>
      </c>
      <c r="U66" s="298">
        <v>0.69</v>
      </c>
      <c r="V66" s="63">
        <v>1103</v>
      </c>
      <c r="W66" s="63">
        <v>1004</v>
      </c>
      <c r="X66" s="64">
        <v>0.91020000000000001</v>
      </c>
      <c r="Y66" s="278"/>
      <c r="Z66" s="266">
        <v>1150</v>
      </c>
      <c r="AA66" s="267">
        <v>1147</v>
      </c>
      <c r="AB66" s="268">
        <v>0.99739999999999995</v>
      </c>
      <c r="AC66" s="266">
        <v>1469</v>
      </c>
      <c r="AD66" s="267">
        <v>1427</v>
      </c>
      <c r="AE66" s="268">
        <v>0.97140000000000004</v>
      </c>
      <c r="AF66" s="269">
        <v>2710368.21</v>
      </c>
      <c r="AG66" s="270">
        <v>1989740.38</v>
      </c>
      <c r="AH66" s="268">
        <v>0.73409999999999997</v>
      </c>
      <c r="AI66" s="266">
        <v>1191</v>
      </c>
      <c r="AJ66" s="267">
        <v>885</v>
      </c>
      <c r="AK66" s="268">
        <v>0.74309999999999998</v>
      </c>
      <c r="AL66" s="12" t="s">
        <v>168</v>
      </c>
    </row>
    <row r="67" spans="1:38" s="3" customFormat="1" ht="13.8" x14ac:dyDescent="0.3">
      <c r="A67" s="62" t="s">
        <v>154</v>
      </c>
      <c r="B67" s="62" t="s">
        <v>69</v>
      </c>
      <c r="C67" s="292">
        <v>4158179.94</v>
      </c>
      <c r="D67" s="292">
        <v>5701980.3200000003</v>
      </c>
      <c r="E67" s="293">
        <v>0.72925189261263501</v>
      </c>
      <c r="F67" s="63">
        <v>1943</v>
      </c>
      <c r="G67" s="63">
        <v>1928</v>
      </c>
      <c r="H67" s="64">
        <v>0.99229999999999996</v>
      </c>
      <c r="I67" s="59">
        <v>0.99</v>
      </c>
      <c r="J67" s="297">
        <v>2438</v>
      </c>
      <c r="K67" s="297">
        <v>2217</v>
      </c>
      <c r="L67" s="298">
        <v>0.90939999999999999</v>
      </c>
      <c r="M67" s="293">
        <v>0.8891</v>
      </c>
      <c r="N67" s="65">
        <v>4575650.05</v>
      </c>
      <c r="O67" s="65">
        <v>3232782.14</v>
      </c>
      <c r="P67" s="64">
        <v>0.70650000000000002</v>
      </c>
      <c r="Q67" s="64">
        <v>0.69</v>
      </c>
      <c r="R67" s="297">
        <v>1764</v>
      </c>
      <c r="S67" s="297">
        <v>1269</v>
      </c>
      <c r="T67" s="298">
        <v>0.71940000000000004</v>
      </c>
      <c r="U67" s="298">
        <v>0.69</v>
      </c>
      <c r="V67" s="63">
        <v>1621</v>
      </c>
      <c r="W67" s="63">
        <v>1343</v>
      </c>
      <c r="X67" s="64">
        <v>0.82850000000000001</v>
      </c>
      <c r="Y67" s="278"/>
      <c r="Z67" s="266">
        <v>1895</v>
      </c>
      <c r="AA67" s="267">
        <v>1966</v>
      </c>
      <c r="AB67" s="268">
        <v>1.0375000000000001</v>
      </c>
      <c r="AC67" s="266">
        <v>2490</v>
      </c>
      <c r="AD67" s="267">
        <v>2283</v>
      </c>
      <c r="AE67" s="268">
        <v>0.91690000000000005</v>
      </c>
      <c r="AF67" s="269">
        <v>6207975.1399999997</v>
      </c>
      <c r="AG67" s="270">
        <v>4341488.7</v>
      </c>
      <c r="AH67" s="268">
        <v>0.69930000000000003</v>
      </c>
      <c r="AI67" s="266">
        <v>2114</v>
      </c>
      <c r="AJ67" s="267">
        <v>1469</v>
      </c>
      <c r="AK67" s="268">
        <v>0.69489999999999996</v>
      </c>
      <c r="AL67" s="12" t="s">
        <v>168</v>
      </c>
    </row>
    <row r="68" spans="1:38" s="3" customFormat="1" ht="13.8" x14ac:dyDescent="0.3">
      <c r="A68" s="62" t="s">
        <v>311</v>
      </c>
      <c r="B68" s="62" t="s">
        <v>70</v>
      </c>
      <c r="C68" s="292">
        <v>6406734.0899999999</v>
      </c>
      <c r="D68" s="292">
        <v>8956898.4100000001</v>
      </c>
      <c r="E68" s="293">
        <v>0.71528488956033598</v>
      </c>
      <c r="F68" s="63">
        <v>3892</v>
      </c>
      <c r="G68" s="63">
        <v>3722</v>
      </c>
      <c r="H68" s="64">
        <v>0.95630000000000004</v>
      </c>
      <c r="I68" s="59">
        <v>0.9758</v>
      </c>
      <c r="J68" s="297">
        <v>4886</v>
      </c>
      <c r="K68" s="297">
        <v>4305</v>
      </c>
      <c r="L68" s="293">
        <v>0.88109999999999999</v>
      </c>
      <c r="M68" s="298">
        <v>0.88529999999999998</v>
      </c>
      <c r="N68" s="65">
        <v>7046171.0300000003</v>
      </c>
      <c r="O68" s="65">
        <v>4812517.91</v>
      </c>
      <c r="P68" s="64">
        <v>0.68300000000000005</v>
      </c>
      <c r="Q68" s="64">
        <v>0.69</v>
      </c>
      <c r="R68" s="297">
        <v>3349</v>
      </c>
      <c r="S68" s="297">
        <v>2375</v>
      </c>
      <c r="T68" s="298">
        <v>0.70920000000000005</v>
      </c>
      <c r="U68" s="293">
        <v>0.69</v>
      </c>
      <c r="V68" s="63">
        <v>3029</v>
      </c>
      <c r="W68" s="63">
        <v>2483</v>
      </c>
      <c r="X68" s="64">
        <v>0.81969999999999998</v>
      </c>
      <c r="Y68" s="278"/>
      <c r="Z68" s="266">
        <v>4021</v>
      </c>
      <c r="AA68" s="267">
        <v>4035</v>
      </c>
      <c r="AB68" s="268">
        <v>1.0035000000000001</v>
      </c>
      <c r="AC68" s="266">
        <v>5338</v>
      </c>
      <c r="AD68" s="267">
        <v>4611</v>
      </c>
      <c r="AE68" s="268">
        <v>0.86380000000000001</v>
      </c>
      <c r="AF68" s="269">
        <v>10046502.310000001</v>
      </c>
      <c r="AG68" s="270">
        <v>6977264.0800000001</v>
      </c>
      <c r="AH68" s="268">
        <v>0.69450000000000001</v>
      </c>
      <c r="AI68" s="266">
        <v>3936</v>
      </c>
      <c r="AJ68" s="267">
        <v>2790</v>
      </c>
      <c r="AK68" s="268">
        <v>0.70879999999999999</v>
      </c>
      <c r="AL68" s="12" t="s">
        <v>168</v>
      </c>
    </row>
    <row r="69" spans="1:38" s="3" customFormat="1" ht="13.8" x14ac:dyDescent="0.3">
      <c r="A69" s="62" t="s">
        <v>152</v>
      </c>
      <c r="B69" s="62" t="s">
        <v>71</v>
      </c>
      <c r="C69" s="292">
        <v>8858287.4499999993</v>
      </c>
      <c r="D69" s="292">
        <v>12029724.68</v>
      </c>
      <c r="E69" s="293">
        <v>0.73636659904006996</v>
      </c>
      <c r="F69" s="63">
        <v>4340</v>
      </c>
      <c r="G69" s="63">
        <v>4089</v>
      </c>
      <c r="H69" s="64">
        <v>0.94220000000000004</v>
      </c>
      <c r="I69" s="59">
        <v>0.97440000000000004</v>
      </c>
      <c r="J69" s="297">
        <v>5943</v>
      </c>
      <c r="K69" s="297">
        <v>5218</v>
      </c>
      <c r="L69" s="298">
        <v>0.878</v>
      </c>
      <c r="M69" s="293">
        <v>0.8679</v>
      </c>
      <c r="N69" s="65">
        <v>9078503.1400000006</v>
      </c>
      <c r="O69" s="65">
        <v>6252350.6600000001</v>
      </c>
      <c r="P69" s="64">
        <v>0.68869999999999998</v>
      </c>
      <c r="Q69" s="64">
        <v>0.68100000000000005</v>
      </c>
      <c r="R69" s="297">
        <v>3988</v>
      </c>
      <c r="S69" s="297">
        <v>2702</v>
      </c>
      <c r="T69" s="298">
        <v>0.67749999999999999</v>
      </c>
      <c r="U69" s="298">
        <v>0.69</v>
      </c>
      <c r="V69" s="63">
        <v>3394</v>
      </c>
      <c r="W69" s="63">
        <v>2878</v>
      </c>
      <c r="X69" s="64">
        <v>0.84799999999999998</v>
      </c>
      <c r="Y69" s="278"/>
      <c r="Z69" s="266">
        <v>4626</v>
      </c>
      <c r="AA69" s="267">
        <v>4617</v>
      </c>
      <c r="AB69" s="268">
        <v>0.99809999999999999</v>
      </c>
      <c r="AC69" s="266">
        <v>7014</v>
      </c>
      <c r="AD69" s="267">
        <v>5889</v>
      </c>
      <c r="AE69" s="268">
        <v>0.83960000000000001</v>
      </c>
      <c r="AF69" s="269">
        <v>13007354.640000001</v>
      </c>
      <c r="AG69" s="270">
        <v>9086066.7899999991</v>
      </c>
      <c r="AH69" s="268">
        <v>0.69850000000000001</v>
      </c>
      <c r="AI69" s="266">
        <v>4933</v>
      </c>
      <c r="AJ69" s="267">
        <v>3338</v>
      </c>
      <c r="AK69" s="268">
        <v>0.67669999999999997</v>
      </c>
      <c r="AL69" s="12" t="s">
        <v>168</v>
      </c>
    </row>
    <row r="70" spans="1:38" s="3" customFormat="1" ht="13.8" x14ac:dyDescent="0.3">
      <c r="A70" s="62" t="s">
        <v>156</v>
      </c>
      <c r="B70" s="62" t="s">
        <v>73</v>
      </c>
      <c r="C70" s="292">
        <v>0</v>
      </c>
      <c r="D70" s="292">
        <v>0</v>
      </c>
      <c r="E70" s="293"/>
      <c r="F70" s="63">
        <v>1</v>
      </c>
      <c r="G70" s="63">
        <v>15</v>
      </c>
      <c r="H70" s="64">
        <v>15</v>
      </c>
      <c r="I70" s="59">
        <v>0.99</v>
      </c>
      <c r="J70" s="297">
        <v>6</v>
      </c>
      <c r="K70" s="297">
        <v>1</v>
      </c>
      <c r="L70" s="298">
        <v>0.16669999999999999</v>
      </c>
      <c r="M70" s="293">
        <v>0.5</v>
      </c>
      <c r="N70" s="65"/>
      <c r="O70" s="65"/>
      <c r="P70" s="64"/>
      <c r="Q70" s="64">
        <v>0.69</v>
      </c>
      <c r="R70" s="297"/>
      <c r="S70" s="297"/>
      <c r="T70" s="298"/>
      <c r="U70" s="298">
        <v>0.69</v>
      </c>
      <c r="V70" s="63"/>
      <c r="W70" s="63"/>
      <c r="X70" s="64"/>
      <c r="Y70" s="278"/>
      <c r="Z70" s="266">
        <v>5</v>
      </c>
      <c r="AA70" s="267">
        <v>16</v>
      </c>
      <c r="AB70" s="268">
        <v>3.2</v>
      </c>
      <c r="AC70" s="266">
        <v>10</v>
      </c>
      <c r="AD70" s="267">
        <v>1</v>
      </c>
      <c r="AE70" s="268">
        <v>0.1</v>
      </c>
      <c r="AF70" s="269"/>
      <c r="AG70" s="270"/>
      <c r="AH70" s="268"/>
      <c r="AI70" s="266">
        <v>1</v>
      </c>
      <c r="AJ70" s="267"/>
      <c r="AK70" s="268"/>
      <c r="AL70" s="12" t="s">
        <v>168</v>
      </c>
    </row>
    <row r="71" spans="1:38" s="3" customFormat="1" ht="13.8" x14ac:dyDescent="0.3">
      <c r="A71" s="62" t="s">
        <v>311</v>
      </c>
      <c r="B71" s="62" t="s">
        <v>72</v>
      </c>
      <c r="C71" s="292">
        <v>1626546.44</v>
      </c>
      <c r="D71" s="292">
        <v>2443365.37</v>
      </c>
      <c r="E71" s="293">
        <v>0.66569922778270396</v>
      </c>
      <c r="F71" s="63">
        <v>1410</v>
      </c>
      <c r="G71" s="63">
        <v>1250</v>
      </c>
      <c r="H71" s="64">
        <v>0.88649999999999995</v>
      </c>
      <c r="I71" s="59">
        <v>0.89370000000000005</v>
      </c>
      <c r="J71" s="297">
        <v>1746</v>
      </c>
      <c r="K71" s="297">
        <v>1496</v>
      </c>
      <c r="L71" s="298">
        <v>0.85680000000000001</v>
      </c>
      <c r="M71" s="293">
        <v>0.8599</v>
      </c>
      <c r="N71" s="65">
        <v>1798744.48</v>
      </c>
      <c r="O71" s="65">
        <v>1153608.81</v>
      </c>
      <c r="P71" s="64">
        <v>0.64129999999999998</v>
      </c>
      <c r="Q71" s="64">
        <v>0.64249999999999996</v>
      </c>
      <c r="R71" s="297">
        <v>1272</v>
      </c>
      <c r="S71" s="297">
        <v>829</v>
      </c>
      <c r="T71" s="298">
        <v>0.65169999999999995</v>
      </c>
      <c r="U71" s="298">
        <v>0.68630000000000002</v>
      </c>
      <c r="V71" s="63">
        <v>979</v>
      </c>
      <c r="W71" s="63">
        <v>782</v>
      </c>
      <c r="X71" s="64">
        <v>0.79879999999999995</v>
      </c>
      <c r="Y71" s="278"/>
      <c r="Z71" s="266">
        <v>1728</v>
      </c>
      <c r="AA71" s="267">
        <v>1530</v>
      </c>
      <c r="AB71" s="268">
        <v>0.88539999999999996</v>
      </c>
      <c r="AC71" s="266">
        <v>2250</v>
      </c>
      <c r="AD71" s="267">
        <v>1833</v>
      </c>
      <c r="AE71" s="268">
        <v>0.81469999999999998</v>
      </c>
      <c r="AF71" s="269">
        <v>2819381.74</v>
      </c>
      <c r="AG71" s="270">
        <v>1725634.92</v>
      </c>
      <c r="AH71" s="268">
        <v>0.61209999999999998</v>
      </c>
      <c r="AI71" s="266">
        <v>1590</v>
      </c>
      <c r="AJ71" s="267">
        <v>895</v>
      </c>
      <c r="AK71" s="268">
        <v>0.56289999999999996</v>
      </c>
      <c r="AL71" s="12" t="s">
        <v>168</v>
      </c>
    </row>
    <row r="72" spans="1:38" s="3" customFormat="1" ht="13.8" x14ac:dyDescent="0.3">
      <c r="A72" s="62" t="s">
        <v>152</v>
      </c>
      <c r="B72" s="62" t="s">
        <v>74</v>
      </c>
      <c r="C72" s="292">
        <v>15681828.58</v>
      </c>
      <c r="D72" s="292">
        <v>21702991.66</v>
      </c>
      <c r="E72" s="293">
        <v>0.72256529540591496</v>
      </c>
      <c r="F72" s="63">
        <v>5138</v>
      </c>
      <c r="G72" s="63">
        <v>4917</v>
      </c>
      <c r="H72" s="64">
        <v>0.95699999999999996</v>
      </c>
      <c r="I72" s="59">
        <v>0.98070000000000002</v>
      </c>
      <c r="J72" s="297">
        <v>8050</v>
      </c>
      <c r="K72" s="297">
        <v>7129</v>
      </c>
      <c r="L72" s="298">
        <v>0.88560000000000005</v>
      </c>
      <c r="M72" s="293">
        <v>0.89</v>
      </c>
      <c r="N72" s="65">
        <v>17670914.309999999</v>
      </c>
      <c r="O72" s="65">
        <v>12022325.460000001</v>
      </c>
      <c r="P72" s="64">
        <v>0.68030000000000002</v>
      </c>
      <c r="Q72" s="64">
        <v>0.68559999999999999</v>
      </c>
      <c r="R72" s="297">
        <v>6137</v>
      </c>
      <c r="S72" s="297">
        <v>3972</v>
      </c>
      <c r="T72" s="298">
        <v>0.6472</v>
      </c>
      <c r="U72" s="298">
        <v>0.69</v>
      </c>
      <c r="V72" s="63">
        <v>5108</v>
      </c>
      <c r="W72" s="63">
        <v>3602</v>
      </c>
      <c r="X72" s="64">
        <v>0.70520000000000005</v>
      </c>
      <c r="Y72" s="278"/>
      <c r="Z72" s="266">
        <v>5264</v>
      </c>
      <c r="AA72" s="267">
        <v>5682</v>
      </c>
      <c r="AB72" s="268">
        <v>1.0793999999999999</v>
      </c>
      <c r="AC72" s="266">
        <v>8767</v>
      </c>
      <c r="AD72" s="267">
        <v>7993</v>
      </c>
      <c r="AE72" s="268">
        <v>0.91169999999999995</v>
      </c>
      <c r="AF72" s="269">
        <v>25524385.109999999</v>
      </c>
      <c r="AG72" s="270">
        <v>17259336.600000001</v>
      </c>
      <c r="AH72" s="268">
        <v>0.67620000000000002</v>
      </c>
      <c r="AI72" s="266">
        <v>7364</v>
      </c>
      <c r="AJ72" s="267">
        <v>4753</v>
      </c>
      <c r="AK72" s="268">
        <v>0.64539999999999997</v>
      </c>
      <c r="AL72" s="12" t="s">
        <v>168</v>
      </c>
    </row>
    <row r="73" spans="1:38" s="3" customFormat="1" ht="13.8" x14ac:dyDescent="0.3">
      <c r="A73" s="66" t="s">
        <v>142</v>
      </c>
      <c r="B73" s="62" t="s">
        <v>75</v>
      </c>
      <c r="C73" s="292">
        <v>3439052.18</v>
      </c>
      <c r="D73" s="292">
        <v>4886633.62</v>
      </c>
      <c r="E73" s="293">
        <v>0.70376714266538398</v>
      </c>
      <c r="F73" s="63">
        <v>1301</v>
      </c>
      <c r="G73" s="63">
        <v>1358</v>
      </c>
      <c r="H73" s="64">
        <v>1.0438000000000001</v>
      </c>
      <c r="I73" s="59">
        <v>0.99</v>
      </c>
      <c r="J73" s="297">
        <v>1863</v>
      </c>
      <c r="K73" s="297">
        <v>1545</v>
      </c>
      <c r="L73" s="298">
        <v>0.82930000000000004</v>
      </c>
      <c r="M73" s="293">
        <v>0.85219999999999996</v>
      </c>
      <c r="N73" s="65">
        <v>3556211.75</v>
      </c>
      <c r="O73" s="65">
        <v>2502865.44</v>
      </c>
      <c r="P73" s="64">
        <v>0.70379999999999998</v>
      </c>
      <c r="Q73" s="64">
        <v>0.68769999999999998</v>
      </c>
      <c r="R73" s="297">
        <v>1417</v>
      </c>
      <c r="S73" s="297">
        <v>1047</v>
      </c>
      <c r="T73" s="298">
        <v>0.7389</v>
      </c>
      <c r="U73" s="298">
        <v>0.69</v>
      </c>
      <c r="V73" s="63">
        <v>925</v>
      </c>
      <c r="W73" s="63">
        <v>750</v>
      </c>
      <c r="X73" s="64">
        <v>0.81079999999999997</v>
      </c>
      <c r="Y73" s="278"/>
      <c r="Z73" s="266">
        <v>1390</v>
      </c>
      <c r="AA73" s="267">
        <v>1484</v>
      </c>
      <c r="AB73" s="268">
        <v>1.0676000000000001</v>
      </c>
      <c r="AC73" s="266">
        <v>1937</v>
      </c>
      <c r="AD73" s="267">
        <v>1776</v>
      </c>
      <c r="AE73" s="268">
        <v>0.91690000000000005</v>
      </c>
      <c r="AF73" s="269">
        <v>5568950.5700000003</v>
      </c>
      <c r="AG73" s="270">
        <v>3937159.78</v>
      </c>
      <c r="AH73" s="268">
        <v>0.70699999999999996</v>
      </c>
      <c r="AI73" s="266">
        <v>1848</v>
      </c>
      <c r="AJ73" s="267">
        <v>1310</v>
      </c>
      <c r="AK73" s="268">
        <v>0.70889999999999997</v>
      </c>
      <c r="AL73" s="12" t="s">
        <v>168</v>
      </c>
    </row>
    <row r="74" spans="1:38" s="3" customFormat="1" ht="13.8" x14ac:dyDescent="0.3">
      <c r="A74" s="62" t="s">
        <v>152</v>
      </c>
      <c r="B74" s="62" t="s">
        <v>76</v>
      </c>
      <c r="C74" s="292">
        <v>707866.63</v>
      </c>
      <c r="D74" s="292">
        <v>1068251.74</v>
      </c>
      <c r="E74" s="293">
        <v>0.66264027803034498</v>
      </c>
      <c r="F74" s="63">
        <v>352</v>
      </c>
      <c r="G74" s="63">
        <v>329</v>
      </c>
      <c r="H74" s="64">
        <v>0.93469999999999998</v>
      </c>
      <c r="I74" s="59">
        <v>0.97030000000000005</v>
      </c>
      <c r="J74" s="297">
        <v>514</v>
      </c>
      <c r="K74" s="297">
        <v>479</v>
      </c>
      <c r="L74" s="298">
        <v>0.93189999999999995</v>
      </c>
      <c r="M74" s="293">
        <v>0.89</v>
      </c>
      <c r="N74" s="65">
        <v>781934.44</v>
      </c>
      <c r="O74" s="65">
        <v>488167.43</v>
      </c>
      <c r="P74" s="64">
        <v>0.62429999999999997</v>
      </c>
      <c r="Q74" s="64">
        <v>0.63239999999999996</v>
      </c>
      <c r="R74" s="297">
        <v>442</v>
      </c>
      <c r="S74" s="297">
        <v>292</v>
      </c>
      <c r="T74" s="298">
        <v>0.66059999999999997</v>
      </c>
      <c r="U74" s="298">
        <v>0.68500000000000005</v>
      </c>
      <c r="V74" s="63">
        <v>310</v>
      </c>
      <c r="W74" s="63">
        <v>259</v>
      </c>
      <c r="X74" s="64">
        <v>0.83550000000000002</v>
      </c>
      <c r="Y74" s="278"/>
      <c r="Z74" s="266">
        <v>384</v>
      </c>
      <c r="AA74" s="267">
        <v>409</v>
      </c>
      <c r="AB74" s="268">
        <v>1.0650999999999999</v>
      </c>
      <c r="AC74" s="266">
        <v>634</v>
      </c>
      <c r="AD74" s="267">
        <v>560</v>
      </c>
      <c r="AE74" s="268">
        <v>0.88329999999999997</v>
      </c>
      <c r="AF74" s="269">
        <v>1341074.3700000001</v>
      </c>
      <c r="AG74" s="270">
        <v>851439.97</v>
      </c>
      <c r="AH74" s="268">
        <v>0.63490000000000002</v>
      </c>
      <c r="AI74" s="266">
        <v>533</v>
      </c>
      <c r="AJ74" s="267">
        <v>343</v>
      </c>
      <c r="AK74" s="268">
        <v>0.64349999999999996</v>
      </c>
      <c r="AL74" s="12" t="s">
        <v>168</v>
      </c>
    </row>
    <row r="75" spans="1:38" s="3" customFormat="1" ht="13.8" x14ac:dyDescent="0.3">
      <c r="A75" s="62" t="s">
        <v>169</v>
      </c>
      <c r="B75" s="62" t="s">
        <v>77</v>
      </c>
      <c r="C75" s="292">
        <v>3303006.61</v>
      </c>
      <c r="D75" s="292">
        <v>4907637.47</v>
      </c>
      <c r="E75" s="293">
        <v>0.67303394559826801</v>
      </c>
      <c r="F75" s="63">
        <v>1755</v>
      </c>
      <c r="G75" s="63">
        <v>1674</v>
      </c>
      <c r="H75" s="64">
        <v>0.95379999999999998</v>
      </c>
      <c r="I75" s="59">
        <v>0.96509999999999996</v>
      </c>
      <c r="J75" s="297">
        <v>2628</v>
      </c>
      <c r="K75" s="297">
        <v>2163</v>
      </c>
      <c r="L75" s="293">
        <v>0.82310000000000005</v>
      </c>
      <c r="M75" s="293">
        <v>0.82530000000000003</v>
      </c>
      <c r="N75" s="65">
        <v>3440091.77</v>
      </c>
      <c r="O75" s="65">
        <v>2330269.81</v>
      </c>
      <c r="P75" s="64">
        <v>0.6774</v>
      </c>
      <c r="Q75" s="64">
        <v>0.68630000000000002</v>
      </c>
      <c r="R75" s="297">
        <v>1776</v>
      </c>
      <c r="S75" s="297">
        <v>1226</v>
      </c>
      <c r="T75" s="298">
        <v>0.69030000000000002</v>
      </c>
      <c r="U75" s="298">
        <v>0.69</v>
      </c>
      <c r="V75" s="63">
        <v>1390</v>
      </c>
      <c r="W75" s="63">
        <v>1031</v>
      </c>
      <c r="X75" s="64">
        <v>0.74170000000000003</v>
      </c>
      <c r="Y75" s="278"/>
      <c r="Z75" s="266">
        <v>2017</v>
      </c>
      <c r="AA75" s="267">
        <v>1993</v>
      </c>
      <c r="AB75" s="268">
        <v>0.98809999999999998</v>
      </c>
      <c r="AC75" s="266">
        <v>2818</v>
      </c>
      <c r="AD75" s="267">
        <v>2577</v>
      </c>
      <c r="AE75" s="268">
        <v>0.91449999999999998</v>
      </c>
      <c r="AF75" s="269">
        <v>5332976.96</v>
      </c>
      <c r="AG75" s="270">
        <v>3601553.42</v>
      </c>
      <c r="AH75" s="268">
        <v>0.67530000000000001</v>
      </c>
      <c r="AI75" s="266">
        <v>2282</v>
      </c>
      <c r="AJ75" s="267">
        <v>1471</v>
      </c>
      <c r="AK75" s="268">
        <v>0.64459999999999995</v>
      </c>
      <c r="AL75" s="12" t="s">
        <v>168</v>
      </c>
    </row>
    <row r="76" spans="1:38" s="3" customFormat="1" ht="13.8" x14ac:dyDescent="0.3">
      <c r="A76" s="62" t="s">
        <v>152</v>
      </c>
      <c r="B76" s="62" t="s">
        <v>78</v>
      </c>
      <c r="C76" s="292">
        <v>2539831.21</v>
      </c>
      <c r="D76" s="292">
        <v>3615897.94</v>
      </c>
      <c r="E76" s="293">
        <v>0.70240677478856095</v>
      </c>
      <c r="F76" s="63">
        <v>1296</v>
      </c>
      <c r="G76" s="63">
        <v>1280</v>
      </c>
      <c r="H76" s="64">
        <v>0.98770000000000002</v>
      </c>
      <c r="I76" s="59">
        <v>0.99</v>
      </c>
      <c r="J76" s="297">
        <v>1703</v>
      </c>
      <c r="K76" s="297">
        <v>1441</v>
      </c>
      <c r="L76" s="298">
        <v>0.84619999999999995</v>
      </c>
      <c r="M76" s="293">
        <v>0.86980000000000002</v>
      </c>
      <c r="N76" s="65">
        <v>2978124.02</v>
      </c>
      <c r="O76" s="65">
        <v>1898427.28</v>
      </c>
      <c r="P76" s="64">
        <v>0.63749999999999996</v>
      </c>
      <c r="Q76" s="64">
        <v>0.66300000000000003</v>
      </c>
      <c r="R76" s="297">
        <v>1304</v>
      </c>
      <c r="S76" s="297">
        <v>871</v>
      </c>
      <c r="T76" s="298">
        <v>0.66790000000000005</v>
      </c>
      <c r="U76" s="298">
        <v>0.69</v>
      </c>
      <c r="V76" s="63">
        <v>1111</v>
      </c>
      <c r="W76" s="63">
        <v>889</v>
      </c>
      <c r="X76" s="64">
        <v>0.80020000000000002</v>
      </c>
      <c r="Y76" s="278"/>
      <c r="Z76" s="266">
        <v>1237</v>
      </c>
      <c r="AA76" s="267">
        <v>1312</v>
      </c>
      <c r="AB76" s="268">
        <v>1.0606</v>
      </c>
      <c r="AC76" s="266">
        <v>1755</v>
      </c>
      <c r="AD76" s="267">
        <v>1566</v>
      </c>
      <c r="AE76" s="268">
        <v>0.89229999999999998</v>
      </c>
      <c r="AF76" s="269">
        <v>4011888.32</v>
      </c>
      <c r="AG76" s="270">
        <v>2809724.87</v>
      </c>
      <c r="AH76" s="268">
        <v>0.70030000000000003</v>
      </c>
      <c r="AI76" s="266">
        <v>1484</v>
      </c>
      <c r="AJ76" s="267">
        <v>1075</v>
      </c>
      <c r="AK76" s="268">
        <v>0.72440000000000004</v>
      </c>
      <c r="AL76" s="12" t="s">
        <v>168</v>
      </c>
    </row>
    <row r="77" spans="1:38" s="3" customFormat="1" ht="13.8" x14ac:dyDescent="0.3">
      <c r="A77" s="62" t="s">
        <v>169</v>
      </c>
      <c r="B77" s="62" t="s">
        <v>79</v>
      </c>
      <c r="C77" s="292">
        <v>859347.32</v>
      </c>
      <c r="D77" s="292">
        <v>1185305.27</v>
      </c>
      <c r="E77" s="293">
        <v>0.72500084303177004</v>
      </c>
      <c r="F77" s="63">
        <v>418</v>
      </c>
      <c r="G77" s="63">
        <v>402</v>
      </c>
      <c r="H77" s="64">
        <v>0.9617</v>
      </c>
      <c r="I77" s="59">
        <v>0.99</v>
      </c>
      <c r="J77" s="297">
        <v>583</v>
      </c>
      <c r="K77" s="297">
        <v>505</v>
      </c>
      <c r="L77" s="298">
        <v>0.86619999999999997</v>
      </c>
      <c r="M77" s="293">
        <v>0.87370000000000003</v>
      </c>
      <c r="N77" s="65">
        <v>855788.65</v>
      </c>
      <c r="O77" s="65">
        <v>576793.51</v>
      </c>
      <c r="P77" s="64">
        <v>0.67400000000000004</v>
      </c>
      <c r="Q77" s="64">
        <v>0.68930000000000002</v>
      </c>
      <c r="R77" s="297">
        <v>399</v>
      </c>
      <c r="S77" s="297">
        <v>275</v>
      </c>
      <c r="T77" s="298">
        <v>0.68920000000000003</v>
      </c>
      <c r="U77" s="298">
        <v>0.69</v>
      </c>
      <c r="V77" s="63">
        <v>334</v>
      </c>
      <c r="W77" s="63">
        <v>275</v>
      </c>
      <c r="X77" s="64">
        <v>0.82340000000000002</v>
      </c>
      <c r="Y77" s="278"/>
      <c r="Z77" s="266">
        <v>451</v>
      </c>
      <c r="AA77" s="267">
        <v>454</v>
      </c>
      <c r="AB77" s="268">
        <v>1.0066999999999999</v>
      </c>
      <c r="AC77" s="266">
        <v>618</v>
      </c>
      <c r="AD77" s="267">
        <v>570</v>
      </c>
      <c r="AE77" s="268">
        <v>0.92230000000000001</v>
      </c>
      <c r="AF77" s="269">
        <v>1299458.42</v>
      </c>
      <c r="AG77" s="270">
        <v>858379.86</v>
      </c>
      <c r="AH77" s="268">
        <v>0.66059999999999997</v>
      </c>
      <c r="AI77" s="266">
        <v>476</v>
      </c>
      <c r="AJ77" s="267">
        <v>359</v>
      </c>
      <c r="AK77" s="268">
        <v>0.75419999999999998</v>
      </c>
      <c r="AL77" s="12" t="s">
        <v>168</v>
      </c>
    </row>
    <row r="78" spans="1:38" s="3" customFormat="1" ht="13.8" x14ac:dyDescent="0.3">
      <c r="A78" s="62" t="s">
        <v>142</v>
      </c>
      <c r="B78" s="62" t="s">
        <v>80</v>
      </c>
      <c r="C78" s="292">
        <v>2482340.7200000002</v>
      </c>
      <c r="D78" s="292">
        <v>3547151.81</v>
      </c>
      <c r="E78" s="293">
        <v>0.69981237143611297</v>
      </c>
      <c r="F78" s="63">
        <v>1513</v>
      </c>
      <c r="G78" s="63">
        <v>1418</v>
      </c>
      <c r="H78" s="64">
        <v>0.93720000000000003</v>
      </c>
      <c r="I78" s="59">
        <v>0.99</v>
      </c>
      <c r="J78" s="297">
        <v>1914</v>
      </c>
      <c r="K78" s="297">
        <v>1645</v>
      </c>
      <c r="L78" s="298">
        <v>0.85950000000000004</v>
      </c>
      <c r="M78" s="293">
        <v>0.8841</v>
      </c>
      <c r="N78" s="65">
        <v>2589975.6800000002</v>
      </c>
      <c r="O78" s="65">
        <v>1753733.46</v>
      </c>
      <c r="P78" s="64">
        <v>0.67710000000000004</v>
      </c>
      <c r="Q78" s="64">
        <v>0.67290000000000005</v>
      </c>
      <c r="R78" s="297">
        <v>1389</v>
      </c>
      <c r="S78" s="297">
        <v>1023</v>
      </c>
      <c r="T78" s="298">
        <v>0.73650000000000004</v>
      </c>
      <c r="U78" s="298">
        <v>0.69</v>
      </c>
      <c r="V78" s="63">
        <v>1178</v>
      </c>
      <c r="W78" s="63">
        <v>1048</v>
      </c>
      <c r="X78" s="64">
        <v>0.88959999999999995</v>
      </c>
      <c r="Y78" s="278"/>
      <c r="Z78" s="266">
        <v>1508</v>
      </c>
      <c r="AA78" s="267">
        <v>1580</v>
      </c>
      <c r="AB78" s="268">
        <v>1.0477000000000001</v>
      </c>
      <c r="AC78" s="266">
        <v>2063</v>
      </c>
      <c r="AD78" s="267">
        <v>1893</v>
      </c>
      <c r="AE78" s="268">
        <v>0.91759999999999997</v>
      </c>
      <c r="AF78" s="269">
        <v>4043519.08</v>
      </c>
      <c r="AG78" s="270">
        <v>2740854.85</v>
      </c>
      <c r="AH78" s="268">
        <v>0.67779999999999996</v>
      </c>
      <c r="AI78" s="266">
        <v>1725</v>
      </c>
      <c r="AJ78" s="267">
        <v>1175</v>
      </c>
      <c r="AK78" s="268">
        <v>0.68120000000000003</v>
      </c>
      <c r="AL78" s="12" t="s">
        <v>168</v>
      </c>
    </row>
    <row r="79" spans="1:38" s="3" customFormat="1" ht="13.8" x14ac:dyDescent="0.3">
      <c r="A79" s="67" t="s">
        <v>311</v>
      </c>
      <c r="B79" s="67" t="s">
        <v>81</v>
      </c>
      <c r="C79" s="292">
        <v>11625267.75</v>
      </c>
      <c r="D79" s="292">
        <v>15708426.35</v>
      </c>
      <c r="E79" s="293">
        <v>0.74006571320239201</v>
      </c>
      <c r="F79" s="63">
        <v>6939</v>
      </c>
      <c r="G79" s="63">
        <v>6674</v>
      </c>
      <c r="H79" s="64">
        <v>0.96179999999999999</v>
      </c>
      <c r="I79" s="59">
        <v>0.98450000000000004</v>
      </c>
      <c r="J79" s="297">
        <v>8805</v>
      </c>
      <c r="K79" s="297">
        <v>8218</v>
      </c>
      <c r="L79" s="298">
        <v>0.93330000000000002</v>
      </c>
      <c r="M79" s="293">
        <v>0.89</v>
      </c>
      <c r="N79" s="65">
        <v>13165268.99</v>
      </c>
      <c r="O79" s="65">
        <v>8395176.75</v>
      </c>
      <c r="P79" s="64">
        <v>0.63770000000000004</v>
      </c>
      <c r="Q79" s="64">
        <v>0.64800000000000002</v>
      </c>
      <c r="R79" s="297">
        <v>7371</v>
      </c>
      <c r="S79" s="297">
        <v>5011</v>
      </c>
      <c r="T79" s="298">
        <v>0.67979999999999996</v>
      </c>
      <c r="U79" s="298">
        <v>0.69</v>
      </c>
      <c r="V79" s="63">
        <v>2852</v>
      </c>
      <c r="W79" s="63">
        <v>2448</v>
      </c>
      <c r="X79" s="64">
        <v>0.85829999999999995</v>
      </c>
      <c r="Y79" s="278"/>
      <c r="Z79" s="266">
        <v>7070</v>
      </c>
      <c r="AA79" s="267">
        <v>7207</v>
      </c>
      <c r="AB79" s="268">
        <v>1.0194000000000001</v>
      </c>
      <c r="AC79" s="266">
        <v>9387</v>
      </c>
      <c r="AD79" s="267">
        <v>8356</v>
      </c>
      <c r="AE79" s="268">
        <v>0.89019999999999999</v>
      </c>
      <c r="AF79" s="269">
        <v>17335899.309999999</v>
      </c>
      <c r="AG79" s="270">
        <v>11458379.73</v>
      </c>
      <c r="AH79" s="268">
        <v>0.66100000000000003</v>
      </c>
      <c r="AI79" s="266">
        <v>7965</v>
      </c>
      <c r="AJ79" s="267">
        <v>5480</v>
      </c>
      <c r="AK79" s="268">
        <v>0.68799999999999994</v>
      </c>
      <c r="AL79" s="12" t="s">
        <v>168</v>
      </c>
    </row>
    <row r="80" spans="1:38" s="3" customFormat="1" ht="13.8" x14ac:dyDescent="0.3">
      <c r="A80" s="62" t="s">
        <v>155</v>
      </c>
      <c r="B80" s="62" t="s">
        <v>82</v>
      </c>
      <c r="C80" s="292">
        <v>566122.93000000005</v>
      </c>
      <c r="D80" s="292">
        <v>857779.55</v>
      </c>
      <c r="E80" s="293">
        <v>0.65998650818849702</v>
      </c>
      <c r="F80" s="63">
        <v>227</v>
      </c>
      <c r="G80" s="63">
        <v>224</v>
      </c>
      <c r="H80" s="64">
        <v>0.98680000000000001</v>
      </c>
      <c r="I80" s="59">
        <v>0.95699999999999996</v>
      </c>
      <c r="J80" s="297">
        <v>396</v>
      </c>
      <c r="K80" s="297">
        <v>337</v>
      </c>
      <c r="L80" s="298">
        <v>0.85099999999999998</v>
      </c>
      <c r="M80" s="293">
        <v>0.89</v>
      </c>
      <c r="N80" s="65">
        <v>529444.73</v>
      </c>
      <c r="O80" s="65">
        <v>392426.28</v>
      </c>
      <c r="P80" s="64">
        <v>0.74119999999999997</v>
      </c>
      <c r="Q80" s="64">
        <v>0.69</v>
      </c>
      <c r="R80" s="297">
        <v>344</v>
      </c>
      <c r="S80" s="297">
        <v>247</v>
      </c>
      <c r="T80" s="298">
        <v>0.71799999999999997</v>
      </c>
      <c r="U80" s="298">
        <v>0.69</v>
      </c>
      <c r="V80" s="63">
        <v>171</v>
      </c>
      <c r="W80" s="63">
        <v>132</v>
      </c>
      <c r="X80" s="64">
        <v>0.77190000000000003</v>
      </c>
      <c r="Y80" s="278"/>
      <c r="Z80" s="266">
        <v>288</v>
      </c>
      <c r="AA80" s="267">
        <v>314</v>
      </c>
      <c r="AB80" s="268">
        <v>1.0903</v>
      </c>
      <c r="AC80" s="266">
        <v>458</v>
      </c>
      <c r="AD80" s="267">
        <v>414</v>
      </c>
      <c r="AE80" s="268">
        <v>0.90390000000000004</v>
      </c>
      <c r="AF80" s="269">
        <v>974081.74</v>
      </c>
      <c r="AG80" s="270">
        <v>709506.5</v>
      </c>
      <c r="AH80" s="268">
        <v>0.72840000000000005</v>
      </c>
      <c r="AI80" s="266">
        <v>393</v>
      </c>
      <c r="AJ80" s="267">
        <v>302</v>
      </c>
      <c r="AK80" s="268">
        <v>0.76839999999999997</v>
      </c>
      <c r="AL80" s="12" t="s">
        <v>168</v>
      </c>
    </row>
    <row r="81" spans="1:38" s="3" customFormat="1" ht="13.8" x14ac:dyDescent="0.3">
      <c r="A81" s="62" t="s">
        <v>142</v>
      </c>
      <c r="B81" s="62" t="s">
        <v>83</v>
      </c>
      <c r="C81" s="292">
        <v>6209689.4100000001</v>
      </c>
      <c r="D81" s="292">
        <v>8911894.1899999995</v>
      </c>
      <c r="E81" s="293">
        <v>0.69678670747324001</v>
      </c>
      <c r="F81" s="63">
        <v>3839</v>
      </c>
      <c r="G81" s="63">
        <v>3727</v>
      </c>
      <c r="H81" s="64">
        <v>0.9708</v>
      </c>
      <c r="I81" s="59">
        <v>0.99</v>
      </c>
      <c r="J81" s="297">
        <v>5007</v>
      </c>
      <c r="K81" s="297">
        <v>4110</v>
      </c>
      <c r="L81" s="298">
        <v>0.82089999999999996</v>
      </c>
      <c r="M81" s="293">
        <v>0.80759999999999998</v>
      </c>
      <c r="N81" s="65">
        <v>7098539.6299999999</v>
      </c>
      <c r="O81" s="65">
        <v>4548975.88</v>
      </c>
      <c r="P81" s="64">
        <v>0.64080000000000004</v>
      </c>
      <c r="Q81" s="64">
        <v>0.63759999999999994</v>
      </c>
      <c r="R81" s="297">
        <v>3516</v>
      </c>
      <c r="S81" s="297">
        <v>2185</v>
      </c>
      <c r="T81" s="298">
        <v>0.62139999999999995</v>
      </c>
      <c r="U81" s="298">
        <v>0.68189999999999995</v>
      </c>
      <c r="V81" s="63">
        <v>3046</v>
      </c>
      <c r="W81" s="63">
        <v>2582</v>
      </c>
      <c r="X81" s="64">
        <v>0.84770000000000001</v>
      </c>
      <c r="Y81" s="278"/>
      <c r="Z81" s="266">
        <v>3614</v>
      </c>
      <c r="AA81" s="267">
        <v>3814</v>
      </c>
      <c r="AB81" s="268">
        <v>1.0552999999999999</v>
      </c>
      <c r="AC81" s="266">
        <v>5088</v>
      </c>
      <c r="AD81" s="267">
        <v>4399</v>
      </c>
      <c r="AE81" s="268">
        <v>0.86460000000000004</v>
      </c>
      <c r="AF81" s="269">
        <v>10454714.66</v>
      </c>
      <c r="AG81" s="270">
        <v>7076205.9699999997</v>
      </c>
      <c r="AH81" s="268">
        <v>0.67679999999999996</v>
      </c>
      <c r="AI81" s="266">
        <v>4066</v>
      </c>
      <c r="AJ81" s="267">
        <v>2704</v>
      </c>
      <c r="AK81" s="268">
        <v>0.66500000000000004</v>
      </c>
      <c r="AL81" s="12" t="s">
        <v>168</v>
      </c>
    </row>
    <row r="82" spans="1:38" s="3" customFormat="1" ht="13.8" x14ac:dyDescent="0.3">
      <c r="A82" s="62" t="s">
        <v>154</v>
      </c>
      <c r="B82" s="62" t="s">
        <v>84</v>
      </c>
      <c r="C82" s="292">
        <v>4672898.1100000003</v>
      </c>
      <c r="D82" s="292">
        <v>6375166.8899999997</v>
      </c>
      <c r="E82" s="293">
        <v>0.73298443642782796</v>
      </c>
      <c r="F82" s="63">
        <v>3207</v>
      </c>
      <c r="G82" s="63">
        <v>3131</v>
      </c>
      <c r="H82" s="64">
        <v>0.97629999999999995</v>
      </c>
      <c r="I82" s="59">
        <v>0.99</v>
      </c>
      <c r="J82" s="297">
        <v>4039</v>
      </c>
      <c r="K82" s="297">
        <v>3648</v>
      </c>
      <c r="L82" s="298">
        <v>0.9032</v>
      </c>
      <c r="M82" s="293">
        <v>0.89</v>
      </c>
      <c r="N82" s="65">
        <v>5109544.6900000004</v>
      </c>
      <c r="O82" s="65">
        <v>3308978.97</v>
      </c>
      <c r="P82" s="64">
        <v>0.64759999999999995</v>
      </c>
      <c r="Q82" s="64">
        <v>0.67020000000000002</v>
      </c>
      <c r="R82" s="297">
        <v>2772</v>
      </c>
      <c r="S82" s="297">
        <v>1908</v>
      </c>
      <c r="T82" s="298">
        <v>0.68830000000000002</v>
      </c>
      <c r="U82" s="298">
        <v>0.69</v>
      </c>
      <c r="V82" s="63">
        <v>2692</v>
      </c>
      <c r="W82" s="63">
        <v>2484</v>
      </c>
      <c r="X82" s="64">
        <v>0.92269999999999996</v>
      </c>
      <c r="Y82" s="278"/>
      <c r="Z82" s="266">
        <v>3324</v>
      </c>
      <c r="AA82" s="267">
        <v>3377</v>
      </c>
      <c r="AB82" s="268">
        <v>1.0159</v>
      </c>
      <c r="AC82" s="266">
        <v>4171</v>
      </c>
      <c r="AD82" s="267">
        <v>3785</v>
      </c>
      <c r="AE82" s="268">
        <v>0.90749999999999997</v>
      </c>
      <c r="AF82" s="269">
        <v>6844421.1100000003</v>
      </c>
      <c r="AG82" s="270">
        <v>4558816.16</v>
      </c>
      <c r="AH82" s="268">
        <v>0.66610000000000003</v>
      </c>
      <c r="AI82" s="266">
        <v>3260</v>
      </c>
      <c r="AJ82" s="267">
        <v>2117</v>
      </c>
      <c r="AK82" s="268">
        <v>0.64939999999999998</v>
      </c>
      <c r="AL82" s="12" t="s">
        <v>168</v>
      </c>
    </row>
    <row r="83" spans="1:38" s="3" customFormat="1" ht="13.8" x14ac:dyDescent="0.3">
      <c r="A83" s="62" t="s">
        <v>154</v>
      </c>
      <c r="B83" s="62" t="s">
        <v>85</v>
      </c>
      <c r="C83" s="292">
        <v>8882834.4700000007</v>
      </c>
      <c r="D83" s="292">
        <v>11547058.550000001</v>
      </c>
      <c r="E83" s="293">
        <v>0.76927248887986299</v>
      </c>
      <c r="F83" s="63">
        <v>7563</v>
      </c>
      <c r="G83" s="63">
        <v>7054</v>
      </c>
      <c r="H83" s="64">
        <v>0.93269999999999997</v>
      </c>
      <c r="I83" s="59">
        <v>0.95799999999999996</v>
      </c>
      <c r="J83" s="297">
        <v>8693</v>
      </c>
      <c r="K83" s="297">
        <v>7497</v>
      </c>
      <c r="L83" s="298">
        <v>0.86240000000000006</v>
      </c>
      <c r="M83" s="293">
        <v>0.87309999999999999</v>
      </c>
      <c r="N83" s="65">
        <v>9285030.5800000001</v>
      </c>
      <c r="O83" s="65">
        <v>6271847.3300000001</v>
      </c>
      <c r="P83" s="64">
        <v>0.67549999999999999</v>
      </c>
      <c r="Q83" s="64">
        <v>0.68440000000000001</v>
      </c>
      <c r="R83" s="297">
        <v>5895</v>
      </c>
      <c r="S83" s="297">
        <v>4276</v>
      </c>
      <c r="T83" s="298">
        <v>0.72540000000000004</v>
      </c>
      <c r="U83" s="298">
        <v>0.69</v>
      </c>
      <c r="V83" s="63">
        <v>5657</v>
      </c>
      <c r="W83" s="63">
        <v>5219</v>
      </c>
      <c r="X83" s="64">
        <v>0.92259999999999998</v>
      </c>
      <c r="Y83" s="278"/>
      <c r="Z83" s="266">
        <v>8603</v>
      </c>
      <c r="AA83" s="267">
        <v>8333</v>
      </c>
      <c r="AB83" s="268">
        <v>0.96860000000000002</v>
      </c>
      <c r="AC83" s="266">
        <v>10327</v>
      </c>
      <c r="AD83" s="267">
        <v>9158</v>
      </c>
      <c r="AE83" s="268">
        <v>0.88680000000000003</v>
      </c>
      <c r="AF83" s="269">
        <v>13085066.74</v>
      </c>
      <c r="AG83" s="270">
        <v>8525647.5299999993</v>
      </c>
      <c r="AH83" s="268">
        <v>0.65159999999999996</v>
      </c>
      <c r="AI83" s="266">
        <v>7992</v>
      </c>
      <c r="AJ83" s="267">
        <v>5135</v>
      </c>
      <c r="AK83" s="268">
        <v>0.64249999999999996</v>
      </c>
      <c r="AL83" s="12" t="s">
        <v>168</v>
      </c>
    </row>
    <row r="84" spans="1:38" s="3" customFormat="1" ht="13.8" x14ac:dyDescent="0.3">
      <c r="A84" s="62" t="s">
        <v>142</v>
      </c>
      <c r="B84" s="62" t="s">
        <v>86</v>
      </c>
      <c r="C84" s="292">
        <v>4342662.24</v>
      </c>
      <c r="D84" s="292">
        <v>6153545.0999999996</v>
      </c>
      <c r="E84" s="293">
        <v>0.70571713856456497</v>
      </c>
      <c r="F84" s="63">
        <v>2658</v>
      </c>
      <c r="G84" s="63">
        <v>2626</v>
      </c>
      <c r="H84" s="64">
        <v>0.98799999999999999</v>
      </c>
      <c r="I84" s="59">
        <v>0.99</v>
      </c>
      <c r="J84" s="297">
        <v>3556</v>
      </c>
      <c r="K84" s="297">
        <v>2950</v>
      </c>
      <c r="L84" s="298">
        <v>0.8296</v>
      </c>
      <c r="M84" s="293">
        <v>0.85580000000000001</v>
      </c>
      <c r="N84" s="65">
        <v>4813058.09</v>
      </c>
      <c r="O84" s="65">
        <v>3308069.47</v>
      </c>
      <c r="P84" s="64">
        <v>0.68730000000000002</v>
      </c>
      <c r="Q84" s="64">
        <v>0.69</v>
      </c>
      <c r="R84" s="297">
        <v>2472</v>
      </c>
      <c r="S84" s="297">
        <v>1619</v>
      </c>
      <c r="T84" s="298">
        <v>0.65490000000000004</v>
      </c>
      <c r="U84" s="298">
        <v>0.68830000000000002</v>
      </c>
      <c r="V84" s="63">
        <v>2230</v>
      </c>
      <c r="W84" s="63">
        <v>1850</v>
      </c>
      <c r="X84" s="64">
        <v>0.8296</v>
      </c>
      <c r="Y84" s="278"/>
      <c r="Z84" s="266">
        <v>2818</v>
      </c>
      <c r="AA84" s="267">
        <v>2706</v>
      </c>
      <c r="AB84" s="268">
        <v>0.96030000000000004</v>
      </c>
      <c r="AC84" s="266">
        <v>3754</v>
      </c>
      <c r="AD84" s="267">
        <v>3312</v>
      </c>
      <c r="AE84" s="268">
        <v>0.88229999999999997</v>
      </c>
      <c r="AF84" s="269">
        <v>6897537.0599999996</v>
      </c>
      <c r="AG84" s="270">
        <v>4769676.32</v>
      </c>
      <c r="AH84" s="268">
        <v>0.6915</v>
      </c>
      <c r="AI84" s="266">
        <v>2984</v>
      </c>
      <c r="AJ84" s="267">
        <v>1922</v>
      </c>
      <c r="AK84" s="268">
        <v>0.64410000000000001</v>
      </c>
      <c r="AL84" s="12" t="s">
        <v>168</v>
      </c>
    </row>
    <row r="85" spans="1:38" s="3" customFormat="1" ht="13.8" x14ac:dyDescent="0.3">
      <c r="A85" s="62" t="s">
        <v>154</v>
      </c>
      <c r="B85" s="62" t="s">
        <v>87</v>
      </c>
      <c r="C85" s="292">
        <v>7051110.5599999996</v>
      </c>
      <c r="D85" s="292">
        <v>10057027.83</v>
      </c>
      <c r="E85" s="293">
        <v>0.70111276205944395</v>
      </c>
      <c r="F85" s="63">
        <v>4454</v>
      </c>
      <c r="G85" s="63">
        <v>4343</v>
      </c>
      <c r="H85" s="64">
        <v>0.97509999999999997</v>
      </c>
      <c r="I85" s="59">
        <v>0.99</v>
      </c>
      <c r="J85" s="297">
        <v>5582</v>
      </c>
      <c r="K85" s="297">
        <v>4745</v>
      </c>
      <c r="L85" s="298">
        <v>0.85009999999999997</v>
      </c>
      <c r="M85" s="293">
        <v>0.83809999999999996</v>
      </c>
      <c r="N85" s="65">
        <v>7860520.04</v>
      </c>
      <c r="O85" s="65">
        <v>5319438.54</v>
      </c>
      <c r="P85" s="64">
        <v>0.67669999999999997</v>
      </c>
      <c r="Q85" s="64">
        <v>0.67390000000000005</v>
      </c>
      <c r="R85" s="297">
        <v>3842</v>
      </c>
      <c r="S85" s="297">
        <v>2670</v>
      </c>
      <c r="T85" s="298">
        <v>0.69499999999999995</v>
      </c>
      <c r="U85" s="298">
        <v>0.69</v>
      </c>
      <c r="V85" s="63">
        <v>3570</v>
      </c>
      <c r="W85" s="63">
        <v>2962</v>
      </c>
      <c r="X85" s="64">
        <v>0.82969999999999999</v>
      </c>
      <c r="Y85" s="278"/>
      <c r="Z85" s="266">
        <v>4307</v>
      </c>
      <c r="AA85" s="267">
        <v>4330</v>
      </c>
      <c r="AB85" s="268">
        <v>1.0053000000000001</v>
      </c>
      <c r="AC85" s="266">
        <v>5812</v>
      </c>
      <c r="AD85" s="267">
        <v>5081</v>
      </c>
      <c r="AE85" s="268">
        <v>0.87419999999999998</v>
      </c>
      <c r="AF85" s="269">
        <v>11378669.15</v>
      </c>
      <c r="AG85" s="270">
        <v>7898549.21</v>
      </c>
      <c r="AH85" s="268">
        <v>0.69420000000000004</v>
      </c>
      <c r="AI85" s="266">
        <v>4655</v>
      </c>
      <c r="AJ85" s="267">
        <v>3334</v>
      </c>
      <c r="AK85" s="268">
        <v>0.71619999999999995</v>
      </c>
      <c r="AL85" s="12" t="s">
        <v>168</v>
      </c>
    </row>
    <row r="86" spans="1:38" s="3" customFormat="1" ht="13.8" x14ac:dyDescent="0.3">
      <c r="A86" s="62" t="s">
        <v>153</v>
      </c>
      <c r="B86" s="62" t="s">
        <v>88</v>
      </c>
      <c r="C86" s="292">
        <v>3894552.08</v>
      </c>
      <c r="D86" s="292">
        <v>5292919.78</v>
      </c>
      <c r="E86" s="293">
        <v>0.73580410092669102</v>
      </c>
      <c r="F86" s="63">
        <v>2523</v>
      </c>
      <c r="G86" s="63">
        <v>2486</v>
      </c>
      <c r="H86" s="64">
        <v>0.98529999999999995</v>
      </c>
      <c r="I86" s="59">
        <v>0.99</v>
      </c>
      <c r="J86" s="297">
        <v>3845</v>
      </c>
      <c r="K86" s="297">
        <v>3138</v>
      </c>
      <c r="L86" s="298">
        <v>0.81610000000000005</v>
      </c>
      <c r="M86" s="293">
        <v>0.85140000000000005</v>
      </c>
      <c r="N86" s="65">
        <v>4651353.21</v>
      </c>
      <c r="O86" s="65">
        <v>2814491.4</v>
      </c>
      <c r="P86" s="64">
        <v>0.60509999999999997</v>
      </c>
      <c r="Q86" s="64">
        <v>0.60309999999999997</v>
      </c>
      <c r="R86" s="297">
        <v>2541</v>
      </c>
      <c r="S86" s="297">
        <v>1488</v>
      </c>
      <c r="T86" s="298">
        <v>0.58560000000000001</v>
      </c>
      <c r="U86" s="298">
        <v>0.63460000000000005</v>
      </c>
      <c r="V86" s="63">
        <v>2160</v>
      </c>
      <c r="W86" s="63">
        <v>1848</v>
      </c>
      <c r="X86" s="64">
        <v>0.85560000000000003</v>
      </c>
      <c r="Y86" s="278"/>
      <c r="Z86" s="266">
        <v>2408</v>
      </c>
      <c r="AA86" s="267">
        <v>2635</v>
      </c>
      <c r="AB86" s="268">
        <v>1.0943000000000001</v>
      </c>
      <c r="AC86" s="266">
        <v>3727</v>
      </c>
      <c r="AD86" s="267">
        <v>3322</v>
      </c>
      <c r="AE86" s="268">
        <v>0.89129999999999998</v>
      </c>
      <c r="AF86" s="269">
        <v>6189733.4299999997</v>
      </c>
      <c r="AG86" s="270">
        <v>3899498.55</v>
      </c>
      <c r="AH86" s="268">
        <v>0.63</v>
      </c>
      <c r="AI86" s="266">
        <v>2872</v>
      </c>
      <c r="AJ86" s="267">
        <v>1644</v>
      </c>
      <c r="AK86" s="268">
        <v>0.57240000000000002</v>
      </c>
      <c r="AL86" s="12" t="s">
        <v>168</v>
      </c>
    </row>
    <row r="87" spans="1:38" s="3" customFormat="1" ht="13.8" x14ac:dyDescent="0.3">
      <c r="A87" s="62" t="s">
        <v>152</v>
      </c>
      <c r="B87" s="62" t="s">
        <v>89</v>
      </c>
      <c r="C87" s="292">
        <v>4728748.54</v>
      </c>
      <c r="D87" s="292">
        <v>6517544.8300000001</v>
      </c>
      <c r="E87" s="293">
        <v>0.72554139071414703</v>
      </c>
      <c r="F87" s="63">
        <v>2393</v>
      </c>
      <c r="G87" s="63">
        <v>2326</v>
      </c>
      <c r="H87" s="64">
        <v>0.97199999999999998</v>
      </c>
      <c r="I87" s="59">
        <v>0.99</v>
      </c>
      <c r="J87" s="297">
        <v>3150</v>
      </c>
      <c r="K87" s="297">
        <v>2886</v>
      </c>
      <c r="L87" s="298">
        <v>0.91620000000000001</v>
      </c>
      <c r="M87" s="293">
        <v>0.89</v>
      </c>
      <c r="N87" s="65">
        <v>5286446.2300000004</v>
      </c>
      <c r="O87" s="65">
        <v>3631716.66</v>
      </c>
      <c r="P87" s="64">
        <v>0.68700000000000006</v>
      </c>
      <c r="Q87" s="64">
        <v>0.68240000000000001</v>
      </c>
      <c r="R87" s="297">
        <v>2491</v>
      </c>
      <c r="S87" s="297">
        <v>1693</v>
      </c>
      <c r="T87" s="298">
        <v>0.67959999999999998</v>
      </c>
      <c r="U87" s="298">
        <v>0.69</v>
      </c>
      <c r="V87" s="63">
        <v>2020</v>
      </c>
      <c r="W87" s="63">
        <v>1759</v>
      </c>
      <c r="X87" s="64">
        <v>0.87080000000000002</v>
      </c>
      <c r="Y87" s="278"/>
      <c r="Z87" s="266">
        <v>2764</v>
      </c>
      <c r="AA87" s="267">
        <v>2781</v>
      </c>
      <c r="AB87" s="268">
        <v>1.0062</v>
      </c>
      <c r="AC87" s="266">
        <v>3644</v>
      </c>
      <c r="AD87" s="267">
        <v>3241</v>
      </c>
      <c r="AE87" s="268">
        <v>0.88939999999999997</v>
      </c>
      <c r="AF87" s="269">
        <v>7726448.75</v>
      </c>
      <c r="AG87" s="270">
        <v>5202712.91</v>
      </c>
      <c r="AH87" s="268">
        <v>0.6734</v>
      </c>
      <c r="AI87" s="266">
        <v>2923</v>
      </c>
      <c r="AJ87" s="267">
        <v>1870</v>
      </c>
      <c r="AK87" s="268">
        <v>0.63980000000000004</v>
      </c>
      <c r="AL87" s="12" t="s">
        <v>168</v>
      </c>
    </row>
    <row r="88" spans="1:38" s="3" customFormat="1" ht="13.8" x14ac:dyDescent="0.3">
      <c r="A88" s="62" t="s">
        <v>154</v>
      </c>
      <c r="B88" s="62" t="s">
        <v>90</v>
      </c>
      <c r="C88" s="292">
        <v>4028111.62</v>
      </c>
      <c r="D88" s="292">
        <v>5179745.09</v>
      </c>
      <c r="E88" s="293">
        <v>0.77766599514263002</v>
      </c>
      <c r="F88" s="63">
        <v>3239</v>
      </c>
      <c r="G88" s="63">
        <v>3059</v>
      </c>
      <c r="H88" s="64">
        <v>0.94440000000000002</v>
      </c>
      <c r="I88" s="59">
        <v>0.94010000000000005</v>
      </c>
      <c r="J88" s="297">
        <v>3843</v>
      </c>
      <c r="K88" s="297">
        <v>3482</v>
      </c>
      <c r="L88" s="298">
        <v>0.90610000000000002</v>
      </c>
      <c r="M88" s="293">
        <v>0.89</v>
      </c>
      <c r="N88" s="65">
        <v>4405438.5</v>
      </c>
      <c r="O88" s="65">
        <v>2626593.16</v>
      </c>
      <c r="P88" s="64">
        <v>0.59619999999999995</v>
      </c>
      <c r="Q88" s="64">
        <v>0.60599999999999998</v>
      </c>
      <c r="R88" s="297">
        <v>3221</v>
      </c>
      <c r="S88" s="297">
        <v>2092</v>
      </c>
      <c r="T88" s="298">
        <v>0.64949999999999997</v>
      </c>
      <c r="U88" s="298">
        <v>0.68300000000000005</v>
      </c>
      <c r="V88" s="63">
        <v>2360</v>
      </c>
      <c r="W88" s="63">
        <v>2087</v>
      </c>
      <c r="X88" s="64">
        <v>0.88429999999999997</v>
      </c>
      <c r="Y88" s="278"/>
      <c r="Z88" s="266">
        <v>3603</v>
      </c>
      <c r="AA88" s="267">
        <v>3539</v>
      </c>
      <c r="AB88" s="268">
        <v>0.98219999999999996</v>
      </c>
      <c r="AC88" s="266">
        <v>4437</v>
      </c>
      <c r="AD88" s="267">
        <v>4129</v>
      </c>
      <c r="AE88" s="268">
        <v>0.93059999999999998</v>
      </c>
      <c r="AF88" s="269">
        <v>5799476.5899999999</v>
      </c>
      <c r="AG88" s="270">
        <v>3422009.58</v>
      </c>
      <c r="AH88" s="268">
        <v>0.59009999999999996</v>
      </c>
      <c r="AI88" s="266">
        <v>3767</v>
      </c>
      <c r="AJ88" s="267">
        <v>2136</v>
      </c>
      <c r="AK88" s="268">
        <v>0.56699999999999995</v>
      </c>
      <c r="AL88" s="12" t="s">
        <v>168</v>
      </c>
    </row>
    <row r="89" spans="1:38" s="3" customFormat="1" ht="13.8" x14ac:dyDescent="0.3">
      <c r="A89" s="62" t="s">
        <v>154</v>
      </c>
      <c r="B89" s="62" t="s">
        <v>91</v>
      </c>
      <c r="C89" s="292">
        <v>2644913.96</v>
      </c>
      <c r="D89" s="292">
        <v>3830930.34</v>
      </c>
      <c r="E89" s="293">
        <v>0.69041035081833402</v>
      </c>
      <c r="F89" s="63">
        <v>1877</v>
      </c>
      <c r="G89" s="63">
        <v>1852</v>
      </c>
      <c r="H89" s="64">
        <v>0.98670000000000002</v>
      </c>
      <c r="I89" s="59">
        <v>0.99</v>
      </c>
      <c r="J89" s="297">
        <v>2501</v>
      </c>
      <c r="K89" s="297">
        <v>1886</v>
      </c>
      <c r="L89" s="298">
        <v>0.75409999999999999</v>
      </c>
      <c r="M89" s="293">
        <v>0.8024</v>
      </c>
      <c r="N89" s="65">
        <v>2788049.38</v>
      </c>
      <c r="O89" s="65">
        <v>1931333.18</v>
      </c>
      <c r="P89" s="64">
        <v>0.69269999999999998</v>
      </c>
      <c r="Q89" s="64">
        <v>0.68440000000000001</v>
      </c>
      <c r="R89" s="297">
        <v>1459</v>
      </c>
      <c r="S89" s="297">
        <v>1019</v>
      </c>
      <c r="T89" s="298">
        <v>0.69840000000000002</v>
      </c>
      <c r="U89" s="298">
        <v>0.69</v>
      </c>
      <c r="V89" s="63">
        <v>1336</v>
      </c>
      <c r="W89" s="63">
        <v>1131</v>
      </c>
      <c r="X89" s="64">
        <v>0.84660000000000002</v>
      </c>
      <c r="Y89" s="278"/>
      <c r="Z89" s="266">
        <v>1896</v>
      </c>
      <c r="AA89" s="267">
        <v>1973</v>
      </c>
      <c r="AB89" s="268">
        <v>1.0406</v>
      </c>
      <c r="AC89" s="266">
        <v>2506</v>
      </c>
      <c r="AD89" s="267">
        <v>2206</v>
      </c>
      <c r="AE89" s="268">
        <v>0.88029999999999997</v>
      </c>
      <c r="AF89" s="269">
        <v>4300406.38</v>
      </c>
      <c r="AG89" s="270">
        <v>3039801.79</v>
      </c>
      <c r="AH89" s="268">
        <v>0.70689999999999997</v>
      </c>
      <c r="AI89" s="266">
        <v>1861</v>
      </c>
      <c r="AJ89" s="267">
        <v>1340</v>
      </c>
      <c r="AK89" s="268">
        <v>0.72</v>
      </c>
      <c r="AL89" s="12" t="s">
        <v>168</v>
      </c>
    </row>
    <row r="90" spans="1:38" s="3" customFormat="1" ht="13.8" x14ac:dyDescent="0.3">
      <c r="A90" s="62" t="s">
        <v>142</v>
      </c>
      <c r="B90" s="62" t="s">
        <v>92</v>
      </c>
      <c r="C90" s="292">
        <v>1658798.96</v>
      </c>
      <c r="D90" s="292">
        <v>2461257.58</v>
      </c>
      <c r="E90" s="293">
        <v>0.67396398226633403</v>
      </c>
      <c r="F90" s="63">
        <v>687</v>
      </c>
      <c r="G90" s="63">
        <v>689</v>
      </c>
      <c r="H90" s="64">
        <v>1.0028999999999999</v>
      </c>
      <c r="I90" s="59">
        <v>0.96830000000000005</v>
      </c>
      <c r="J90" s="297">
        <v>1141</v>
      </c>
      <c r="K90" s="297">
        <v>1044</v>
      </c>
      <c r="L90" s="298">
        <v>0.91500000000000004</v>
      </c>
      <c r="M90" s="293">
        <v>0.89</v>
      </c>
      <c r="N90" s="65">
        <v>1794944.11</v>
      </c>
      <c r="O90" s="65">
        <v>1221576.79</v>
      </c>
      <c r="P90" s="64">
        <v>0.68059999999999998</v>
      </c>
      <c r="Q90" s="64">
        <v>0.66720000000000002</v>
      </c>
      <c r="R90" s="297">
        <v>1011</v>
      </c>
      <c r="S90" s="297">
        <v>618</v>
      </c>
      <c r="T90" s="298">
        <v>0.61129999999999995</v>
      </c>
      <c r="U90" s="298">
        <v>0.62480000000000002</v>
      </c>
      <c r="V90" s="63">
        <v>599</v>
      </c>
      <c r="W90" s="63">
        <v>522</v>
      </c>
      <c r="X90" s="64">
        <v>0.87150000000000005</v>
      </c>
      <c r="Y90" s="278"/>
      <c r="Z90" s="266">
        <v>780</v>
      </c>
      <c r="AA90" s="267">
        <v>822</v>
      </c>
      <c r="AB90" s="268">
        <v>1.0538000000000001</v>
      </c>
      <c r="AC90" s="266">
        <v>1408</v>
      </c>
      <c r="AD90" s="267">
        <v>1245</v>
      </c>
      <c r="AE90" s="268">
        <v>0.88419999999999999</v>
      </c>
      <c r="AF90" s="269">
        <v>2957498.62</v>
      </c>
      <c r="AG90" s="270">
        <v>2010495.66</v>
      </c>
      <c r="AH90" s="268">
        <v>0.67979999999999996</v>
      </c>
      <c r="AI90" s="266">
        <v>1206</v>
      </c>
      <c r="AJ90" s="267">
        <v>732</v>
      </c>
      <c r="AK90" s="268">
        <v>0.60699999999999998</v>
      </c>
      <c r="AL90" s="12" t="s">
        <v>168</v>
      </c>
    </row>
    <row r="91" spans="1:38" s="3" customFormat="1" ht="13.8" x14ac:dyDescent="0.3">
      <c r="A91" s="62" t="s">
        <v>142</v>
      </c>
      <c r="B91" s="62" t="s">
        <v>93</v>
      </c>
      <c r="C91" s="292">
        <v>2458780.4</v>
      </c>
      <c r="D91" s="292">
        <v>3486880.43</v>
      </c>
      <c r="E91" s="293">
        <v>0.70515191138917299</v>
      </c>
      <c r="F91" s="63">
        <v>1516</v>
      </c>
      <c r="G91" s="63">
        <v>1640</v>
      </c>
      <c r="H91" s="64">
        <v>1.0818000000000001</v>
      </c>
      <c r="I91" s="59">
        <v>0.99</v>
      </c>
      <c r="J91" s="297">
        <v>2188</v>
      </c>
      <c r="K91" s="297">
        <v>1886</v>
      </c>
      <c r="L91" s="298">
        <v>0.86199999999999999</v>
      </c>
      <c r="M91" s="293">
        <v>0.86639999999999995</v>
      </c>
      <c r="N91" s="65">
        <v>2774713.15</v>
      </c>
      <c r="O91" s="65">
        <v>1854484.27</v>
      </c>
      <c r="P91" s="64">
        <v>0.66839999999999999</v>
      </c>
      <c r="Q91" s="64">
        <v>0.67190000000000005</v>
      </c>
      <c r="R91" s="297">
        <v>1431</v>
      </c>
      <c r="S91" s="297">
        <v>891</v>
      </c>
      <c r="T91" s="298">
        <v>0.62260000000000004</v>
      </c>
      <c r="U91" s="298">
        <v>0.65439999999999998</v>
      </c>
      <c r="V91" s="63">
        <v>1468</v>
      </c>
      <c r="W91" s="63">
        <v>1311</v>
      </c>
      <c r="X91" s="64">
        <v>0.8931</v>
      </c>
      <c r="Y91" s="278"/>
      <c r="Z91" s="266">
        <v>1446</v>
      </c>
      <c r="AA91" s="267">
        <v>1649</v>
      </c>
      <c r="AB91" s="268">
        <v>1.1404000000000001</v>
      </c>
      <c r="AC91" s="266">
        <v>2131</v>
      </c>
      <c r="AD91" s="267">
        <v>1881</v>
      </c>
      <c r="AE91" s="268">
        <v>0.88270000000000004</v>
      </c>
      <c r="AF91" s="269">
        <v>4012549.23</v>
      </c>
      <c r="AG91" s="270">
        <v>2652167.35</v>
      </c>
      <c r="AH91" s="268">
        <v>0.66100000000000003</v>
      </c>
      <c r="AI91" s="266">
        <v>1620</v>
      </c>
      <c r="AJ91" s="267">
        <v>1013</v>
      </c>
      <c r="AK91" s="268">
        <v>0.62529999999999997</v>
      </c>
      <c r="AL91" s="12" t="s">
        <v>168</v>
      </c>
    </row>
    <row r="92" spans="1:38" s="3" customFormat="1" ht="13.8" x14ac:dyDescent="0.3">
      <c r="A92" s="62" t="s">
        <v>155</v>
      </c>
      <c r="B92" s="62" t="s">
        <v>94</v>
      </c>
      <c r="C92" s="292">
        <v>532626.06999999995</v>
      </c>
      <c r="D92" s="292">
        <v>680748.41</v>
      </c>
      <c r="E92" s="293">
        <v>0.78241250684669195</v>
      </c>
      <c r="F92" s="63">
        <v>233</v>
      </c>
      <c r="G92" s="63">
        <v>233</v>
      </c>
      <c r="H92" s="64">
        <v>1</v>
      </c>
      <c r="I92" s="59">
        <v>0.99</v>
      </c>
      <c r="J92" s="297">
        <v>419</v>
      </c>
      <c r="K92" s="297">
        <v>344</v>
      </c>
      <c r="L92" s="298">
        <v>0.82099999999999995</v>
      </c>
      <c r="M92" s="293">
        <v>0.86880000000000002</v>
      </c>
      <c r="N92" s="65">
        <v>581215.03</v>
      </c>
      <c r="O92" s="65">
        <v>399370.72</v>
      </c>
      <c r="P92" s="64">
        <v>0.68710000000000004</v>
      </c>
      <c r="Q92" s="64">
        <v>0.67689999999999995</v>
      </c>
      <c r="R92" s="297">
        <v>301</v>
      </c>
      <c r="S92" s="297">
        <v>201</v>
      </c>
      <c r="T92" s="298">
        <v>0.66779999999999995</v>
      </c>
      <c r="U92" s="298">
        <v>0.69</v>
      </c>
      <c r="V92" s="63">
        <v>225</v>
      </c>
      <c r="W92" s="63">
        <v>165</v>
      </c>
      <c r="X92" s="64">
        <v>0.73329999999999995</v>
      </c>
      <c r="Y92" s="278"/>
      <c r="Z92" s="266">
        <v>245</v>
      </c>
      <c r="AA92" s="267">
        <v>266</v>
      </c>
      <c r="AB92" s="268">
        <v>1.0857000000000001</v>
      </c>
      <c r="AC92" s="266">
        <v>522</v>
      </c>
      <c r="AD92" s="267">
        <v>421</v>
      </c>
      <c r="AE92" s="268">
        <v>0.80649999999999999</v>
      </c>
      <c r="AF92" s="269">
        <v>837812.99</v>
      </c>
      <c r="AG92" s="270">
        <v>541939.56999999995</v>
      </c>
      <c r="AH92" s="268">
        <v>0.64690000000000003</v>
      </c>
      <c r="AI92" s="266">
        <v>408</v>
      </c>
      <c r="AJ92" s="267">
        <v>262</v>
      </c>
      <c r="AK92" s="268">
        <v>0.64219999999999999</v>
      </c>
      <c r="AL92" s="12" t="s">
        <v>168</v>
      </c>
    </row>
    <row r="93" spans="1:38" s="3" customFormat="1" ht="13.8" x14ac:dyDescent="0.3">
      <c r="A93" s="62" t="s">
        <v>155</v>
      </c>
      <c r="B93" s="62" t="s">
        <v>95</v>
      </c>
      <c r="C93" s="292">
        <v>971329.92</v>
      </c>
      <c r="D93" s="292">
        <v>1443448.63</v>
      </c>
      <c r="E93" s="293">
        <v>0.67292309529574301</v>
      </c>
      <c r="F93" s="63">
        <v>564</v>
      </c>
      <c r="G93" s="63">
        <v>548</v>
      </c>
      <c r="H93" s="64">
        <v>0.97160000000000002</v>
      </c>
      <c r="I93" s="59">
        <v>0.99</v>
      </c>
      <c r="J93" s="297">
        <v>773</v>
      </c>
      <c r="K93" s="297">
        <v>702</v>
      </c>
      <c r="L93" s="298">
        <v>0.90820000000000001</v>
      </c>
      <c r="M93" s="293">
        <v>0.89</v>
      </c>
      <c r="N93" s="65">
        <v>1033386.69</v>
      </c>
      <c r="O93" s="65">
        <v>671677.39</v>
      </c>
      <c r="P93" s="64">
        <v>0.65</v>
      </c>
      <c r="Q93" s="64">
        <v>0.65880000000000005</v>
      </c>
      <c r="R93" s="297">
        <v>618</v>
      </c>
      <c r="S93" s="297">
        <v>431</v>
      </c>
      <c r="T93" s="298">
        <v>0.69740000000000002</v>
      </c>
      <c r="U93" s="298">
        <v>0.69</v>
      </c>
      <c r="V93" s="63">
        <v>509</v>
      </c>
      <c r="W93" s="63">
        <v>435</v>
      </c>
      <c r="X93" s="64">
        <v>0.85460000000000003</v>
      </c>
      <c r="Y93" s="278"/>
      <c r="Z93" s="266">
        <v>604</v>
      </c>
      <c r="AA93" s="267">
        <v>674</v>
      </c>
      <c r="AB93" s="268">
        <v>1.1158999999999999</v>
      </c>
      <c r="AC93" s="266">
        <v>871</v>
      </c>
      <c r="AD93" s="267">
        <v>773</v>
      </c>
      <c r="AE93" s="268">
        <v>0.88749999999999996</v>
      </c>
      <c r="AF93" s="269">
        <v>1698273.85</v>
      </c>
      <c r="AG93" s="270">
        <v>1181751.96</v>
      </c>
      <c r="AH93" s="268">
        <v>0.69589999999999996</v>
      </c>
      <c r="AI93" s="266">
        <v>752</v>
      </c>
      <c r="AJ93" s="267">
        <v>531</v>
      </c>
      <c r="AK93" s="268">
        <v>0.70609999999999995</v>
      </c>
      <c r="AL93" s="12" t="s">
        <v>168</v>
      </c>
    </row>
    <row r="94" spans="1:38" s="3" customFormat="1" ht="13.8" x14ac:dyDescent="0.3">
      <c r="A94" s="62" t="s">
        <v>157</v>
      </c>
      <c r="B94" s="62"/>
      <c r="C94" s="292"/>
      <c r="D94" s="292"/>
      <c r="E94" s="293"/>
      <c r="F94" s="63"/>
      <c r="G94" s="63"/>
      <c r="H94" s="64"/>
      <c r="I94" s="69"/>
      <c r="J94" s="297"/>
      <c r="K94" s="297"/>
      <c r="L94" s="298"/>
      <c r="M94" s="293"/>
      <c r="N94" s="65"/>
      <c r="O94" s="65"/>
      <c r="P94" s="64"/>
      <c r="Q94" s="64"/>
      <c r="R94" s="297"/>
      <c r="S94" s="297"/>
      <c r="T94" s="298"/>
      <c r="U94" s="298"/>
      <c r="V94" s="63"/>
      <c r="W94" s="63"/>
      <c r="X94" s="64"/>
      <c r="Y94" s="278"/>
      <c r="Z94" s="266"/>
      <c r="AA94" s="267"/>
      <c r="AB94" s="268"/>
      <c r="AC94" s="266"/>
      <c r="AD94" s="267"/>
      <c r="AE94" s="268"/>
      <c r="AF94" s="269"/>
      <c r="AG94" s="270"/>
      <c r="AH94" s="268"/>
      <c r="AI94" s="266"/>
      <c r="AJ94" s="267"/>
      <c r="AK94" s="268"/>
      <c r="AL94" s="12"/>
    </row>
    <row r="95" spans="1:38" ht="13.8" x14ac:dyDescent="0.3">
      <c r="A95" s="359" t="s">
        <v>169</v>
      </c>
      <c r="B95" s="359" t="s">
        <v>97</v>
      </c>
      <c r="C95" s="292">
        <v>291903.15000000002</v>
      </c>
      <c r="D95" s="292">
        <v>397104.12</v>
      </c>
      <c r="E95" s="293">
        <v>0.73507963100458396</v>
      </c>
      <c r="F95" s="360">
        <v>163</v>
      </c>
      <c r="G95" s="360">
        <v>155</v>
      </c>
      <c r="H95" s="352">
        <v>0.95089999999999997</v>
      </c>
      <c r="I95" s="358">
        <v>0.95320000000000005</v>
      </c>
      <c r="J95" s="297">
        <v>198</v>
      </c>
      <c r="K95" s="297">
        <v>178</v>
      </c>
      <c r="L95" s="298">
        <v>0.89900000000000002</v>
      </c>
      <c r="M95" s="293">
        <v>0.89</v>
      </c>
      <c r="N95" s="353">
        <v>297258.56</v>
      </c>
      <c r="O95" s="353">
        <v>205592.53</v>
      </c>
      <c r="P95" s="352">
        <v>0.69159999999999999</v>
      </c>
      <c r="Q95" s="352">
        <v>0.64080000000000004</v>
      </c>
      <c r="R95" s="297">
        <v>162</v>
      </c>
      <c r="S95" s="297">
        <v>125</v>
      </c>
      <c r="T95" s="298">
        <v>0.77159999999999995</v>
      </c>
      <c r="U95" s="298">
        <v>0.69</v>
      </c>
      <c r="V95" s="360">
        <v>115</v>
      </c>
      <c r="W95" s="360">
        <v>87</v>
      </c>
      <c r="X95" s="352">
        <v>0.75649999999999995</v>
      </c>
      <c r="Y95" s="361"/>
      <c r="Z95" s="362">
        <v>197</v>
      </c>
      <c r="AA95" s="363">
        <v>202</v>
      </c>
      <c r="AB95" s="364">
        <v>1.0254000000000001</v>
      </c>
      <c r="AC95" s="362">
        <v>243</v>
      </c>
      <c r="AD95" s="363">
        <v>227</v>
      </c>
      <c r="AE95" s="364">
        <v>0.93420000000000003</v>
      </c>
      <c r="AF95" s="365">
        <v>480451.5</v>
      </c>
      <c r="AG95" s="366">
        <v>302637.44</v>
      </c>
      <c r="AH95" s="364">
        <v>0.62990000000000002</v>
      </c>
      <c r="AI95" s="362">
        <v>207</v>
      </c>
      <c r="AJ95" s="363">
        <v>152</v>
      </c>
      <c r="AK95" s="364">
        <v>0.73429999999999995</v>
      </c>
      <c r="AL95" s="27" t="s">
        <v>168</v>
      </c>
    </row>
    <row r="96" spans="1:38" s="3" customFormat="1" ht="13.8" x14ac:dyDescent="0.3">
      <c r="A96" s="62" t="s">
        <v>154</v>
      </c>
      <c r="B96" s="62" t="s">
        <v>98</v>
      </c>
      <c r="C96" s="292">
        <v>7580695.1699999999</v>
      </c>
      <c r="D96" s="292">
        <v>10033811.16</v>
      </c>
      <c r="E96" s="293">
        <v>0.75551503303357004</v>
      </c>
      <c r="F96" s="63">
        <v>3386</v>
      </c>
      <c r="G96" s="63">
        <v>3310</v>
      </c>
      <c r="H96" s="64">
        <v>0.97760000000000002</v>
      </c>
      <c r="I96" s="59">
        <v>0.98950000000000005</v>
      </c>
      <c r="J96" s="297">
        <v>4790</v>
      </c>
      <c r="K96" s="297">
        <v>4357</v>
      </c>
      <c r="L96" s="298">
        <v>0.90959999999999996</v>
      </c>
      <c r="M96" s="293">
        <v>0.89</v>
      </c>
      <c r="N96" s="65">
        <v>8375339.1900000004</v>
      </c>
      <c r="O96" s="65">
        <v>5335204.71</v>
      </c>
      <c r="P96" s="64">
        <v>0.63700000000000001</v>
      </c>
      <c r="Q96" s="64">
        <v>0.63270000000000004</v>
      </c>
      <c r="R96" s="297">
        <v>3697</v>
      </c>
      <c r="S96" s="297">
        <v>2505</v>
      </c>
      <c r="T96" s="298">
        <v>0.67759999999999998</v>
      </c>
      <c r="U96" s="298">
        <v>0.69</v>
      </c>
      <c r="V96" s="63">
        <v>2841</v>
      </c>
      <c r="W96" s="63">
        <v>2060</v>
      </c>
      <c r="X96" s="64">
        <v>0.72509999999999997</v>
      </c>
      <c r="Y96" s="278"/>
      <c r="Z96" s="266">
        <v>3644</v>
      </c>
      <c r="AA96" s="267">
        <v>3612</v>
      </c>
      <c r="AB96" s="268">
        <v>0.99119999999999997</v>
      </c>
      <c r="AC96" s="266">
        <v>5313</v>
      </c>
      <c r="AD96" s="267">
        <v>4710</v>
      </c>
      <c r="AE96" s="268">
        <v>0.88649999999999995</v>
      </c>
      <c r="AF96" s="269">
        <v>12087555.23</v>
      </c>
      <c r="AG96" s="270">
        <v>7604912.2199999997</v>
      </c>
      <c r="AH96" s="268">
        <v>0.62919999999999998</v>
      </c>
      <c r="AI96" s="266">
        <v>4104</v>
      </c>
      <c r="AJ96" s="267">
        <v>2664</v>
      </c>
      <c r="AK96" s="268">
        <v>0.64910000000000001</v>
      </c>
      <c r="AL96" s="12" t="s">
        <v>168</v>
      </c>
    </row>
    <row r="97" spans="1:38" s="3" customFormat="1" ht="13.8" x14ac:dyDescent="0.3">
      <c r="A97" s="62" t="s">
        <v>311</v>
      </c>
      <c r="B97" s="62" t="s">
        <v>99</v>
      </c>
      <c r="C97" s="292">
        <v>3518565.85</v>
      </c>
      <c r="D97" s="292">
        <v>4850129.8</v>
      </c>
      <c r="E97" s="293">
        <v>0.72545807949304797</v>
      </c>
      <c r="F97" s="63">
        <v>2566</v>
      </c>
      <c r="G97" s="63">
        <v>2496</v>
      </c>
      <c r="H97" s="64">
        <v>0.97270000000000001</v>
      </c>
      <c r="I97" s="59">
        <v>0.99</v>
      </c>
      <c r="J97" s="297">
        <v>3066</v>
      </c>
      <c r="K97" s="297">
        <v>2734</v>
      </c>
      <c r="L97" s="298">
        <v>0.89170000000000005</v>
      </c>
      <c r="M97" s="293">
        <v>0.89</v>
      </c>
      <c r="N97" s="65">
        <v>3883212.02</v>
      </c>
      <c r="O97" s="65">
        <v>2619205.7599999998</v>
      </c>
      <c r="P97" s="64">
        <v>0.67449999999999999</v>
      </c>
      <c r="Q97" s="64">
        <v>0.6734</v>
      </c>
      <c r="R97" s="297">
        <v>2243</v>
      </c>
      <c r="S97" s="297">
        <v>1647</v>
      </c>
      <c r="T97" s="298">
        <v>0.73429999999999995</v>
      </c>
      <c r="U97" s="298">
        <v>0.69</v>
      </c>
      <c r="V97" s="63">
        <v>2081</v>
      </c>
      <c r="W97" s="63">
        <v>1814</v>
      </c>
      <c r="X97" s="64">
        <v>0.87170000000000003</v>
      </c>
      <c r="Y97" s="278"/>
      <c r="Z97" s="266">
        <v>2553</v>
      </c>
      <c r="AA97" s="267">
        <v>2517</v>
      </c>
      <c r="AB97" s="268">
        <v>0.9859</v>
      </c>
      <c r="AC97" s="266">
        <v>3158</v>
      </c>
      <c r="AD97" s="267">
        <v>2878</v>
      </c>
      <c r="AE97" s="268">
        <v>0.9113</v>
      </c>
      <c r="AF97" s="269">
        <v>5112097.92</v>
      </c>
      <c r="AG97" s="270">
        <v>3527423.08</v>
      </c>
      <c r="AH97" s="268">
        <v>0.69</v>
      </c>
      <c r="AI97" s="266">
        <v>2595</v>
      </c>
      <c r="AJ97" s="267">
        <v>1832</v>
      </c>
      <c r="AK97" s="268">
        <v>0.70599999999999996</v>
      </c>
      <c r="AL97" s="12" t="s">
        <v>168</v>
      </c>
    </row>
    <row r="98" spans="1:38" s="3" customFormat="1" ht="13.8" x14ac:dyDescent="0.3">
      <c r="A98" s="62" t="s">
        <v>311</v>
      </c>
      <c r="B98" s="62" t="s">
        <v>100</v>
      </c>
      <c r="C98" s="292">
        <v>33809776.659999996</v>
      </c>
      <c r="D98" s="292">
        <v>48920924.640000001</v>
      </c>
      <c r="E98" s="293">
        <v>0.69111074471302103</v>
      </c>
      <c r="F98" s="63">
        <v>15482</v>
      </c>
      <c r="G98" s="63">
        <v>14984</v>
      </c>
      <c r="H98" s="64">
        <v>0.96779999999999999</v>
      </c>
      <c r="I98" s="59">
        <v>0.98099999999999998</v>
      </c>
      <c r="J98" s="297">
        <v>20548</v>
      </c>
      <c r="K98" s="297">
        <v>17143</v>
      </c>
      <c r="L98" s="298">
        <v>0.83430000000000004</v>
      </c>
      <c r="M98" s="293">
        <v>0.85109999999999997</v>
      </c>
      <c r="N98" s="65">
        <v>37570230.960000001</v>
      </c>
      <c r="O98" s="65">
        <v>25380550.449999999</v>
      </c>
      <c r="P98" s="64">
        <v>0.67549999999999999</v>
      </c>
      <c r="Q98" s="64">
        <v>0.68989999999999996</v>
      </c>
      <c r="R98" s="297">
        <v>14308</v>
      </c>
      <c r="S98" s="297">
        <v>9704</v>
      </c>
      <c r="T98" s="298">
        <v>0.67820000000000003</v>
      </c>
      <c r="U98" s="298">
        <v>0.69</v>
      </c>
      <c r="V98" s="63">
        <v>8793</v>
      </c>
      <c r="W98" s="63">
        <v>6806</v>
      </c>
      <c r="X98" s="64">
        <v>0.77400000000000002</v>
      </c>
      <c r="Y98" s="278"/>
      <c r="Z98" s="266">
        <v>15596</v>
      </c>
      <c r="AA98" s="267">
        <v>16276</v>
      </c>
      <c r="AB98" s="268">
        <v>1.0436000000000001</v>
      </c>
      <c r="AC98" s="266">
        <v>21036</v>
      </c>
      <c r="AD98" s="267">
        <v>18594</v>
      </c>
      <c r="AE98" s="268">
        <v>0.88390000000000002</v>
      </c>
      <c r="AF98" s="269">
        <v>55047179.939999998</v>
      </c>
      <c r="AG98" s="270">
        <v>38138672.049999997</v>
      </c>
      <c r="AH98" s="268">
        <v>0.69279999999999997</v>
      </c>
      <c r="AI98" s="266">
        <v>16974</v>
      </c>
      <c r="AJ98" s="267">
        <v>11691</v>
      </c>
      <c r="AK98" s="268">
        <v>0.68879999999999997</v>
      </c>
      <c r="AL98" s="12" t="s">
        <v>168</v>
      </c>
    </row>
    <row r="99" spans="1:38" s="3" customFormat="1" ht="13.8" x14ac:dyDescent="0.3">
      <c r="A99" s="62" t="s">
        <v>311</v>
      </c>
      <c r="B99" s="62" t="s">
        <v>101</v>
      </c>
      <c r="C99" s="292">
        <v>1437776.09</v>
      </c>
      <c r="D99" s="292">
        <v>2072489.75</v>
      </c>
      <c r="E99" s="293">
        <v>0.69374340210850305</v>
      </c>
      <c r="F99" s="63">
        <v>909</v>
      </c>
      <c r="G99" s="63">
        <v>905</v>
      </c>
      <c r="H99" s="64">
        <v>0.99560000000000004</v>
      </c>
      <c r="I99" s="59">
        <v>0.99</v>
      </c>
      <c r="J99" s="297">
        <v>1115</v>
      </c>
      <c r="K99" s="297">
        <v>989</v>
      </c>
      <c r="L99" s="298">
        <v>0.88700000000000001</v>
      </c>
      <c r="M99" s="293">
        <v>0.89</v>
      </c>
      <c r="N99" s="65">
        <v>1510714.63</v>
      </c>
      <c r="O99" s="65">
        <v>1035657.72</v>
      </c>
      <c r="P99" s="64">
        <v>0.6855</v>
      </c>
      <c r="Q99" s="64">
        <v>0.69</v>
      </c>
      <c r="R99" s="297">
        <v>814</v>
      </c>
      <c r="S99" s="297">
        <v>602</v>
      </c>
      <c r="T99" s="298">
        <v>0.73960000000000004</v>
      </c>
      <c r="U99" s="298">
        <v>0.69</v>
      </c>
      <c r="V99" s="63">
        <v>751</v>
      </c>
      <c r="W99" s="63">
        <v>619</v>
      </c>
      <c r="X99" s="64">
        <v>0.82420000000000004</v>
      </c>
      <c r="Y99" s="278"/>
      <c r="Z99" s="266">
        <v>946</v>
      </c>
      <c r="AA99" s="267">
        <v>998</v>
      </c>
      <c r="AB99" s="268">
        <v>1.0549999999999999</v>
      </c>
      <c r="AC99" s="266">
        <v>1186</v>
      </c>
      <c r="AD99" s="267">
        <v>1115</v>
      </c>
      <c r="AE99" s="268">
        <v>0.94010000000000005</v>
      </c>
      <c r="AF99" s="269">
        <v>2237496.81</v>
      </c>
      <c r="AG99" s="270">
        <v>1567576.78</v>
      </c>
      <c r="AH99" s="268">
        <v>0.7006</v>
      </c>
      <c r="AI99" s="266">
        <v>1013</v>
      </c>
      <c r="AJ99" s="267">
        <v>762</v>
      </c>
      <c r="AK99" s="268">
        <v>0.75219999999999998</v>
      </c>
      <c r="AL99" s="12" t="s">
        <v>168</v>
      </c>
    </row>
    <row r="100" spans="1:38" s="3" customFormat="1" ht="13.8" x14ac:dyDescent="0.3">
      <c r="A100" s="62" t="s">
        <v>169</v>
      </c>
      <c r="B100" s="62" t="s">
        <v>102</v>
      </c>
      <c r="C100" s="292">
        <v>1090464.95</v>
      </c>
      <c r="D100" s="292">
        <v>1457791.03</v>
      </c>
      <c r="E100" s="293">
        <v>0.74802555891704203</v>
      </c>
      <c r="F100" s="63">
        <v>1012</v>
      </c>
      <c r="G100" s="63">
        <v>955</v>
      </c>
      <c r="H100" s="64">
        <v>0.94369999999999998</v>
      </c>
      <c r="I100" s="59">
        <v>0.98219999999999996</v>
      </c>
      <c r="J100" s="297">
        <v>1154</v>
      </c>
      <c r="K100" s="297">
        <v>993</v>
      </c>
      <c r="L100" s="298">
        <v>0.86050000000000004</v>
      </c>
      <c r="M100" s="293">
        <v>0.87309999999999999</v>
      </c>
      <c r="N100" s="65">
        <v>1120373.67</v>
      </c>
      <c r="O100" s="65">
        <v>751759.35999999999</v>
      </c>
      <c r="P100" s="64">
        <v>0.67100000000000004</v>
      </c>
      <c r="Q100" s="64">
        <v>0.6754</v>
      </c>
      <c r="R100" s="297">
        <v>809</v>
      </c>
      <c r="S100" s="297">
        <v>581</v>
      </c>
      <c r="T100" s="298">
        <v>0.71819999999999995</v>
      </c>
      <c r="U100" s="298">
        <v>0.69</v>
      </c>
      <c r="V100" s="63">
        <v>705</v>
      </c>
      <c r="W100" s="63">
        <v>633</v>
      </c>
      <c r="X100" s="64">
        <v>0.89790000000000003</v>
      </c>
      <c r="Y100" s="278"/>
      <c r="Z100" s="266">
        <v>1093</v>
      </c>
      <c r="AA100" s="267">
        <v>1097</v>
      </c>
      <c r="AB100" s="268">
        <v>1.0037</v>
      </c>
      <c r="AC100" s="266">
        <v>1300</v>
      </c>
      <c r="AD100" s="267">
        <v>1199</v>
      </c>
      <c r="AE100" s="268">
        <v>0.92230000000000001</v>
      </c>
      <c r="AF100" s="269">
        <v>1630868</v>
      </c>
      <c r="AG100" s="270">
        <v>1091809.29</v>
      </c>
      <c r="AH100" s="268">
        <v>0.66949999999999998</v>
      </c>
      <c r="AI100" s="266">
        <v>977</v>
      </c>
      <c r="AJ100" s="267">
        <v>637</v>
      </c>
      <c r="AK100" s="268">
        <v>0.65200000000000002</v>
      </c>
      <c r="AL100" s="12" t="s">
        <v>168</v>
      </c>
    </row>
    <row r="101" spans="1:38" s="3" customFormat="1" ht="13.8" x14ac:dyDescent="0.3">
      <c r="A101" s="62" t="s">
        <v>153</v>
      </c>
      <c r="B101" s="62" t="s">
        <v>103</v>
      </c>
      <c r="C101" s="292">
        <v>1333449.96</v>
      </c>
      <c r="D101" s="292">
        <v>1817460.46</v>
      </c>
      <c r="E101" s="293">
        <v>0.73368856673778704</v>
      </c>
      <c r="F101" s="63">
        <v>400</v>
      </c>
      <c r="G101" s="63">
        <v>408</v>
      </c>
      <c r="H101" s="64">
        <v>1.02</v>
      </c>
      <c r="I101" s="59">
        <v>0.99</v>
      </c>
      <c r="J101" s="297">
        <v>672</v>
      </c>
      <c r="K101" s="297">
        <v>617</v>
      </c>
      <c r="L101" s="298">
        <v>0.91820000000000002</v>
      </c>
      <c r="M101" s="293">
        <v>0.89</v>
      </c>
      <c r="N101" s="65">
        <v>1372444.83</v>
      </c>
      <c r="O101" s="65">
        <v>1008840.81</v>
      </c>
      <c r="P101" s="64">
        <v>0.73509999999999998</v>
      </c>
      <c r="Q101" s="64">
        <v>0.69</v>
      </c>
      <c r="R101" s="297">
        <v>569</v>
      </c>
      <c r="S101" s="297">
        <v>405</v>
      </c>
      <c r="T101" s="298">
        <v>0.71179999999999999</v>
      </c>
      <c r="U101" s="298">
        <v>0.69</v>
      </c>
      <c r="V101" s="63">
        <v>427</v>
      </c>
      <c r="W101" s="63">
        <v>298</v>
      </c>
      <c r="X101" s="64">
        <v>0.69789999999999996</v>
      </c>
      <c r="Y101" s="278"/>
      <c r="Z101" s="266">
        <v>393</v>
      </c>
      <c r="AA101" s="267">
        <v>431</v>
      </c>
      <c r="AB101" s="268">
        <v>1.0967</v>
      </c>
      <c r="AC101" s="266">
        <v>662</v>
      </c>
      <c r="AD101" s="267">
        <v>609</v>
      </c>
      <c r="AE101" s="268">
        <v>0.91990000000000005</v>
      </c>
      <c r="AF101" s="269">
        <v>1809985.46</v>
      </c>
      <c r="AG101" s="270">
        <v>1358520.61</v>
      </c>
      <c r="AH101" s="268">
        <v>0.75060000000000004</v>
      </c>
      <c r="AI101" s="266">
        <v>621</v>
      </c>
      <c r="AJ101" s="267">
        <v>415</v>
      </c>
      <c r="AK101" s="268">
        <v>0.66830000000000001</v>
      </c>
      <c r="AL101" s="12" t="s">
        <v>168</v>
      </c>
    </row>
    <row r="102" spans="1:38" s="3" customFormat="1" ht="13.8" x14ac:dyDescent="0.3">
      <c r="A102" s="62" t="s">
        <v>311</v>
      </c>
      <c r="B102" s="62" t="s">
        <v>104</v>
      </c>
      <c r="C102" s="292">
        <v>9048819.9499999993</v>
      </c>
      <c r="D102" s="292">
        <v>12883026.189999999</v>
      </c>
      <c r="E102" s="293">
        <v>0.70238310599910403</v>
      </c>
      <c r="F102" s="63">
        <v>5767</v>
      </c>
      <c r="G102" s="63">
        <v>5412</v>
      </c>
      <c r="H102" s="64">
        <v>0.93840000000000001</v>
      </c>
      <c r="I102" s="59">
        <v>0.9577</v>
      </c>
      <c r="J102" s="297">
        <v>8511</v>
      </c>
      <c r="K102" s="297">
        <v>7022</v>
      </c>
      <c r="L102" s="298">
        <v>0.82499999999999996</v>
      </c>
      <c r="M102" s="293">
        <v>0.86980000000000002</v>
      </c>
      <c r="N102" s="65">
        <v>9976961.2699999996</v>
      </c>
      <c r="O102" s="65">
        <v>6314272.4199999999</v>
      </c>
      <c r="P102" s="64">
        <v>0.63290000000000002</v>
      </c>
      <c r="Q102" s="64">
        <v>0.64970000000000006</v>
      </c>
      <c r="R102" s="297">
        <v>5653</v>
      </c>
      <c r="S102" s="297">
        <v>3557</v>
      </c>
      <c r="T102" s="298">
        <v>0.62919999999999998</v>
      </c>
      <c r="U102" s="298">
        <v>0.66749999999999998</v>
      </c>
      <c r="V102" s="63">
        <v>4421</v>
      </c>
      <c r="W102" s="63">
        <v>3821</v>
      </c>
      <c r="X102" s="64">
        <v>0.86429999999999996</v>
      </c>
      <c r="Y102" s="278"/>
      <c r="Z102" s="266">
        <v>6196</v>
      </c>
      <c r="AA102" s="267">
        <v>5858</v>
      </c>
      <c r="AB102" s="268">
        <v>0.94540000000000002</v>
      </c>
      <c r="AC102" s="266">
        <v>9073</v>
      </c>
      <c r="AD102" s="267">
        <v>7317</v>
      </c>
      <c r="AE102" s="268">
        <v>0.80649999999999999</v>
      </c>
      <c r="AF102" s="269">
        <v>13993823.99</v>
      </c>
      <c r="AG102" s="270">
        <v>9104511.4299999997</v>
      </c>
      <c r="AH102" s="268">
        <v>0.65059999999999996</v>
      </c>
      <c r="AI102" s="266">
        <v>6307</v>
      </c>
      <c r="AJ102" s="267">
        <v>3762</v>
      </c>
      <c r="AK102" s="268">
        <v>0.59650000000000003</v>
      </c>
      <c r="AL102" s="12" t="s">
        <v>168</v>
      </c>
    </row>
    <row r="103" spans="1:38" s="3" customFormat="1" ht="13.8" x14ac:dyDescent="0.3">
      <c r="A103" s="62" t="s">
        <v>153</v>
      </c>
      <c r="B103" s="62" t="s">
        <v>105</v>
      </c>
      <c r="C103" s="292">
        <v>2562743.15</v>
      </c>
      <c r="D103" s="292">
        <v>3389751.59</v>
      </c>
      <c r="E103" s="293">
        <v>0.75602683027283402</v>
      </c>
      <c r="F103" s="63">
        <v>1682</v>
      </c>
      <c r="G103" s="63">
        <v>1500</v>
      </c>
      <c r="H103" s="64">
        <v>0.89180000000000004</v>
      </c>
      <c r="I103" s="59">
        <v>0.90890000000000004</v>
      </c>
      <c r="J103" s="297">
        <v>2794</v>
      </c>
      <c r="K103" s="297">
        <v>2405</v>
      </c>
      <c r="L103" s="298">
        <v>0.86080000000000001</v>
      </c>
      <c r="M103" s="293">
        <v>0.82989999999999997</v>
      </c>
      <c r="N103" s="65">
        <v>3054395.8</v>
      </c>
      <c r="O103" s="65">
        <v>1812017.13</v>
      </c>
      <c r="P103" s="64">
        <v>0.59319999999999995</v>
      </c>
      <c r="Q103" s="64">
        <v>0.59789999999999999</v>
      </c>
      <c r="R103" s="297">
        <v>2190</v>
      </c>
      <c r="S103" s="297">
        <v>1191</v>
      </c>
      <c r="T103" s="298">
        <v>0.54379999999999995</v>
      </c>
      <c r="U103" s="298">
        <v>0.58630000000000004</v>
      </c>
      <c r="V103" s="63">
        <v>1434</v>
      </c>
      <c r="W103" s="63">
        <v>1188</v>
      </c>
      <c r="X103" s="64">
        <v>0.82850000000000001</v>
      </c>
      <c r="Y103" s="278"/>
      <c r="Z103" s="266">
        <v>1793</v>
      </c>
      <c r="AA103" s="267">
        <v>1641</v>
      </c>
      <c r="AB103" s="268">
        <v>0.91520000000000001</v>
      </c>
      <c r="AC103" s="266">
        <v>3243</v>
      </c>
      <c r="AD103" s="267">
        <v>2517</v>
      </c>
      <c r="AE103" s="268">
        <v>0.77610000000000001</v>
      </c>
      <c r="AF103" s="269">
        <v>4484412.3</v>
      </c>
      <c r="AG103" s="270">
        <v>2501626.66</v>
      </c>
      <c r="AH103" s="268">
        <v>0.55779999999999996</v>
      </c>
      <c r="AI103" s="266">
        <v>2273</v>
      </c>
      <c r="AJ103" s="267">
        <v>1201</v>
      </c>
      <c r="AK103" s="268">
        <v>0.52839999999999998</v>
      </c>
      <c r="AL103" s="12" t="s">
        <v>168</v>
      </c>
    </row>
    <row r="104" spans="1:38" s="3" customFormat="1" ht="13.8" x14ac:dyDescent="0.3">
      <c r="A104" s="62" t="s">
        <v>311</v>
      </c>
      <c r="B104" s="62" t="s">
        <v>106</v>
      </c>
      <c r="C104" s="292">
        <v>6585730.2300000004</v>
      </c>
      <c r="D104" s="292">
        <v>8776125.75</v>
      </c>
      <c r="E104" s="293">
        <v>0.75041429642231405</v>
      </c>
      <c r="F104" s="63">
        <v>4043</v>
      </c>
      <c r="G104" s="63">
        <v>3941</v>
      </c>
      <c r="H104" s="64">
        <v>0.9748</v>
      </c>
      <c r="I104" s="59">
        <v>0.97940000000000005</v>
      </c>
      <c r="J104" s="297">
        <v>5092</v>
      </c>
      <c r="K104" s="297">
        <v>4759</v>
      </c>
      <c r="L104" s="298">
        <v>0.93459999999999999</v>
      </c>
      <c r="M104" s="293">
        <v>0.89</v>
      </c>
      <c r="N104" s="65">
        <v>7414973.0800000001</v>
      </c>
      <c r="O104" s="65">
        <v>4677667.51</v>
      </c>
      <c r="P104" s="64">
        <v>0.63080000000000003</v>
      </c>
      <c r="Q104" s="64">
        <v>0.65269999999999995</v>
      </c>
      <c r="R104" s="297">
        <v>4134</v>
      </c>
      <c r="S104" s="297">
        <v>2753</v>
      </c>
      <c r="T104" s="298">
        <v>0.66590000000000005</v>
      </c>
      <c r="U104" s="298">
        <v>0.69</v>
      </c>
      <c r="V104" s="63">
        <v>3223</v>
      </c>
      <c r="W104" s="63">
        <v>2702</v>
      </c>
      <c r="X104" s="64">
        <v>0.83830000000000005</v>
      </c>
      <c r="Y104" s="278"/>
      <c r="Z104" s="266">
        <v>4059</v>
      </c>
      <c r="AA104" s="267">
        <v>4309</v>
      </c>
      <c r="AB104" s="268">
        <v>1.0616000000000001</v>
      </c>
      <c r="AC104" s="266">
        <v>5292</v>
      </c>
      <c r="AD104" s="267">
        <v>4854</v>
      </c>
      <c r="AE104" s="268">
        <v>0.91720000000000002</v>
      </c>
      <c r="AF104" s="269">
        <v>9370185.0899999999</v>
      </c>
      <c r="AG104" s="270">
        <v>6326053.4100000001</v>
      </c>
      <c r="AH104" s="268">
        <v>0.67510000000000003</v>
      </c>
      <c r="AI104" s="266">
        <v>4610</v>
      </c>
      <c r="AJ104" s="267">
        <v>3043</v>
      </c>
      <c r="AK104" s="268">
        <v>0.66010000000000002</v>
      </c>
      <c r="AL104" s="12" t="s">
        <v>168</v>
      </c>
    </row>
    <row r="105" spans="1:38" s="3" customFormat="1" ht="13.8" x14ac:dyDescent="0.3">
      <c r="A105" s="62" t="s">
        <v>142</v>
      </c>
      <c r="B105" s="62" t="s">
        <v>107</v>
      </c>
      <c r="C105" s="292">
        <v>1519212.79</v>
      </c>
      <c r="D105" s="292">
        <v>2223088.04</v>
      </c>
      <c r="E105" s="293">
        <v>0.68337949854653501</v>
      </c>
      <c r="F105" s="63">
        <v>748</v>
      </c>
      <c r="G105" s="63">
        <v>773</v>
      </c>
      <c r="H105" s="64">
        <v>1.0334000000000001</v>
      </c>
      <c r="I105" s="59">
        <v>0.99</v>
      </c>
      <c r="J105" s="297">
        <v>1149</v>
      </c>
      <c r="K105" s="297">
        <v>1030</v>
      </c>
      <c r="L105" s="298">
        <v>0.89639999999999997</v>
      </c>
      <c r="M105" s="293">
        <v>0.89</v>
      </c>
      <c r="N105" s="65">
        <v>1782239.55</v>
      </c>
      <c r="O105" s="65">
        <v>1088847.51</v>
      </c>
      <c r="P105" s="64">
        <v>0.6109</v>
      </c>
      <c r="Q105" s="64">
        <v>0.62839999999999996</v>
      </c>
      <c r="R105" s="297">
        <v>981</v>
      </c>
      <c r="S105" s="297">
        <v>632</v>
      </c>
      <c r="T105" s="298">
        <v>0.64419999999999999</v>
      </c>
      <c r="U105" s="298">
        <v>0.69</v>
      </c>
      <c r="V105" s="63">
        <v>716</v>
      </c>
      <c r="W105" s="63">
        <v>596</v>
      </c>
      <c r="X105" s="64">
        <v>0.83240000000000003</v>
      </c>
      <c r="Y105" s="278"/>
      <c r="Z105" s="266">
        <v>820</v>
      </c>
      <c r="AA105" s="267">
        <v>867</v>
      </c>
      <c r="AB105" s="268">
        <v>1.0572999999999999</v>
      </c>
      <c r="AC105" s="266">
        <v>1319</v>
      </c>
      <c r="AD105" s="267">
        <v>1190</v>
      </c>
      <c r="AE105" s="268">
        <v>0.9022</v>
      </c>
      <c r="AF105" s="269">
        <v>2666569.13</v>
      </c>
      <c r="AG105" s="270">
        <v>1633172.15</v>
      </c>
      <c r="AH105" s="268">
        <v>0.61250000000000004</v>
      </c>
      <c r="AI105" s="266">
        <v>1169</v>
      </c>
      <c r="AJ105" s="267">
        <v>747</v>
      </c>
      <c r="AK105" s="268">
        <v>0.63900000000000001</v>
      </c>
      <c r="AL105" s="12" t="s">
        <v>168</v>
      </c>
    </row>
    <row r="106" spans="1:38" s="3" customFormat="1" ht="13.8" x14ac:dyDescent="0.3">
      <c r="A106" s="62" t="s">
        <v>155</v>
      </c>
      <c r="B106" s="62" t="s">
        <v>108</v>
      </c>
      <c r="C106" s="292">
        <v>504311.86</v>
      </c>
      <c r="D106" s="292">
        <v>664051.73</v>
      </c>
      <c r="E106" s="293">
        <v>0.75944664732670797</v>
      </c>
      <c r="F106" s="63">
        <v>174</v>
      </c>
      <c r="G106" s="63">
        <v>168</v>
      </c>
      <c r="H106" s="64">
        <v>0.96550000000000002</v>
      </c>
      <c r="I106" s="59">
        <v>0.97299999999999998</v>
      </c>
      <c r="J106" s="297">
        <v>334</v>
      </c>
      <c r="K106" s="297">
        <v>286</v>
      </c>
      <c r="L106" s="298">
        <v>0.85629999999999995</v>
      </c>
      <c r="M106" s="293">
        <v>0.84809999999999997</v>
      </c>
      <c r="N106" s="65">
        <v>506866.78</v>
      </c>
      <c r="O106" s="65">
        <v>382924.87</v>
      </c>
      <c r="P106" s="64">
        <v>0.75549999999999995</v>
      </c>
      <c r="Q106" s="64">
        <v>0.69</v>
      </c>
      <c r="R106" s="297">
        <v>218</v>
      </c>
      <c r="S106" s="297">
        <v>157</v>
      </c>
      <c r="T106" s="298">
        <v>0.72019999999999995</v>
      </c>
      <c r="U106" s="298">
        <v>0.69</v>
      </c>
      <c r="V106" s="63">
        <v>211</v>
      </c>
      <c r="W106" s="63">
        <v>165</v>
      </c>
      <c r="X106" s="64">
        <v>0.78200000000000003</v>
      </c>
      <c r="Y106" s="278"/>
      <c r="Z106" s="266">
        <v>227</v>
      </c>
      <c r="AA106" s="267">
        <v>229</v>
      </c>
      <c r="AB106" s="268">
        <v>1.0087999999999999</v>
      </c>
      <c r="AC106" s="266">
        <v>397</v>
      </c>
      <c r="AD106" s="267">
        <v>305</v>
      </c>
      <c r="AE106" s="268">
        <v>0.76829999999999998</v>
      </c>
      <c r="AF106" s="269">
        <v>695372.28</v>
      </c>
      <c r="AG106" s="270">
        <v>511077.61</v>
      </c>
      <c r="AH106" s="268">
        <v>0.73499999999999999</v>
      </c>
      <c r="AI106" s="266">
        <v>280</v>
      </c>
      <c r="AJ106" s="267">
        <v>174</v>
      </c>
      <c r="AK106" s="268">
        <v>0.62139999999999995</v>
      </c>
      <c r="AL106" s="12" t="s">
        <v>168</v>
      </c>
    </row>
    <row r="107" spans="1:38" s="3" customFormat="1" ht="14.25" customHeight="1" thickBot="1" x14ac:dyDescent="0.35">
      <c r="A107" s="14"/>
      <c r="B107" s="14"/>
      <c r="C107" s="77">
        <v>700435452.26000011</v>
      </c>
      <c r="D107" s="78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77">
        <v>700435452.26000011</v>
      </c>
      <c r="AB107" s="78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4.4" thickBot="1" x14ac:dyDescent="0.35">
      <c r="A108" s="23" t="s">
        <v>109</v>
      </c>
      <c r="B108" s="288" t="s">
        <v>147</v>
      </c>
      <c r="C108" s="294">
        <f>SUBTOTAL(9,C3:C106)</f>
        <v>494192604.65000004</v>
      </c>
      <c r="D108" s="294">
        <f>SUBTOTAL(9,D3:D106)</f>
        <v>690905326.27470016</v>
      </c>
      <c r="E108" s="295">
        <f>C108/D108</f>
        <v>0.7152826673296071</v>
      </c>
      <c r="F108" s="86">
        <f>SUBTOTAL(9,F3:F106)</f>
        <v>281846</v>
      </c>
      <c r="G108" s="86">
        <f>SUBTOTAL(9,G3:G106)</f>
        <v>271194</v>
      </c>
      <c r="H108" s="83">
        <f>G108/F108</f>
        <v>0.9622063112479865</v>
      </c>
      <c r="I108" s="84">
        <v>0.98370000000000002</v>
      </c>
      <c r="J108" s="347">
        <f>SUBTOTAL(9,J3:J106)</f>
        <v>371724</v>
      </c>
      <c r="K108" s="347">
        <f>SUBTOTAL(9,K3:K106)</f>
        <v>313427</v>
      </c>
      <c r="L108" s="348">
        <f>K108/J108</f>
        <v>0.84317127761457422</v>
      </c>
      <c r="M108" s="402">
        <v>0.8498</v>
      </c>
      <c r="N108" s="85">
        <f>SUBTOTAL(9,N3:N106)</f>
        <v>543894050.33999979</v>
      </c>
      <c r="O108" s="85">
        <f>SUBTOTAL(9,O3:O106)</f>
        <v>362131474.46999997</v>
      </c>
      <c r="P108" s="83">
        <f>O108/N108</f>
        <v>0.66581253139949559</v>
      </c>
      <c r="Q108" s="83">
        <v>0.67469999999999997</v>
      </c>
      <c r="R108" s="299">
        <f>SUBTOTAL(9,R3:R106)</f>
        <v>263996</v>
      </c>
      <c r="S108" s="299">
        <f>SUBTOTAL(9,S3:S106)</f>
        <v>176861</v>
      </c>
      <c r="T108" s="300">
        <f>S108/R108</f>
        <v>0.66993818088152846</v>
      </c>
      <c r="U108" s="300">
        <v>0.69</v>
      </c>
      <c r="V108" s="86">
        <f>SUBTOTAL(109,V3:V106)</f>
        <v>213089</v>
      </c>
      <c r="W108" s="86">
        <f>SUBTOTAL(109,W3:W106)</f>
        <v>174261</v>
      </c>
      <c r="X108" s="83">
        <f>W108/V108</f>
        <v>0.81778505694803583</v>
      </c>
      <c r="Y108" s="279"/>
      <c r="Z108" s="271">
        <v>296609</v>
      </c>
      <c r="AA108" s="272">
        <v>301754</v>
      </c>
      <c r="AB108" s="273">
        <v>1.0173460683930697</v>
      </c>
      <c r="AC108" s="271">
        <v>401750</v>
      </c>
      <c r="AD108" s="272">
        <v>345391</v>
      </c>
      <c r="AE108" s="273">
        <v>0.85971624144368386</v>
      </c>
      <c r="AF108" s="274">
        <v>777356795.78999996</v>
      </c>
      <c r="AG108" s="275">
        <v>528420817.09000033</v>
      </c>
      <c r="AH108" s="273">
        <v>0.67976612535172487</v>
      </c>
      <c r="AI108" s="271">
        <v>311364</v>
      </c>
      <c r="AJ108" s="272">
        <v>208259</v>
      </c>
      <c r="AK108" s="273">
        <v>0.6688602407471641</v>
      </c>
      <c r="AL108" s="24"/>
    </row>
    <row r="109" spans="1:38" s="3" customFormat="1" ht="15.75" customHeight="1" x14ac:dyDescent="0.3">
      <c r="A109" s="14"/>
      <c r="B109" s="14"/>
      <c r="C109" s="79"/>
      <c r="D109" s="79"/>
      <c r="E109" s="71"/>
      <c r="F109" s="87"/>
      <c r="G109" s="87"/>
      <c r="H109" s="72"/>
      <c r="I109" s="71"/>
      <c r="J109" s="87"/>
      <c r="K109" s="87"/>
      <c r="L109" s="72"/>
      <c r="M109" s="71"/>
      <c r="N109" s="73"/>
      <c r="O109" s="73"/>
      <c r="P109" s="72"/>
      <c r="Q109" s="72"/>
      <c r="R109" s="87"/>
      <c r="S109" s="87"/>
      <c r="T109" s="72"/>
      <c r="U109" s="72"/>
      <c r="V109" s="87"/>
      <c r="W109" s="87"/>
      <c r="X109" s="72"/>
      <c r="Y109" s="278"/>
      <c r="Z109" s="266"/>
      <c r="AA109" s="267"/>
      <c r="AB109" s="268"/>
      <c r="AC109" s="266"/>
      <c r="AD109" s="267"/>
      <c r="AE109" s="268"/>
      <c r="AF109" s="269"/>
      <c r="AG109" s="270"/>
      <c r="AH109" s="268"/>
      <c r="AI109" s="266"/>
      <c r="AJ109" s="267"/>
      <c r="AK109" s="268"/>
      <c r="AL109" s="12"/>
    </row>
    <row r="110" spans="1:38" s="3" customFormat="1" ht="13.8" x14ac:dyDescent="0.3">
      <c r="A110" s="323" t="s">
        <v>311</v>
      </c>
      <c r="B110" s="323" t="s">
        <v>148</v>
      </c>
      <c r="C110" s="292">
        <f>C35+C36</f>
        <v>4417690.32</v>
      </c>
      <c r="D110" s="292">
        <v>6074195.2999999998</v>
      </c>
      <c r="E110" s="293">
        <f>C110/D110</f>
        <v>0.72728815947027592</v>
      </c>
      <c r="F110" s="351">
        <f>F35+F36</f>
        <v>3196</v>
      </c>
      <c r="G110" s="351">
        <f>G35+G36</f>
        <v>2702</v>
      </c>
      <c r="H110" s="352">
        <f>G110/F110</f>
        <v>0.84543178973717148</v>
      </c>
      <c r="I110" s="350">
        <v>0.87009999999999998</v>
      </c>
      <c r="J110" s="349">
        <f>J35+J36</f>
        <v>4818</v>
      </c>
      <c r="K110" s="349">
        <f>K35+K36</f>
        <v>3407</v>
      </c>
      <c r="L110" s="346">
        <f>K110/J110</f>
        <v>0.70713989207139893</v>
      </c>
      <c r="M110" s="345">
        <v>0.73740000000000006</v>
      </c>
      <c r="N110" s="353">
        <f>N35+N36</f>
        <v>4494710.9000000004</v>
      </c>
      <c r="O110" s="353">
        <f>O35+O36</f>
        <v>2861648.5</v>
      </c>
      <c r="P110" s="352">
        <f>O110/N110</f>
        <v>0.63667020274874631</v>
      </c>
      <c r="Q110" s="352">
        <v>0.63070000000000004</v>
      </c>
      <c r="R110" s="301">
        <f>R35+R36</f>
        <v>3061</v>
      </c>
      <c r="S110" s="301">
        <f>S35+S36</f>
        <v>2052</v>
      </c>
      <c r="T110" s="298">
        <f>S110/R110</f>
        <v>0.67036916040509642</v>
      </c>
      <c r="U110" s="298">
        <v>0.69</v>
      </c>
      <c r="V110" s="351">
        <f>V35+V36</f>
        <v>2084</v>
      </c>
      <c r="W110" s="351">
        <f>W35+W36</f>
        <v>1657</v>
      </c>
      <c r="X110" s="352">
        <f>W110/V110</f>
        <v>0.79510556621881001</v>
      </c>
      <c r="Y110" s="278" t="s">
        <v>148</v>
      </c>
      <c r="Z110" s="266">
        <v>3732</v>
      </c>
      <c r="AA110" s="267">
        <v>3195</v>
      </c>
      <c r="AB110" s="268">
        <v>0.85610932475884249</v>
      </c>
      <c r="AC110" s="266">
        <v>4680</v>
      </c>
      <c r="AD110" s="267">
        <v>3943</v>
      </c>
      <c r="AE110" s="268">
        <v>0.84252136752136753</v>
      </c>
      <c r="AF110" s="269">
        <v>6585841.3700000001</v>
      </c>
      <c r="AG110" s="270">
        <v>4154756.1399999997</v>
      </c>
      <c r="AH110" s="268">
        <v>0.63086186055525961</v>
      </c>
      <c r="AI110" s="266">
        <v>3663</v>
      </c>
      <c r="AJ110" s="267">
        <v>2246</v>
      </c>
      <c r="AK110" s="268">
        <v>0.6131586131586132</v>
      </c>
      <c r="AL110" s="12"/>
    </row>
    <row r="111" spans="1:38" s="3" customFormat="1" ht="15.75" customHeight="1" thickBot="1" x14ac:dyDescent="0.35">
      <c r="A111" s="25" t="s">
        <v>142</v>
      </c>
      <c r="B111" s="70" t="s">
        <v>149</v>
      </c>
      <c r="C111" s="292">
        <f>C44+C45</f>
        <v>25046812.709999997</v>
      </c>
      <c r="D111" s="292">
        <f>D44+D45</f>
        <v>33953561.950000003</v>
      </c>
      <c r="E111" s="293">
        <f>C111/D111</f>
        <v>0.73767850179854233</v>
      </c>
      <c r="F111" s="351">
        <f>F44+F45</f>
        <v>15921</v>
      </c>
      <c r="G111" s="351">
        <f>G44+G45</f>
        <v>15474</v>
      </c>
      <c r="H111" s="352">
        <f>G111/F111</f>
        <v>0.97192387412850956</v>
      </c>
      <c r="I111" s="350">
        <v>0.99</v>
      </c>
      <c r="J111" s="349">
        <f>J44+J45</f>
        <v>20131</v>
      </c>
      <c r="K111" s="349">
        <f>K44+K45</f>
        <v>15957</v>
      </c>
      <c r="L111" s="346">
        <f>K111/J111</f>
        <v>0.79265808951368533</v>
      </c>
      <c r="M111" s="345">
        <v>0.79559999999999997</v>
      </c>
      <c r="N111" s="353">
        <f>N44+N45</f>
        <v>26403313.620000001</v>
      </c>
      <c r="O111" s="353">
        <f>O44+O45</f>
        <v>18889913.310000002</v>
      </c>
      <c r="P111" s="352">
        <f>O111/N111</f>
        <v>0.71543722056504522</v>
      </c>
      <c r="Q111" s="352">
        <v>0.69</v>
      </c>
      <c r="R111" s="301">
        <f>R44+R45</f>
        <v>13671</v>
      </c>
      <c r="S111" s="301">
        <f>S44+S45</f>
        <v>9653</v>
      </c>
      <c r="T111" s="298">
        <f>S111/R111</f>
        <v>0.70609318996415771</v>
      </c>
      <c r="U111" s="298">
        <v>0.69</v>
      </c>
      <c r="V111" s="351">
        <f>V44+V45</f>
        <v>11226</v>
      </c>
      <c r="W111" s="351">
        <f>W44+W45</f>
        <v>9411</v>
      </c>
      <c r="X111" s="352">
        <f>W111/V111</f>
        <v>0.83832175307322288</v>
      </c>
      <c r="Y111" s="278" t="s">
        <v>149</v>
      </c>
      <c r="Z111" s="266">
        <v>15625</v>
      </c>
      <c r="AA111" s="267">
        <v>16181</v>
      </c>
      <c r="AB111" s="268">
        <v>1.0355840000000001</v>
      </c>
      <c r="AC111" s="266">
        <v>20906</v>
      </c>
      <c r="AD111" s="267">
        <v>17082</v>
      </c>
      <c r="AE111" s="268">
        <v>0.81708600401798526</v>
      </c>
      <c r="AF111" s="269">
        <v>35297471.269999996</v>
      </c>
      <c r="AG111" s="270">
        <v>26424667.350000001</v>
      </c>
      <c r="AH111" s="268">
        <v>0.74862777415046267</v>
      </c>
      <c r="AI111" s="266">
        <v>15717</v>
      </c>
      <c r="AJ111" s="267">
        <v>10952</v>
      </c>
      <c r="AK111" s="268">
        <v>0.6968250938474263</v>
      </c>
      <c r="AL111" s="12"/>
    </row>
    <row r="112" spans="1:38" ht="15.75" customHeight="1" thickBot="1" x14ac:dyDescent="0.35">
      <c r="A112" s="26"/>
      <c r="B112" s="26"/>
      <c r="C112" s="79"/>
      <c r="D112" s="79"/>
      <c r="E112" s="71"/>
      <c r="F112" s="88"/>
      <c r="G112" s="88"/>
      <c r="H112" s="71"/>
      <c r="I112" s="71"/>
      <c r="J112" s="88"/>
      <c r="K112" s="88"/>
      <c r="L112" s="71"/>
      <c r="M112" s="71"/>
      <c r="N112" s="74"/>
      <c r="O112" s="74"/>
      <c r="P112" s="71"/>
      <c r="Q112" s="71"/>
      <c r="R112" s="88"/>
      <c r="S112" s="88"/>
      <c r="T112" s="71"/>
      <c r="U112" s="71"/>
      <c r="V112" s="88"/>
      <c r="W112" s="88"/>
      <c r="X112" s="71"/>
      <c r="Y112" s="14"/>
      <c r="Z112" s="14"/>
      <c r="AA112" s="77">
        <v>700435452.26000011</v>
      </c>
      <c r="AB112" s="78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" thickBot="1" x14ac:dyDescent="0.35">
      <c r="A113" s="28"/>
      <c r="B113" s="76" t="s">
        <v>3</v>
      </c>
      <c r="C113" s="294">
        <v>494192605</v>
      </c>
      <c r="D113" s="294">
        <v>692932659</v>
      </c>
      <c r="E113" s="293">
        <v>0.71318994505640698</v>
      </c>
      <c r="F113" s="75">
        <v>280956</v>
      </c>
      <c r="G113" s="75">
        <v>269883</v>
      </c>
      <c r="H113" s="64">
        <v>0.96058813479690774</v>
      </c>
      <c r="I113" s="69">
        <v>0.98370000000000002</v>
      </c>
      <c r="J113" s="347">
        <v>371724</v>
      </c>
      <c r="K113" s="347">
        <v>313427</v>
      </c>
      <c r="L113" s="346">
        <v>0.84317127761457422</v>
      </c>
      <c r="M113" s="345">
        <v>0.8498</v>
      </c>
      <c r="N113" s="68">
        <v>543894050</v>
      </c>
      <c r="O113" s="68">
        <v>362131474</v>
      </c>
      <c r="P113" s="64">
        <v>0.66581253095157045</v>
      </c>
      <c r="Q113" s="69">
        <v>0.67469999999999997</v>
      </c>
      <c r="R113" s="403">
        <v>263996</v>
      </c>
      <c r="S113" s="403">
        <v>176861</v>
      </c>
      <c r="T113" s="298">
        <v>0.66993818088152846</v>
      </c>
      <c r="U113" s="293">
        <v>0.69</v>
      </c>
      <c r="V113" s="75">
        <v>213089</v>
      </c>
      <c r="W113" s="75">
        <v>174261</v>
      </c>
      <c r="X113" s="64">
        <v>0.81778505694803583</v>
      </c>
      <c r="Y113" s="277"/>
      <c r="Z113" s="266">
        <v>295491</v>
      </c>
      <c r="AA113" s="267">
        <v>299512</v>
      </c>
      <c r="AB113" s="268">
        <v>1.0136078594610327</v>
      </c>
      <c r="AC113" s="266">
        <v>401750</v>
      </c>
      <c r="AD113" s="267">
        <v>345391</v>
      </c>
      <c r="AE113" s="268">
        <v>0.85971624144368386</v>
      </c>
      <c r="AF113" s="269">
        <v>777356796</v>
      </c>
      <c r="AG113" s="270">
        <v>528420817</v>
      </c>
      <c r="AH113" s="268">
        <v>0.67976612505231127</v>
      </c>
      <c r="AI113" s="266">
        <v>311364</v>
      </c>
      <c r="AJ113" s="267">
        <v>208259</v>
      </c>
      <c r="AK113" s="268">
        <v>0.6688602407471641</v>
      </c>
      <c r="AL113" s="27"/>
    </row>
    <row r="114" spans="1:38" ht="24.6" customHeight="1" x14ac:dyDescent="0.3">
      <c r="A114" s="29"/>
      <c r="B114" s="29"/>
      <c r="C114" s="80"/>
      <c r="D114" s="81"/>
      <c r="E114" s="30"/>
      <c r="F114" s="479" t="s">
        <v>150</v>
      </c>
      <c r="G114" s="480"/>
      <c r="H114" s="480"/>
      <c r="I114" s="481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77">
        <v>700435452.26000011</v>
      </c>
      <c r="AB114" s="78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  <row r="116" spans="1:38" x14ac:dyDescent="0.25">
      <c r="S116" s="419"/>
    </row>
    <row r="118" spans="1:38" ht="13.8" x14ac:dyDescent="0.3">
      <c r="D118" s="366"/>
      <c r="E118" s="366"/>
      <c r="F118" s="10"/>
    </row>
    <row r="119" spans="1:38" ht="13.8" x14ac:dyDescent="0.3">
      <c r="D119" s="366"/>
      <c r="E119" s="366"/>
      <c r="F119" s="10"/>
    </row>
    <row r="122" spans="1:38" x14ac:dyDescent="0.25">
      <c r="C122" s="412"/>
    </row>
    <row r="123" spans="1:38" x14ac:dyDescent="0.25">
      <c r="C123" s="41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 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 '!Print_Area</vt:lpstr>
      <vt:lpstr>'5 Factor Report'!Print_Titles</vt:lpstr>
      <vt:lpstr>'Agent Activity Report'!Print_Titles</vt:lpstr>
      <vt:lpstr>'Incentive Goal'!Print_Titles</vt:lpstr>
      <vt:lpstr>'Staffing Report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2022-04-18T11:58:50Z</dcterms:modified>
</cp:coreProperties>
</file>