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C93224C0-2188-439B-B985-6BF5F8F83186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38" l="1"/>
  <c r="S108" i="30" l="1"/>
  <c r="D111" i="30" l="1"/>
  <c r="H38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M28" i="38"/>
  <c r="L28" i="38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10" i="38" l="1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R108" i="30" l="1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<sst xmlns="http://schemas.openxmlformats.org/spreadsheetml/2006/main" count="1378" uniqueCount="345">
  <si>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</si>
  <si>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</si>
  <si>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</si>
  <si>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</si>
  <si>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</si>
  <si>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</si>
  <si>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</si>
  <si>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</si>
  <si>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</si>
  <si>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</si>
  <si>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</si>
  <si>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</si>
  <si>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</si>
  <si>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</si>
  <si>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</si>
  <si>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</si>
  <si>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</si>
  <si>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</si>
  <si>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</si>
  <si>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</si>
  <si>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</si>
  <si>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</si>
  <si>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</si>
  <si>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</si>
  <si>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</si>
  <si>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</si>
  <si>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</si>
  <si>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</si>
  <si>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</si>
  <si>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</si>
  <si>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</si>
  <si>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</si>
  <si>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</si>
  <si>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</si>
  <si>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</si>
  <si>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</si>
  <si>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</si>
  <si>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</si>
  <si>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</si>
  <si>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</si>
  <si>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</si>
  <si>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</si>
  <si>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</si>
  <si>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</si>
  <si>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</si>
  <si>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</si>
  <si>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</si>
  <si>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</si>
  <si>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</si>
  <si>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</si>
  <si>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</si>
  <si>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</si>
  <si>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</si>
  <si>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</si>
  <si>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</si>
  <si>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</si>
  <si>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</si>
  <si>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</si>
  <si>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</si>
  <si>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</si>
  <si>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</si>
  <si>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</si>
  <si>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</si>
  <si>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</si>
  <si>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</si>
  <si>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</si>
  <si>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</si>
  <si>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</si>
  <si>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</si>
  <si>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</si>
  <si>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</si>
  <si>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</si>
  <si>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</si>
  <si>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</si>
  <si>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</si>
  <si>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</si>
  <si>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</si>
  <si>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</si>
  <si>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</si>
  <si>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</si>
  <si>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</si>
  <si>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</si>
  <si>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</si>
  <si>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</si>
  <si>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</si>
  <si>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</si>
  <si>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</si>
  <si>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</si>
  <si>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</si>
  <si>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</si>
  <si>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</si>
  <si>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</si>
  <si>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</si>
  <si>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</si>
  <si>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</si>
  <si>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</si>
  <si>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</si>
  <si>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</si>
  <si>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</si>
  <si>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</si>
  <si>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</si>
  <si>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</si>
  <si>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</si>
  <si>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</si>
  <si>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</si>
  <si>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</si>
  <si>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</si>
  <si>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</si>
  <si>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</si>
  <si>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</si>
  <si>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</si>
  <si>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</si>
  <si>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</si>
  <si>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</si>
  <si>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</si>
  <si>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</si>
  <si>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</si>
  <si>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</si>
  <si>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</si>
  <si>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</si>
  <si>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</si>
  <si>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</si>
  <si>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</si>
  <si>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</si>
  <si>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</si>
  <si>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</si>
  <si>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</si>
  <si>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</si>
  <si>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</si>
  <si>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</si>
  <si>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</si>
  <si>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</si>
  <si>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</si>
  <si>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</si>
  <si>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</si>
  <si>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</si>
  <si>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</si>
  <si>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</si>
  <si>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</si>
  <si>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</si>
  <si>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</si>
  <si>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</si>
  <si>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</si>
  <si>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</si>
  <si>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</si>
  <si>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</si>
  <si>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</si>
  <si>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</si>
  <si>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</si>
  <si>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</si>
  <si>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</si>
  <si>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</si>
  <si>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</si>
  <si>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</si>
  <si>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</si>
  <si>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Craig, Angela</t>
  </si>
  <si>
    <t>Central Office</t>
  </si>
  <si>
    <t>NA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</si>
  <si>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</si>
  <si>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</si>
  <si>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</si>
  <si>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</si>
  <si>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</si>
  <si>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</si>
  <si>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</si>
  <si>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</si>
  <si>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</si>
  <si>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</si>
  <si>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</si>
  <si>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</si>
  <si>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</si>
  <si>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</si>
  <si>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</si>
  <si>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</si>
  <si>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</si>
  <si>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</si>
  <si>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</si>
  <si>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</si>
  <si>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</si>
  <si>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</si>
  <si>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</si>
  <si>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</si>
  <si>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</si>
  <si>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</si>
  <si>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</si>
  <si>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</si>
  <si>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</si>
  <si>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</si>
  <si>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</si>
  <si>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</si>
  <si>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</si>
  <si>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</si>
  <si>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</si>
  <si>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</si>
  <si>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</si>
  <si>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</si>
  <si>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</si>
  <si>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</si>
  <si>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</si>
  <si>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</si>
  <si>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</si>
  <si>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</si>
  <si>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</si>
  <si>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</si>
  <si>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</si>
  <si>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</si>
  <si>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</si>
  <si>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</si>
  <si>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</si>
  <si>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</si>
  <si>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</si>
  <si>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</si>
  <si>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</si>
  <si>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</si>
  <si>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</si>
  <si>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</si>
  <si>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</si>
  <si>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</si>
  <si>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</si>
  <si>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</si>
  <si>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</si>
  <si>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</si>
  <si>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</si>
  <si>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</si>
  <si>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</si>
  <si>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</si>
  <si>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</si>
  <si>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</si>
  <si>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</si>
  <si>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</si>
  <si>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</si>
  <si>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</si>
  <si>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</si>
  <si>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</si>
  <si>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</si>
  <si>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</si>
  <si>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</si>
  <si>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</si>
  <si>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</si>
  <si>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</si>
  <si>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</si>
  <si>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</si>
  <si>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</si>
  <si>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</si>
  <si>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</si>
  <si>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</si>
  <si>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</si>
  <si>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</si>
  <si>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</si>
  <si>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</si>
  <si>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</si>
  <si>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</si>
  <si>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</si>
  <si>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</si>
  <si>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</si>
  <si>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</si>
  <si>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</si>
  <si>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</si>
  <si>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</si>
  <si>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</si>
  <si>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</si>
  <si>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</si>
  <si>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</si>
  <si>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</si>
  <si>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</si>
  <si>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</si>
  <si>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</si>
  <si>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</si>
  <si>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</si>
  <si>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</si>
  <si>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</si>
  <si>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</si>
  <si>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</si>
  <si>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</si>
  <si>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</si>
  <si>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</si>
  <si>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</si>
  <si>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</si>
  <si>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</si>
  <si>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</si>
  <si>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</si>
  <si>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</si>
  <si>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</si>
  <si>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</si>
  <si>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</si>
  <si>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</si>
  <si>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</si>
  <si>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</si>
  <si>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</si>
  <si>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</si>
  <si>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</si>
  <si>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</si>
  <si>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</si>
  <si>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</si>
  <si>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</si>
  <si>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</si>
  <si>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</si>
  <si>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</si>
  <si>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</si>
  <si>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</si>
  <si>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</si>
  <si>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</si>
  <si>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</si>
  <si>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</si>
  <si>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</si>
  <si>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</si>
  <si>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</si>
  <si>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</si>
  <si>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</si>
  <si>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</si>
  <si>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.33% attorney time dedicated to IVD</t>
  </si>
  <si>
    <t>1 fulltime deputy</t>
  </si>
  <si>
    <t xml:space="preserve">5 Deputies, 1 Attorney 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</si>
  <si>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</si>
  <si>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</si>
  <si>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</si>
  <si>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</si>
  <si>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</si>
  <si>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</si>
  <si>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</si>
  <si>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</si>
  <si>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</si>
  <si>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</si>
  <si>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</si>
  <si>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</si>
  <si>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</si>
  <si>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</si>
  <si>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</si>
  <si>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</si>
  <si>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Cost Effectiveness as of 09.30.2021</t>
  </si>
  <si>
    <t>Contract Atty</t>
  </si>
  <si>
    <t>1 full time deputy; .2 attorneys = 1.2 total contract positions</t>
  </si>
  <si>
    <t>2 deputies, .4 contract attorney</t>
  </si>
  <si>
    <t>Contract attorney</t>
  </si>
  <si>
    <t>TOTAL STAFFING as of 06.30.2022</t>
  </si>
  <si>
    <t>1 deputy, .5 contract attorney,  1 Paralegal</t>
  </si>
  <si>
    <t>2 attorneys, 2 paralegals, and 6.5 deputies</t>
  </si>
  <si>
    <t>1 Contract Deputy, .1 Contract Attorney</t>
  </si>
  <si>
    <t>as of May 2022</t>
  </si>
  <si>
    <t>5 Factor Report SFY2022 Jun 2022</t>
  </si>
  <si>
    <t>Agent Activity Report Jun 2022</t>
  </si>
  <si>
    <t>Self Assessment Jun 2022</t>
  </si>
  <si>
    <t>Incentive Goal SFY2022 Jun</t>
  </si>
  <si>
    <t>1 full-time and 1 part time Attorney</t>
  </si>
  <si>
    <t>2 in house HHSA Attorneys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</si>
</sst>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85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 applyProtection="1"/>
    <xf numFmtId="0" fontId="12" fillId="0" borderId="12" xfId="11" applyFont="1" applyFill="1" applyBorder="1" applyAlignment="1">
      <alignment vertical="center"/>
    </xf>
    <xf numFmtId="2" fontId="12" fillId="0" borderId="14" xfId="12" applyNumberFormat="1" applyFont="1" applyFill="1" applyBorder="1"/>
    <xf numFmtId="0" fontId="1" fillId="5" borderId="0" xfId="11" applyFont="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 applyProtection="1"/>
    <xf numFmtId="0" fontId="12" fillId="0" borderId="6" xfId="11" applyFont="1" applyFill="1" applyBorder="1" applyAlignment="1">
      <alignment vertical="center"/>
    </xf>
    <xf numFmtId="0" fontId="12" fillId="0" borderId="6" xfId="9" applyFont="1" applyBorder="1" applyProtection="1"/>
    <xf numFmtId="0" fontId="12" fillId="5" borderId="6" xfId="11" applyFont="1" applyFill="1" applyBorder="1"/>
    <xf numFmtId="2" fontId="12" fillId="5" borderId="6" xfId="11" applyNumberFormat="1" applyFont="1" applyFill="1" applyBorder="1" applyAlignment="1"/>
    <xf numFmtId="2" fontId="12" fillId="0" borderId="6" xfId="12" applyNumberFormat="1" applyFont="1" applyFill="1" applyBorder="1"/>
    <xf numFmtId="0" fontId="1" fillId="5" borderId="6" xfId="11" applyFont="1" applyFill="1" applyBorder="1"/>
    <xf numFmtId="2" fontId="1" fillId="5" borderId="6" xfId="1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0" borderId="6" xfId="9" applyFont="1" applyFill="1" applyBorder="1" applyAlignment="1">
      <alignment horizontal="center"/>
    </xf>
    <xf numFmtId="0" fontId="12" fillId="0" borderId="6" xfId="0" quotePrefix="1" applyNumberFormat="1" applyFont="1" applyBorder="1"/>
    <xf numFmtId="0" fontId="12" fillId="0" borderId="6" xfId="0" quotePrefix="1" applyNumberFormat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NumberFormat="1" applyFont="1" applyBorder="1"/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0" fontId="12" fillId="0" borderId="15" xfId="0" quotePrefix="1" applyNumberFormat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Fill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3" xfId="10" applyNumberFormat="1" applyFont="1" applyFill="1" applyBorder="1" applyAlignment="1" applyProtection="1">
      <alignment horizontal="center"/>
    </xf>
    <xf numFmtId="9" fontId="22" fillId="5" borderId="17" xfId="10" applyNumberFormat="1" applyFont="1" applyFill="1" applyBorder="1" applyAlignment="1" applyProtection="1">
      <alignment horizontal="center"/>
    </xf>
    <xf numFmtId="1" fontId="22" fillId="5" borderId="17" xfId="10" applyNumberFormat="1" applyFont="1" applyFill="1" applyBorder="1" applyAlignment="1" applyProtection="1">
      <alignment horizontal="center"/>
    </xf>
    <xf numFmtId="1" fontId="22" fillId="5" borderId="24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8" xfId="10" applyNumberFormat="1" applyFont="1" applyFill="1" applyBorder="1" applyAlignment="1" applyProtection="1">
      <alignment horizontal="center"/>
    </xf>
    <xf numFmtId="1" fontId="22" fillId="5" borderId="18" xfId="10" applyNumberFormat="1" applyFont="1" applyFill="1" applyBorder="1" applyAlignment="1" applyProtection="1">
      <alignment horizontal="center"/>
    </xf>
    <xf numFmtId="1" fontId="22" fillId="5" borderId="25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 vertical="center"/>
    </xf>
    <xf numFmtId="10" fontId="22" fillId="5" borderId="21" xfId="10" applyNumberFormat="1" applyFont="1" applyFill="1" applyBorder="1" applyAlignment="1" applyProtection="1">
      <alignment horizont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26" xfId="10" applyNumberFormat="1" applyFont="1" applyFill="1" applyBorder="1" applyAlignment="1" applyProtection="1">
      <alignment horizontal="center" vertical="center"/>
    </xf>
    <xf numFmtId="165" fontId="12" fillId="7" borderId="22" xfId="10" applyFont="1" applyFill="1" applyBorder="1" applyAlignment="1" applyProtection="1">
      <alignment horizontal="center" vertical="center"/>
    </xf>
    <xf numFmtId="1" fontId="12" fillId="0" borderId="22" xfId="10" applyNumberFormat="1" applyFont="1" applyFill="1" applyBorder="1" applyAlignment="1" applyProtection="1">
      <alignment horizontal="center"/>
    </xf>
    <xf numFmtId="49" fontId="22" fillId="5" borderId="22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/>
    </xf>
    <xf numFmtId="164" fontId="22" fillId="5" borderId="22" xfId="10" applyNumberFormat="1" applyFont="1" applyFill="1" applyBorder="1" applyAlignment="1" applyProtection="1">
      <alignment horizontal="center" vertic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22" xfId="17" applyFont="1" applyFill="1" applyBorder="1" applyProtection="1"/>
    <xf numFmtId="0" fontId="22" fillId="5" borderId="22" xfId="17" applyFont="1" applyFill="1" applyBorder="1" applyAlignment="1" applyProtection="1">
      <alignment horizontal="center"/>
    </xf>
    <xf numFmtId="2" fontId="22" fillId="5" borderId="22" xfId="17" applyNumberFormat="1" applyFont="1" applyFill="1" applyBorder="1" applyAlignment="1" applyProtection="1">
      <alignment horizontal="center"/>
    </xf>
    <xf numFmtId="0" fontId="22" fillId="5" borderId="12" xfId="17" applyFont="1" applyFill="1" applyBorder="1" applyAlignment="1" applyProtection="1">
      <alignment horizontal="center"/>
    </xf>
    <xf numFmtId="164" fontId="22" fillId="5" borderId="12" xfId="17" applyNumberFormat="1" applyFont="1" applyFill="1" applyBorder="1" applyAlignment="1" applyProtection="1">
      <alignment horizontal="center"/>
    </xf>
    <xf numFmtId="0" fontId="18" fillId="8" borderId="22" xfId="17" applyFont="1" applyFill="1" applyBorder="1" applyProtection="1"/>
    <xf numFmtId="2" fontId="18" fillId="0" borderId="22" xfId="17" applyNumberFormat="1" applyFont="1" applyFill="1" applyBorder="1" applyAlignment="1" applyProtection="1">
      <alignment horizontal="right" wrapText="1"/>
    </xf>
    <xf numFmtId="164" fontId="18" fillId="0" borderId="22" xfId="17" applyNumberFormat="1" applyFont="1" applyFill="1" applyBorder="1" applyAlignment="1" applyProtection="1">
      <alignment horizontal="right" wrapText="1"/>
    </xf>
    <xf numFmtId="0" fontId="18" fillId="0" borderId="22" xfId="17" applyFont="1" applyFill="1" applyBorder="1" applyAlignment="1" applyProtection="1">
      <alignment horizontal="right" wrapText="1"/>
    </xf>
    <xf numFmtId="1" fontId="18" fillId="0" borderId="22" xfId="17" applyNumberFormat="1" applyFont="1" applyFill="1" applyBorder="1" applyAlignment="1" applyProtection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Fill="1" applyBorder="1" applyAlignment="1" applyProtection="1">
      <alignment horizontal="right" vertical="center"/>
    </xf>
    <xf numFmtId="2" fontId="18" fillId="0" borderId="22" xfId="17" applyNumberFormat="1" applyFont="1" applyFill="1" applyBorder="1" applyAlignment="1" applyProtection="1">
      <alignment horizontal="right"/>
    </xf>
    <xf numFmtId="164" fontId="18" fillId="0" borderId="22" xfId="17" applyNumberFormat="1" applyFont="1" applyFill="1" applyBorder="1" applyAlignment="1" applyProtection="1">
      <alignment horizontal="right"/>
    </xf>
    <xf numFmtId="0" fontId="18" fillId="0" borderId="22" xfId="17" applyFont="1" applyFill="1" applyBorder="1" applyAlignment="1" applyProtection="1">
      <alignment horizontal="right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31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31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31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30" xfId="19" applyFont="1" applyFill="1" applyBorder="1" applyAlignment="1" applyProtection="1">
      <alignment horizontal="center" vertical="center"/>
    </xf>
    <xf numFmtId="0" fontId="22" fillId="5" borderId="33" xfId="20" applyFont="1" applyFill="1" applyBorder="1" applyAlignment="1" applyProtection="1">
      <alignment horizontal="center" vertical="center"/>
    </xf>
    <xf numFmtId="2" fontId="12" fillId="3" borderId="28" xfId="18" applyNumberFormat="1" applyFont="1" applyFill="1" applyBorder="1" applyAlignment="1" applyProtection="1">
      <alignment horizontal="center" vertical="center" wrapText="1"/>
    </xf>
    <xf numFmtId="2" fontId="12" fillId="3" borderId="30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0" fontId="13" fillId="3" borderId="29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5" xfId="18" quotePrefix="1" applyNumberFormat="1" applyFont="1" applyFill="1" applyBorder="1" applyAlignment="1" applyProtection="1">
      <alignment horizontal="right"/>
    </xf>
    <xf numFmtId="2" fontId="12" fillId="0" borderId="36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9" xfId="18" applyNumberFormat="1" applyFont="1" applyFill="1" applyBorder="1" applyAlignment="1" applyProtection="1">
      <alignment horizontal="right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9" xfId="18" quotePrefix="1" applyNumberFormat="1" applyFont="1" applyFill="1" applyBorder="1" applyAlignment="1" applyProtection="1">
      <alignment horizontal="right"/>
    </xf>
    <xf numFmtId="0" fontId="18" fillId="0" borderId="40" xfId="18" applyFont="1" applyFill="1" applyBorder="1" applyAlignment="1" applyProtection="1">
      <alignment horizontal="right" wrapText="1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9" xfId="18" applyNumberFormat="1" applyFont="1" applyFill="1" applyBorder="1" applyAlignment="1" applyProtection="1">
      <alignment horizontal="right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0" fontId="18" fillId="8" borderId="22" xfId="17" applyNumberFormat="1" applyFont="1" applyFill="1" applyBorder="1" applyAlignment="1" applyProtection="1">
      <alignment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4" fontId="12" fillId="11" borderId="6" xfId="10" applyNumberFormat="1" applyFont="1" applyFill="1" applyBorder="1" applyAlignment="1" applyProtection="1">
      <alignment horizontal="center" vertical="center"/>
    </xf>
    <xf numFmtId="10" fontId="12" fillId="11" borderId="6" xfId="10" applyNumberFormat="1" applyFont="1" applyFill="1" applyBorder="1" applyAlignment="1" applyProtection="1">
      <alignment horizontal="center" vertical="center"/>
    </xf>
    <xf numFmtId="164" fontId="12" fillId="11" borderId="6" xfId="10" applyNumberFormat="1" applyFont="1" applyFill="1" applyBorder="1" applyAlignment="1" applyProtection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10" fontId="22" fillId="5" borderId="22" xfId="10" applyNumberFormat="1" applyFont="1" applyFill="1" applyBorder="1" applyAlignment="1" applyProtection="1">
      <alignment horizontal="center"/>
    </xf>
    <xf numFmtId="0" fontId="15" fillId="0" borderId="4" xfId="0" applyNumberFormat="1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NumberFormat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8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center" vertical="center" wrapText="1"/>
    </xf>
    <xf numFmtId="2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5" xfId="18" applyNumberFormat="1" applyFont="1" applyFill="1" applyBorder="1" applyAlignment="1" applyProtection="1">
      <alignment horizontal="right"/>
    </xf>
    <xf numFmtId="0" fontId="12" fillId="10" borderId="28" xfId="18" applyFont="1" applyFill="1" applyBorder="1" applyAlignment="1" applyProtection="1">
      <alignment horizontal="center" vertical="center" wrapText="1"/>
    </xf>
    <xf numFmtId="0" fontId="12" fillId="10" borderId="30" xfId="18" applyFont="1" applyFill="1" applyBorder="1" applyAlignment="1" applyProtection="1">
      <alignment horizontal="center" vertical="center" wrapText="1"/>
    </xf>
    <xf numFmtId="10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6" xfId="18" applyNumberFormat="1" applyFont="1" applyFill="1" applyBorder="1" applyAlignment="1" applyProtection="1">
      <alignment horizontal="right"/>
    </xf>
    <xf numFmtId="2" fontId="12" fillId="10" borderId="39" xfId="18" quotePrefix="1" applyNumberFormat="1" applyFont="1" applyFill="1" applyBorder="1" applyAlignment="1" applyProtection="1">
      <alignment horizontal="right"/>
    </xf>
    <xf numFmtId="2" fontId="12" fillId="10" borderId="39" xfId="18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 wrapText="1"/>
    </xf>
    <xf numFmtId="2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/>
    </xf>
    <xf numFmtId="2" fontId="18" fillId="4" borderId="22" xfId="17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/>
    </xf>
    <xf numFmtId="0" fontId="12" fillId="0" borderId="41" xfId="0" quotePrefix="1" applyNumberFormat="1" applyFont="1" applyBorder="1"/>
    <xf numFmtId="0" fontId="12" fillId="3" borderId="32" xfId="18" applyFont="1" applyFill="1" applyBorder="1" applyAlignment="1" applyProtection="1">
      <alignment horizontal="center" wrapText="1"/>
    </xf>
    <xf numFmtId="0" fontId="12" fillId="0" borderId="41" xfId="19" applyFont="1" applyFill="1" applyBorder="1" applyAlignment="1" applyProtection="1">
      <alignment horizontal="center"/>
    </xf>
    <xf numFmtId="2" fontId="12" fillId="10" borderId="41" xfId="18" applyNumberFormat="1" applyFont="1" applyFill="1" applyBorder="1" applyAlignment="1" applyProtection="1">
      <alignment horizontal="right"/>
    </xf>
    <xf numFmtId="2" fontId="12" fillId="0" borderId="41" xfId="18" quotePrefix="1" applyNumberFormat="1" applyFont="1" applyFill="1" applyBorder="1" applyAlignment="1" applyProtection="1">
      <alignment horizontal="right"/>
    </xf>
    <xf numFmtId="2" fontId="12" fillId="0" borderId="42" xfId="18" applyNumberFormat="1" applyFont="1" applyFill="1" applyBorder="1" applyAlignment="1" applyProtection="1">
      <alignment horizontal="right"/>
    </xf>
    <xf numFmtId="2" fontId="12" fillId="10" borderId="41" xfId="18" quotePrefix="1" applyNumberFormat="1" applyFont="1" applyFill="1" applyBorder="1" applyAlignment="1" applyProtection="1">
      <alignment horizontal="right"/>
    </xf>
    <xf numFmtId="2" fontId="12" fillId="10" borderId="42" xfId="18" applyNumberFormat="1" applyFont="1" applyFill="1" applyBorder="1" applyAlignment="1" applyProtection="1">
      <alignment horizontal="right"/>
    </xf>
    <xf numFmtId="0" fontId="18" fillId="0" borderId="41" xfId="20" applyFont="1" applyFill="1" applyBorder="1" applyAlignment="1" applyProtection="1">
      <alignment wrapText="1"/>
    </xf>
    <xf numFmtId="0" fontId="12" fillId="0" borderId="41" xfId="18" applyFont="1" applyFill="1" applyBorder="1" applyAlignment="1" applyProtection="1"/>
    <xf numFmtId="2" fontId="12" fillId="0" borderId="41" xfId="18" applyNumberFormat="1" applyFont="1" applyFill="1" applyBorder="1" applyAlignment="1" applyProtection="1">
      <alignment horizontal="right"/>
    </xf>
    <xf numFmtId="2" fontId="12" fillId="3" borderId="41" xfId="18" applyNumberFormat="1" applyFont="1" applyFill="1" applyBorder="1" applyAlignment="1" applyProtection="1">
      <alignment horizontal="right"/>
    </xf>
    <xf numFmtId="2" fontId="12" fillId="3" borderId="42" xfId="18" applyNumberFormat="1" applyFont="1" applyFill="1" applyBorder="1" applyAlignment="1" applyProtection="1">
      <alignment horizontal="right"/>
    </xf>
    <xf numFmtId="49" fontId="12" fillId="5" borderId="41" xfId="18" applyNumberFormat="1" applyFont="1" applyFill="1" applyBorder="1" applyAlignment="1" applyProtection="1"/>
    <xf numFmtId="0" fontId="12" fillId="5" borderId="41" xfId="18" applyFont="1" applyFill="1" applyBorder="1" applyAlignment="1" applyProtection="1"/>
    <xf numFmtId="2" fontId="12" fillId="5" borderId="41" xfId="18" applyNumberFormat="1" applyFont="1" applyFill="1" applyBorder="1" applyAlignment="1" applyProtection="1">
      <alignment horizontal="right"/>
    </xf>
    <xf numFmtId="2" fontId="12" fillId="5" borderId="42" xfId="18" applyNumberFormat="1" applyFont="1" applyFill="1" applyBorder="1" applyAlignment="1" applyProtection="1">
      <alignment horizontal="right"/>
    </xf>
    <xf numFmtId="49" fontId="22" fillId="5" borderId="41" xfId="18" applyNumberFormat="1" applyFont="1" applyFill="1" applyBorder="1" applyAlignment="1" applyProtection="1">
      <alignment wrapText="1"/>
    </xf>
    <xf numFmtId="0" fontId="22" fillId="5" borderId="41" xfId="18" applyFont="1" applyFill="1" applyBorder="1" applyAlignment="1" applyProtection="1">
      <alignment wrapText="1"/>
    </xf>
    <xf numFmtId="2" fontId="22" fillId="5" borderId="41" xfId="18" applyNumberFormat="1" applyFont="1" applyFill="1" applyBorder="1" applyAlignment="1" applyProtection="1">
      <alignment horizontal="right"/>
    </xf>
    <xf numFmtId="2" fontId="22" fillId="5" borderId="42" xfId="18" applyNumberFormat="1" applyFont="1" applyFill="1" applyBorder="1" applyAlignment="1" applyProtection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Fill="1" applyBorder="1" applyAlignment="1">
      <alignment horizontal="center"/>
    </xf>
    <xf numFmtId="10" fontId="12" fillId="0" borderId="6" xfId="0" quotePrefix="1" applyNumberFormat="1" applyFont="1" applyFill="1" applyBorder="1" applyAlignment="1">
      <alignment horizontal="center"/>
    </xf>
    <xf numFmtId="164" fontId="12" fillId="0" borderId="6" xfId="0" quotePrefix="1" applyNumberFormat="1" applyFont="1" applyFill="1" applyBorder="1" applyAlignment="1">
      <alignment horizontal="center"/>
    </xf>
    <xf numFmtId="0" fontId="1" fillId="13" borderId="6" xfId="11" applyFont="1" applyFill="1" applyBorder="1"/>
    <xf numFmtId="0" fontId="12" fillId="0" borderId="43" xfId="18" applyFont="1" applyFill="1" applyBorder="1" applyAlignment="1" applyProtection="1">
      <alignment horizontal="right" wrapText="1"/>
    </xf>
    <xf numFmtId="2" fontId="12" fillId="12" borderId="41" xfId="18" applyNumberFormat="1" applyFont="1" applyFill="1" applyBorder="1" applyAlignment="1" applyProtection="1">
      <alignment horizontal="right"/>
    </xf>
    <xf numFmtId="10" fontId="12" fillId="0" borderId="6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/>
    <xf numFmtId="0" fontId="12" fillId="0" borderId="6" xfId="0" quotePrefix="1" applyNumberFormat="1" applyFont="1" applyFill="1" applyBorder="1" applyAlignment="1">
      <alignment horizontal="center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41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10" fontId="12" fillId="0" borderId="6" xfId="0" applyNumberFormat="1" applyFont="1" applyFill="1" applyBorder="1" applyAlignment="1">
      <alignment horizontal="center"/>
    </xf>
    <xf numFmtId="2" fontId="12" fillId="0" borderId="13" xfId="12" applyNumberFormat="1" applyFont="1" applyFill="1" applyBorder="1"/>
    <xf numFmtId="164" fontId="18" fillId="6" borderId="22" xfId="17" applyNumberFormat="1" applyFont="1" applyFill="1" applyBorder="1" applyAlignment="1" applyProtection="1">
      <alignment horizontal="right"/>
    </xf>
    <xf numFmtId="0" fontId="18" fillId="6" borderId="22" xfId="17" applyFont="1" applyFill="1" applyBorder="1" applyAlignment="1" applyProtection="1">
      <alignment horizontal="right"/>
    </xf>
    <xf numFmtId="2" fontId="18" fillId="6" borderId="22" xfId="17" applyNumberFormat="1" applyFont="1" applyFill="1" applyBorder="1" applyAlignment="1" applyProtection="1">
      <alignment horizontal="right"/>
    </xf>
    <xf numFmtId="2" fontId="12" fillId="0" borderId="6" xfId="11" applyNumberFormat="1" applyFont="1" applyFill="1" applyBorder="1" applyAlignment="1">
      <alignment horizontal="righ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6" fillId="5" borderId="0" xfId="11" applyFont="1" applyFill="1" applyBorder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2" fontId="12" fillId="0" borderId="12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Fill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0" fontId="12" fillId="0" borderId="45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164" fontId="1" fillId="0" borderId="0" xfId="8" applyNumberFormat="1" applyFont="1" applyFill="1" applyBorder="1" applyAlignment="1">
      <alignment horizontal="right"/>
    </xf>
    <xf numFmtId="2" fontId="12" fillId="0" borderId="13" xfId="11" applyNumberFormat="1" applyFont="1" applyFill="1" applyBorder="1"/>
    <xf numFmtId="2" fontId="12" fillId="0" borderId="6" xfId="11" applyNumberFormat="1" applyFont="1" applyFill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0" fontId="12" fillId="10" borderId="6" xfId="0" applyFont="1" applyFill="1" applyBorder="1" applyAlignment="1">
      <alignment horizontal="center"/>
    </xf>
    <xf numFmtId="3" fontId="1" fillId="0" borderId="0" xfId="8" applyNumberFormat="1" applyFill="1" applyBorder="1" applyAlignment="1">
      <alignment horizontal="center"/>
    </xf>
    <xf numFmtId="2" fontId="12" fillId="4" borderId="13" xfId="11" applyNumberFormat="1" applyFont="1" applyFill="1" applyBorder="1" applyAlignment="1"/>
    <xf numFmtId="2" fontId="12" fillId="4" borderId="6" xfId="11" applyNumberFormat="1" applyFont="1" applyFill="1" applyBorder="1" applyAlignment="1"/>
    <xf numFmtId="2" fontId="12" fillId="4" borderId="6" xfId="11" applyNumberFormat="1" applyFont="1" applyFill="1" applyBorder="1"/>
    <xf numFmtId="2" fontId="12" fillId="4" borderId="13" xfId="11" applyNumberFormat="1" applyFont="1" applyFill="1" applyBorder="1"/>
    <xf numFmtId="0" fontId="12" fillId="0" borderId="6" xfId="0" applyNumberFormat="1" applyFont="1" applyFill="1" applyBorder="1"/>
    <xf numFmtId="10" fontId="11" fillId="3" borderId="27" xfId="0" applyNumberFormat="1" applyFont="1" applyFill="1" applyBorder="1" applyAlignment="1">
      <alignment horizontal="center" wrapText="1"/>
    </xf>
    <xf numFmtId="0" fontId="12" fillId="0" borderId="35" xfId="19" applyFont="1" applyFill="1" applyBorder="1" applyAlignment="1" applyProtection="1">
      <alignment horizontal="center"/>
    </xf>
    <xf numFmtId="0" fontId="18" fillId="0" borderId="35" xfId="20" applyFont="1" applyFill="1" applyBorder="1" applyAlignment="1" applyProtection="1">
      <alignment wrapText="1"/>
    </xf>
    <xf numFmtId="49" fontId="12" fillId="0" borderId="41" xfId="18" applyNumberFormat="1" applyFont="1" applyFill="1" applyBorder="1" applyAlignment="1" applyProtection="1"/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8" xfId="17" applyFont="1" applyFill="1" applyBorder="1" applyAlignment="1" applyProtection="1">
      <alignment horizontal="center" vertical="center"/>
    </xf>
    <xf numFmtId="165" fontId="11" fillId="0" borderId="29" xfId="10" applyFont="1" applyFill="1" applyBorder="1" applyAlignment="1" applyProtection="1">
      <alignment horizontal="center" vertical="center"/>
    </xf>
    <xf numFmtId="164" fontId="18" fillId="0" borderId="28" xfId="17" applyNumberFormat="1" applyFont="1" applyFill="1" applyBorder="1" applyAlignment="1" applyProtection="1">
      <alignment horizontal="center" vertical="center"/>
    </xf>
    <xf numFmtId="165" fontId="12" fillId="0" borderId="30" xfId="10" applyFont="1" applyBorder="1" applyAlignment="1" applyProtection="1">
      <alignment horizontal="center" vertical="center"/>
    </xf>
    <xf numFmtId="165" fontId="12" fillId="0" borderId="29" xfId="10" applyFont="1" applyBorder="1" applyAlignment="1" applyProtection="1">
      <alignment horizontal="center" vertic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 vertic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8" xfId="17" applyFont="1" applyFill="1" applyBorder="1" applyAlignment="1" applyProtection="1">
      <alignment horizontal="center" vertical="center"/>
    </xf>
    <xf numFmtId="165" fontId="12" fillId="0" borderId="30" xfId="10" applyFont="1" applyFill="1" applyBorder="1" applyAlignment="1" applyProtection="1">
      <alignment horizontal="center" vertical="center"/>
    </xf>
    <xf numFmtId="165" fontId="12" fillId="0" borderId="29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vertical="center" wrapText="1"/>
    </xf>
    <xf numFmtId="0" fontId="12" fillId="3" borderId="34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wrapText="1"/>
    </xf>
    <xf numFmtId="0" fontId="12" fillId="3" borderId="34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N4" sqref="N4"/>
    </sheetView>
  </sheetViews>
  <sheetFormatPr defaultColWidth="10.33203125" defaultRowHeight="10.199999999999999" x14ac:dyDescent="0.2"/>
  <cols>
    <col min="1" max="1" width="22.5546875" style="258" customWidth="1"/>
    <col min="2" max="2" width="12.109375" style="252" customWidth="1"/>
    <col min="3" max="3" width="13" style="252" customWidth="1"/>
    <col min="4" max="4" width="20.88671875" style="253" bestFit="1" customWidth="1"/>
    <col min="5" max="5" width="13.33203125" style="259" bestFit="1" customWidth="1"/>
    <col min="6" max="6" width="8.88671875" style="256" bestFit="1" customWidth="1"/>
    <col min="7" max="7" width="11.109375" style="256" bestFit="1" customWidth="1"/>
    <col min="8" max="8" width="16.33203125" style="256" bestFit="1" customWidth="1"/>
    <col min="9" max="9" width="9.109375" style="257" bestFit="1" customWidth="1"/>
    <col min="10" max="10" width="12.109375" style="232" customWidth="1"/>
    <col min="11" max="16384" width="10.33203125" style="229"/>
  </cols>
  <sheetData>
    <row r="1" spans="1:10" s="226" customFormat="1" ht="14.4" thickBot="1" x14ac:dyDescent="0.35">
      <c r="A1" s="424" t="s">
        <v>339</v>
      </c>
      <c r="B1" s="424"/>
      <c r="C1" s="424"/>
      <c r="D1" s="424"/>
      <c r="E1" s="88"/>
      <c r="F1" s="88"/>
      <c r="G1" s="88"/>
      <c r="H1" s="88"/>
      <c r="I1" s="88"/>
      <c r="J1" s="425" t="s">
        <v>329</v>
      </c>
    </row>
    <row r="2" spans="1:10" s="227" customFormat="1" ht="13.5" customHeight="1" thickTop="1" x14ac:dyDescent="0.3">
      <c r="A2" s="424"/>
      <c r="B2" s="424"/>
      <c r="C2" s="424"/>
      <c r="D2" s="424"/>
      <c r="E2" s="89" t="s">
        <v>170</v>
      </c>
      <c r="F2" s="90" t="s">
        <v>171</v>
      </c>
      <c r="G2" s="90" t="s">
        <v>172</v>
      </c>
      <c r="H2" s="91" t="s">
        <v>173</v>
      </c>
      <c r="I2" s="92" t="s">
        <v>174</v>
      </c>
      <c r="J2" s="425"/>
    </row>
    <row r="3" spans="1:10" s="227" customFormat="1" ht="12.75" customHeight="1" thickBot="1" x14ac:dyDescent="0.35">
      <c r="A3" s="228"/>
      <c r="B3" s="93"/>
      <c r="C3" s="94"/>
      <c r="D3" s="368" t="s">
        <v>338</v>
      </c>
      <c r="E3" s="95" t="s">
        <v>175</v>
      </c>
      <c r="F3" s="96" t="s">
        <v>176</v>
      </c>
      <c r="G3" s="96" t="s">
        <v>177</v>
      </c>
      <c r="H3" s="97" t="s">
        <v>178</v>
      </c>
      <c r="I3" s="98" t="s">
        <v>179</v>
      </c>
      <c r="J3" s="425"/>
    </row>
    <row r="4" spans="1:10" ht="14.25" customHeight="1" x14ac:dyDescent="0.3">
      <c r="A4" s="99" t="s">
        <v>180</v>
      </c>
      <c r="B4" s="100" t="s">
        <v>2</v>
      </c>
      <c r="C4" s="100" t="s">
        <v>181</v>
      </c>
      <c r="D4" s="101" t="s">
        <v>182</v>
      </c>
      <c r="E4" s="102" t="s">
        <v>183</v>
      </c>
      <c r="F4" s="103" t="s">
        <v>151</v>
      </c>
      <c r="G4" s="104" t="s">
        <v>151</v>
      </c>
      <c r="H4" s="104" t="s">
        <v>151</v>
      </c>
      <c r="I4" s="105" t="s">
        <v>151</v>
      </c>
      <c r="J4" s="426"/>
    </row>
    <row r="5" spans="1:10" ht="13.8" x14ac:dyDescent="0.3">
      <c r="A5" s="106" t="s">
        <v>5</v>
      </c>
      <c r="B5" s="107">
        <v>6669</v>
      </c>
      <c r="C5" s="107">
        <v>555.75</v>
      </c>
      <c r="D5" s="420">
        <v>3.6999999999999998E-2</v>
      </c>
      <c r="E5" s="279">
        <v>586183.52216216212</v>
      </c>
      <c r="F5" s="280">
        <v>0.64180000000000004</v>
      </c>
      <c r="G5" s="280">
        <v>0.76970000000000005</v>
      </c>
      <c r="H5" s="280">
        <v>0.88959999999999995</v>
      </c>
      <c r="I5" s="280">
        <v>0.70240000000000002</v>
      </c>
      <c r="J5" s="410">
        <v>6.2493574905709934</v>
      </c>
    </row>
    <row r="6" spans="1:10" ht="13.8" x14ac:dyDescent="0.3">
      <c r="A6" s="106" t="s">
        <v>6</v>
      </c>
      <c r="B6" s="107">
        <v>1243</v>
      </c>
      <c r="C6" s="107">
        <v>414.33333333333331</v>
      </c>
      <c r="D6" s="420">
        <v>3.2000000000000001E-2</v>
      </c>
      <c r="E6" s="279">
        <v>458863.00750000001</v>
      </c>
      <c r="F6" s="280">
        <v>0.63790000000000002</v>
      </c>
      <c r="G6" s="280">
        <v>0.90749999999999997</v>
      </c>
      <c r="H6" s="280">
        <v>1.0602</v>
      </c>
      <c r="I6" s="280">
        <v>0.63600000000000001</v>
      </c>
      <c r="J6" s="411">
        <v>5.5814612886098054</v>
      </c>
    </row>
    <row r="7" spans="1:10" ht="13.8" x14ac:dyDescent="0.3">
      <c r="A7" s="106" t="s">
        <v>7</v>
      </c>
      <c r="B7" s="107">
        <v>362</v>
      </c>
      <c r="C7" s="107">
        <v>482.66666666666669</v>
      </c>
      <c r="D7" s="420">
        <v>3.7999999999999999E-2</v>
      </c>
      <c r="E7" s="279">
        <v>260142.42</v>
      </c>
      <c r="F7" s="280">
        <v>0.64749999999999996</v>
      </c>
      <c r="G7" s="280">
        <v>0.8508</v>
      </c>
      <c r="H7" s="280">
        <v>1.0619000000000001</v>
      </c>
      <c r="I7" s="280">
        <v>0.62819999999999998</v>
      </c>
      <c r="J7" s="411">
        <v>3.9863062639348406</v>
      </c>
    </row>
    <row r="8" spans="1:10" ht="13.8" x14ac:dyDescent="0.3">
      <c r="A8" s="106" t="s">
        <v>8</v>
      </c>
      <c r="B8" s="107">
        <v>1994</v>
      </c>
      <c r="C8" s="107">
        <v>419.78947368421052</v>
      </c>
      <c r="D8" s="420">
        <v>4.7E-2</v>
      </c>
      <c r="E8" s="279">
        <v>457337.64714285714</v>
      </c>
      <c r="F8" s="280">
        <v>0.63629999999999998</v>
      </c>
      <c r="G8" s="280">
        <v>0.91679999999999995</v>
      </c>
      <c r="H8" s="280">
        <v>1.0108999999999999</v>
      </c>
      <c r="I8" s="280">
        <v>0.75980000000000003</v>
      </c>
      <c r="J8" s="411">
        <v>5.952460590331663</v>
      </c>
    </row>
    <row r="9" spans="1:10" ht="13.8" x14ac:dyDescent="0.3">
      <c r="A9" s="106" t="s">
        <v>9</v>
      </c>
      <c r="B9" s="107">
        <v>938</v>
      </c>
      <c r="C9" s="107">
        <v>234.5</v>
      </c>
      <c r="D9" s="420">
        <v>3.2000000000000001E-2</v>
      </c>
      <c r="E9" s="279">
        <v>262676.49599999998</v>
      </c>
      <c r="F9" s="280">
        <v>0.69610000000000005</v>
      </c>
      <c r="G9" s="280">
        <v>0.8881</v>
      </c>
      <c r="H9" s="280">
        <v>0.95899999999999996</v>
      </c>
      <c r="I9" s="280">
        <v>0.70669999999999999</v>
      </c>
      <c r="J9" s="411">
        <v>2.2400859530756589</v>
      </c>
    </row>
    <row r="10" spans="1:10" ht="13.8" x14ac:dyDescent="0.3">
      <c r="A10" s="106" t="s">
        <v>10</v>
      </c>
      <c r="B10" s="107">
        <v>291</v>
      </c>
      <c r="C10" s="107">
        <v>291</v>
      </c>
      <c r="D10" s="420">
        <v>3.3000000000000002E-2</v>
      </c>
      <c r="E10" s="279">
        <v>536115.81999999995</v>
      </c>
      <c r="F10" s="280">
        <v>0.67820000000000003</v>
      </c>
      <c r="G10" s="280">
        <v>0.86250000000000004</v>
      </c>
      <c r="H10" s="280">
        <v>0.98309999999999997</v>
      </c>
      <c r="I10" s="280">
        <v>0.67789999999999995</v>
      </c>
      <c r="J10" s="411">
        <v>4.548641773606084</v>
      </c>
    </row>
    <row r="11" spans="1:10" ht="12.75" customHeight="1" x14ac:dyDescent="0.3">
      <c r="A11" s="106" t="s">
        <v>11</v>
      </c>
      <c r="B11" s="107">
        <v>2902</v>
      </c>
      <c r="C11" s="107">
        <v>386.93333333333334</v>
      </c>
      <c r="D11" s="420">
        <v>3.7999999999999999E-2</v>
      </c>
      <c r="E11" s="279">
        <v>416032.68199999997</v>
      </c>
      <c r="F11" s="280">
        <v>0.63939999999999997</v>
      </c>
      <c r="G11" s="280">
        <v>0.88800000000000001</v>
      </c>
      <c r="H11" s="280">
        <v>1.0088999999999999</v>
      </c>
      <c r="I11" s="280">
        <v>0.66420000000000001</v>
      </c>
      <c r="J11" s="411">
        <v>5.2183858794737974</v>
      </c>
    </row>
    <row r="12" spans="1:10" ht="13.8" x14ac:dyDescent="0.3">
      <c r="A12" s="106" t="s">
        <v>12</v>
      </c>
      <c r="B12" s="107">
        <v>1352</v>
      </c>
      <c r="C12" s="107">
        <v>386.28571428571428</v>
      </c>
      <c r="D12" s="420">
        <v>0.05</v>
      </c>
      <c r="E12" s="279">
        <v>566343.16249999998</v>
      </c>
      <c r="F12" s="280">
        <v>0.67179999999999995</v>
      </c>
      <c r="G12" s="280">
        <v>0.95409999999999995</v>
      </c>
      <c r="H12" s="280">
        <v>0.9597</v>
      </c>
      <c r="I12" s="280">
        <v>0.74160000000000004</v>
      </c>
      <c r="J12" s="411">
        <v>3.3399438636427763</v>
      </c>
    </row>
    <row r="13" spans="1:10" ht="13.8" x14ac:dyDescent="0.3">
      <c r="A13" s="106" t="s">
        <v>13</v>
      </c>
      <c r="B13" s="107">
        <v>2115</v>
      </c>
      <c r="C13" s="107">
        <v>352.5</v>
      </c>
      <c r="D13" s="420">
        <v>4.4999999999999998E-2</v>
      </c>
      <c r="E13" s="279">
        <v>504832.39500000002</v>
      </c>
      <c r="F13" s="280">
        <v>0.69340000000000002</v>
      </c>
      <c r="G13" s="280">
        <v>0.84870000000000001</v>
      </c>
      <c r="H13" s="280">
        <v>1.0128999999999999</v>
      </c>
      <c r="I13" s="280">
        <v>0.74560000000000004</v>
      </c>
      <c r="J13" s="411">
        <v>4.4043463652940353</v>
      </c>
    </row>
    <row r="14" spans="1:10" ht="13.8" x14ac:dyDescent="0.3">
      <c r="A14" s="106" t="s">
        <v>14</v>
      </c>
      <c r="B14" s="107">
        <v>3662</v>
      </c>
      <c r="C14" s="107">
        <v>340.6511627906977</v>
      </c>
      <c r="D14" s="420">
        <v>4.5999999999999999E-2</v>
      </c>
      <c r="E14" s="279">
        <v>496867.13538461539</v>
      </c>
      <c r="F14" s="280">
        <v>0.69079999999999997</v>
      </c>
      <c r="G14" s="280">
        <v>0.83260000000000001</v>
      </c>
      <c r="H14" s="280">
        <v>1.0721000000000001</v>
      </c>
      <c r="I14" s="280">
        <v>0.73040000000000005</v>
      </c>
      <c r="J14" s="411">
        <v>4.9246691171300609</v>
      </c>
    </row>
    <row r="15" spans="1:10" ht="13.8" x14ac:dyDescent="0.3">
      <c r="A15" s="106" t="s">
        <v>15</v>
      </c>
      <c r="B15" s="107">
        <v>6176</v>
      </c>
      <c r="C15" s="107">
        <v>772</v>
      </c>
      <c r="D15" s="420">
        <v>0.03</v>
      </c>
      <c r="E15" s="279">
        <v>766467.515625</v>
      </c>
      <c r="F15" s="280">
        <v>0.70220000000000005</v>
      </c>
      <c r="G15" s="280">
        <v>0.92830000000000001</v>
      </c>
      <c r="H15" s="280">
        <v>1.0065999999999999</v>
      </c>
      <c r="I15" s="280">
        <v>0.74870000000000003</v>
      </c>
      <c r="J15" s="411">
        <v>8.4354080911846818</v>
      </c>
    </row>
    <row r="16" spans="1:10" ht="13.8" x14ac:dyDescent="0.3">
      <c r="A16" s="106" t="s">
        <v>16</v>
      </c>
      <c r="B16" s="107">
        <v>2573</v>
      </c>
      <c r="C16" s="107">
        <v>514.6</v>
      </c>
      <c r="D16" s="420">
        <v>3.4000000000000002E-2</v>
      </c>
      <c r="E16" s="279">
        <v>510404.40250000003</v>
      </c>
      <c r="F16" s="280">
        <v>0.65049999999999997</v>
      </c>
      <c r="G16" s="280">
        <v>0.88770000000000004</v>
      </c>
      <c r="H16" s="280">
        <v>1.0291999999999999</v>
      </c>
      <c r="I16" s="280">
        <v>0.66879999999999995</v>
      </c>
      <c r="J16" s="411">
        <v>4.9086148552433038</v>
      </c>
    </row>
    <row r="17" spans="1:10" ht="13.8" x14ac:dyDescent="0.3">
      <c r="A17" s="106" t="s">
        <v>17</v>
      </c>
      <c r="B17" s="107">
        <v>4898</v>
      </c>
      <c r="C17" s="107">
        <v>292.41791044776119</v>
      </c>
      <c r="D17" s="420">
        <v>3.3000000000000002E-2</v>
      </c>
      <c r="E17" s="279">
        <v>537430.37304347823</v>
      </c>
      <c r="F17" s="280">
        <v>0.73960000000000004</v>
      </c>
      <c r="G17" s="280">
        <v>0.8851</v>
      </c>
      <c r="H17" s="280">
        <v>1.0550999999999999</v>
      </c>
      <c r="I17" s="280">
        <v>0.78480000000000005</v>
      </c>
      <c r="J17" s="411">
        <v>5.4539870612512473</v>
      </c>
    </row>
    <row r="18" spans="1:10" ht="13.8" x14ac:dyDescent="0.3">
      <c r="A18" s="106" t="s">
        <v>18</v>
      </c>
      <c r="B18" s="107">
        <v>2868</v>
      </c>
      <c r="C18" s="107">
        <v>370.06451612903226</v>
      </c>
      <c r="D18" s="420">
        <v>3.5999999999999997E-2</v>
      </c>
      <c r="E18" s="279">
        <v>516082.26199999999</v>
      </c>
      <c r="F18" s="280">
        <v>0.66820000000000002</v>
      </c>
      <c r="G18" s="280">
        <v>0.91669999999999996</v>
      </c>
      <c r="H18" s="280">
        <v>1.0347</v>
      </c>
      <c r="I18" s="280">
        <v>0.70960000000000001</v>
      </c>
      <c r="J18" s="411">
        <v>7.2877226521440557</v>
      </c>
    </row>
    <row r="19" spans="1:10" ht="13.8" x14ac:dyDescent="0.3">
      <c r="A19" s="106" t="s">
        <v>19</v>
      </c>
      <c r="B19" s="107">
        <v>283</v>
      </c>
      <c r="C19" s="107">
        <v>283</v>
      </c>
      <c r="D19" s="420">
        <v>3.4000000000000002E-2</v>
      </c>
      <c r="E19" s="279">
        <v>511693.6114285714</v>
      </c>
      <c r="F19" s="280">
        <v>0.74529999999999996</v>
      </c>
      <c r="G19" s="280">
        <v>0.90459999999999996</v>
      </c>
      <c r="H19" s="280">
        <v>1.0703</v>
      </c>
      <c r="I19" s="280">
        <v>0.75980000000000003</v>
      </c>
      <c r="J19" s="411">
        <v>12.728232782387316</v>
      </c>
    </row>
    <row r="20" spans="1:10" ht="13.8" x14ac:dyDescent="0.3">
      <c r="A20" s="106" t="s">
        <v>20</v>
      </c>
      <c r="B20" s="107">
        <v>2097</v>
      </c>
      <c r="C20" s="107">
        <v>524.25</v>
      </c>
      <c r="D20" s="420">
        <v>3.3000000000000002E-2</v>
      </c>
      <c r="E20" s="279">
        <v>798513.37333333341</v>
      </c>
      <c r="F20" s="280">
        <v>0.70640000000000003</v>
      </c>
      <c r="G20" s="280">
        <v>0.86119999999999997</v>
      </c>
      <c r="H20" s="280">
        <v>1.0209999999999999</v>
      </c>
      <c r="I20" s="280">
        <v>0.69130000000000003</v>
      </c>
      <c r="J20" s="411">
        <v>8.375472211482327</v>
      </c>
    </row>
    <row r="21" spans="1:10" ht="13.8" x14ac:dyDescent="0.3">
      <c r="A21" s="106" t="s">
        <v>21</v>
      </c>
      <c r="B21" s="107">
        <v>985</v>
      </c>
      <c r="C21" s="107">
        <v>328.33333333333331</v>
      </c>
      <c r="D21" s="420">
        <v>3.9E-2</v>
      </c>
      <c r="E21" s="279">
        <v>314540.30023094686</v>
      </c>
      <c r="F21" s="280">
        <v>0.68810000000000004</v>
      </c>
      <c r="G21" s="280">
        <v>0.8569</v>
      </c>
      <c r="H21" s="280">
        <v>0.99170000000000003</v>
      </c>
      <c r="I21" s="280">
        <v>0.72689999999999999</v>
      </c>
      <c r="J21" s="411">
        <v>3.4841936331795642</v>
      </c>
    </row>
    <row r="22" spans="1:10" ht="13.8" x14ac:dyDescent="0.3">
      <c r="A22" s="106" t="s">
        <v>22</v>
      </c>
      <c r="B22" s="107">
        <v>5481</v>
      </c>
      <c r="C22" s="107">
        <v>322.41176470588238</v>
      </c>
      <c r="D22" s="420">
        <v>3.4000000000000002E-2</v>
      </c>
      <c r="E22" s="279">
        <v>469762.05652173917</v>
      </c>
      <c r="F22" s="280">
        <v>0.69169999999999998</v>
      </c>
      <c r="G22" s="280">
        <v>0.91720000000000002</v>
      </c>
      <c r="H22" s="280">
        <v>1.014</v>
      </c>
      <c r="I22" s="280">
        <v>0.72270000000000001</v>
      </c>
      <c r="J22" s="411">
        <v>6.8380322970396445</v>
      </c>
    </row>
    <row r="23" spans="1:10" ht="13.8" x14ac:dyDescent="0.3">
      <c r="A23" s="106" t="s">
        <v>23</v>
      </c>
      <c r="B23" s="107">
        <v>1462</v>
      </c>
      <c r="C23" s="107">
        <v>365.5</v>
      </c>
      <c r="D23" s="420">
        <v>2.9000000000000001E-2</v>
      </c>
      <c r="E23" s="279">
        <v>522830.92199999996</v>
      </c>
      <c r="F23" s="280">
        <v>0.71379999999999999</v>
      </c>
      <c r="G23" s="280">
        <v>0.82830000000000004</v>
      </c>
      <c r="H23" s="280">
        <v>0.93989999999999996</v>
      </c>
      <c r="I23" s="280">
        <v>0.72130000000000005</v>
      </c>
      <c r="J23" s="411">
        <v>6.0670755152352971</v>
      </c>
    </row>
    <row r="24" spans="1:10" ht="13.8" x14ac:dyDescent="0.3">
      <c r="A24" s="106" t="s">
        <v>24</v>
      </c>
      <c r="B24" s="107">
        <v>684</v>
      </c>
      <c r="C24" s="107">
        <v>342</v>
      </c>
      <c r="D24" s="420">
        <v>3.7999999999999999E-2</v>
      </c>
      <c r="E24" s="279">
        <v>373666.99666666664</v>
      </c>
      <c r="F24" s="280">
        <v>0.61829999999999996</v>
      </c>
      <c r="G24" s="280">
        <v>0.84799999999999998</v>
      </c>
      <c r="H24" s="280">
        <v>1.0052000000000001</v>
      </c>
      <c r="I24" s="280">
        <v>0.64549999999999996</v>
      </c>
      <c r="J24" s="411">
        <v>3.9738654342001656</v>
      </c>
    </row>
    <row r="25" spans="1:10" s="230" customFormat="1" ht="13.8" x14ac:dyDescent="0.3">
      <c r="A25" s="106" t="s">
        <v>25</v>
      </c>
      <c r="B25" s="107">
        <v>991</v>
      </c>
      <c r="C25" s="107">
        <v>495.5</v>
      </c>
      <c r="D25" s="420">
        <v>3.9E-2</v>
      </c>
      <c r="E25" s="279">
        <v>516097.45999999996</v>
      </c>
      <c r="F25" s="280">
        <v>0.62270000000000003</v>
      </c>
      <c r="G25" s="280">
        <v>0.9405</v>
      </c>
      <c r="H25" s="280">
        <v>0.97250000000000003</v>
      </c>
      <c r="I25" s="280">
        <v>0.69330000000000003</v>
      </c>
      <c r="J25" s="411">
        <v>5.3735536627964828</v>
      </c>
    </row>
    <row r="26" spans="1:10" s="230" customFormat="1" ht="13.8" x14ac:dyDescent="0.3">
      <c r="A26" s="106" t="s">
        <v>26</v>
      </c>
      <c r="B26" s="107">
        <v>267</v>
      </c>
      <c r="C26" s="107">
        <v>133.5</v>
      </c>
      <c r="D26" s="420">
        <v>0.04</v>
      </c>
      <c r="E26" s="279">
        <v>249777.26190476189</v>
      </c>
      <c r="F26" s="280">
        <v>0.62909999999999999</v>
      </c>
      <c r="G26" s="280">
        <v>0.90259999999999996</v>
      </c>
      <c r="H26" s="280">
        <v>1.0559000000000001</v>
      </c>
      <c r="I26" s="280">
        <v>0.75</v>
      </c>
      <c r="J26" s="411">
        <v>1.7304477820610014</v>
      </c>
    </row>
    <row r="27" spans="1:10" ht="13.8" x14ac:dyDescent="0.3">
      <c r="A27" s="106" t="s">
        <v>27</v>
      </c>
      <c r="B27" s="107">
        <v>7024</v>
      </c>
      <c r="C27" s="107">
        <v>439</v>
      </c>
      <c r="D27" s="420">
        <v>0.04</v>
      </c>
      <c r="E27" s="279">
        <v>412699.41727272724</v>
      </c>
      <c r="F27" s="280">
        <v>0.61050000000000004</v>
      </c>
      <c r="G27" s="280">
        <v>0.87329999999999997</v>
      </c>
      <c r="H27" s="280">
        <v>0.93369999999999997</v>
      </c>
      <c r="I27" s="280">
        <v>0.66930000000000001</v>
      </c>
      <c r="J27" s="411">
        <v>4.5703126633438673</v>
      </c>
    </row>
    <row r="28" spans="1:10" ht="13.8" x14ac:dyDescent="0.3">
      <c r="A28" s="106" t="s">
        <v>28</v>
      </c>
      <c r="B28" s="107">
        <v>3809</v>
      </c>
      <c r="C28" s="107">
        <v>346.27272727272725</v>
      </c>
      <c r="D28" s="420">
        <v>4.5999999999999999E-2</v>
      </c>
      <c r="E28" s="279">
        <v>331902.10266666667</v>
      </c>
      <c r="F28" s="280">
        <v>0.63670000000000004</v>
      </c>
      <c r="G28" s="280">
        <v>0.79730000000000001</v>
      </c>
      <c r="H28" s="280">
        <v>1.0266</v>
      </c>
      <c r="I28" s="280">
        <v>0.68889999999999996</v>
      </c>
      <c r="J28" s="411">
        <v>6.9496671191752784</v>
      </c>
    </row>
    <row r="29" spans="1:10" ht="13.8" x14ac:dyDescent="0.3">
      <c r="A29" s="106" t="s">
        <v>29</v>
      </c>
      <c r="B29" s="107">
        <v>4429</v>
      </c>
      <c r="C29" s="107">
        <v>632.71428571428567</v>
      </c>
      <c r="D29" s="420">
        <v>3.5999999999999997E-2</v>
      </c>
      <c r="E29" s="279">
        <v>844947.65899999999</v>
      </c>
      <c r="F29" s="280">
        <v>0.68679999999999997</v>
      </c>
      <c r="G29" s="280">
        <v>0.81940000000000002</v>
      </c>
      <c r="H29" s="280">
        <v>0.95130000000000003</v>
      </c>
      <c r="I29" s="280">
        <v>0.7268</v>
      </c>
      <c r="J29" s="411">
        <v>9.4903998848425655</v>
      </c>
    </row>
    <row r="30" spans="1:10" ht="13.8" x14ac:dyDescent="0.3">
      <c r="A30" s="106" t="s">
        <v>30</v>
      </c>
      <c r="B30" s="107">
        <v>18584</v>
      </c>
      <c r="C30" s="107">
        <v>404</v>
      </c>
      <c r="D30" s="420">
        <v>5.2999999999999999E-2</v>
      </c>
      <c r="E30" s="279">
        <v>537591.10957746475</v>
      </c>
      <c r="F30" s="280">
        <v>0.66080000000000005</v>
      </c>
      <c r="G30" s="280">
        <v>0.82</v>
      </c>
      <c r="H30" s="280">
        <v>0.97989999999999999</v>
      </c>
      <c r="I30" s="280">
        <v>0.67769999999999997</v>
      </c>
      <c r="J30" s="411">
        <v>7.4250336387252478</v>
      </c>
    </row>
    <row r="31" spans="1:10" ht="13.8" x14ac:dyDescent="0.3">
      <c r="A31" s="106" t="s">
        <v>31</v>
      </c>
      <c r="B31" s="107">
        <v>785</v>
      </c>
      <c r="C31" s="107">
        <v>392.5</v>
      </c>
      <c r="D31" s="420">
        <v>3.2000000000000001E-2</v>
      </c>
      <c r="E31" s="279">
        <v>881333.84000000008</v>
      </c>
      <c r="F31" s="280">
        <v>0.69940000000000002</v>
      </c>
      <c r="G31" s="280">
        <v>0.92479999999999996</v>
      </c>
      <c r="H31" s="280">
        <v>1.0076000000000001</v>
      </c>
      <c r="I31" s="280">
        <v>0.76929999999999998</v>
      </c>
      <c r="J31" s="411">
        <v>13.989992108268595</v>
      </c>
    </row>
    <row r="32" spans="1:10" ht="13.8" x14ac:dyDescent="0.3">
      <c r="A32" s="106" t="s">
        <v>32</v>
      </c>
      <c r="B32" s="107">
        <v>857</v>
      </c>
      <c r="C32" s="107">
        <v>428.5</v>
      </c>
      <c r="D32" s="420">
        <v>3.9E-2</v>
      </c>
      <c r="E32" s="279">
        <v>1005530.2119999999</v>
      </c>
      <c r="F32" s="280">
        <v>0.72440000000000004</v>
      </c>
      <c r="G32" s="280">
        <v>0.89029999999999998</v>
      </c>
      <c r="H32" s="280">
        <v>1.0036</v>
      </c>
      <c r="I32" s="280">
        <v>0.79859999999999998</v>
      </c>
      <c r="J32" s="411">
        <v>8.5678231469756536</v>
      </c>
    </row>
    <row r="33" spans="1:10" ht="13.8" x14ac:dyDescent="0.3">
      <c r="A33" s="106" t="s">
        <v>33</v>
      </c>
      <c r="B33" s="107">
        <v>4968</v>
      </c>
      <c r="C33" s="107">
        <v>331.2</v>
      </c>
      <c r="D33" s="420">
        <v>3.4000000000000002E-2</v>
      </c>
      <c r="E33" s="279">
        <v>663316.98684210528</v>
      </c>
      <c r="F33" s="280">
        <v>0.7036</v>
      </c>
      <c r="G33" s="280">
        <v>0.89810000000000001</v>
      </c>
      <c r="H33" s="280">
        <v>1.0149999999999999</v>
      </c>
      <c r="I33" s="280">
        <v>0.73740000000000006</v>
      </c>
      <c r="J33" s="411">
        <v>9.2841235252827978</v>
      </c>
    </row>
    <row r="34" spans="1:10" ht="13.8" x14ac:dyDescent="0.3">
      <c r="A34" s="106" t="s">
        <v>34</v>
      </c>
      <c r="B34" s="107">
        <v>1269</v>
      </c>
      <c r="C34" s="107">
        <v>338.4</v>
      </c>
      <c r="D34" s="420">
        <v>3.3000000000000002E-2</v>
      </c>
      <c r="E34" s="279">
        <v>433578.28200000001</v>
      </c>
      <c r="F34" s="280">
        <v>0.69899999999999995</v>
      </c>
      <c r="G34" s="280">
        <v>0.75890000000000002</v>
      </c>
      <c r="H34" s="280">
        <v>1.1148</v>
      </c>
      <c r="I34" s="280">
        <v>0.74790000000000001</v>
      </c>
      <c r="J34" s="411">
        <v>5.2926448786161329</v>
      </c>
    </row>
    <row r="35" spans="1:10" ht="13.8" x14ac:dyDescent="0.3">
      <c r="A35" s="106" t="s">
        <v>35</v>
      </c>
      <c r="B35" s="107">
        <v>2515</v>
      </c>
      <c r="C35" s="107">
        <v>279.44444444444446</v>
      </c>
      <c r="D35" s="420">
        <v>3.5999999999999997E-2</v>
      </c>
      <c r="E35" s="279">
        <v>504795.11818181816</v>
      </c>
      <c r="F35" s="280">
        <v>0.64780000000000004</v>
      </c>
      <c r="G35" s="280">
        <v>0.89980000000000004</v>
      </c>
      <c r="H35" s="280">
        <v>0.98099999999999998</v>
      </c>
      <c r="I35" s="280">
        <v>0.73860000000000003</v>
      </c>
      <c r="J35" s="411">
        <v>8.0620114214827225</v>
      </c>
    </row>
    <row r="36" spans="1:10" ht="13.8" x14ac:dyDescent="0.3">
      <c r="A36" s="106" t="s">
        <v>36</v>
      </c>
      <c r="B36" s="107">
        <v>8354</v>
      </c>
      <c r="C36" s="107">
        <v>288.06896551724139</v>
      </c>
      <c r="D36" s="420">
        <v>3.1E-2</v>
      </c>
      <c r="E36" s="279">
        <v>408874.11256410257</v>
      </c>
      <c r="F36" s="280">
        <v>0.69020000000000004</v>
      </c>
      <c r="G36" s="280">
        <v>0.89770000000000005</v>
      </c>
      <c r="H36" s="280">
        <v>0.96540000000000004</v>
      </c>
      <c r="I36" s="280">
        <v>0.74880000000000002</v>
      </c>
      <c r="J36" s="411">
        <v>3.2783755977778828</v>
      </c>
    </row>
    <row r="37" spans="1:10" ht="13.8" x14ac:dyDescent="0.3">
      <c r="A37" s="106" t="s">
        <v>184</v>
      </c>
      <c r="B37" s="107">
        <v>4782</v>
      </c>
      <c r="C37" s="107">
        <v>318.8</v>
      </c>
      <c r="D37" s="420">
        <v>7.1999999999999995E-2</v>
      </c>
      <c r="E37" s="279">
        <v>316179.89736842108</v>
      </c>
      <c r="F37" s="280">
        <v>0.63713669499538073</v>
      </c>
      <c r="G37" s="280">
        <v>0.70493517356754498</v>
      </c>
      <c r="H37" s="280">
        <v>0.8601376720901126</v>
      </c>
      <c r="I37" s="280">
        <v>0.71690231362467871</v>
      </c>
      <c r="J37" s="411">
        <v>3.7453580779910225</v>
      </c>
    </row>
    <row r="38" spans="1:10" ht="13.8" x14ac:dyDescent="0.3">
      <c r="A38" s="106" t="s">
        <v>39</v>
      </c>
      <c r="B38" s="107">
        <v>13144</v>
      </c>
      <c r="C38" s="107">
        <v>398.30303030303031</v>
      </c>
      <c r="D38" s="420">
        <v>3.6999999999999998E-2</v>
      </c>
      <c r="E38" s="279">
        <v>455544.19267326733</v>
      </c>
      <c r="F38" s="280">
        <v>0.63260000000000005</v>
      </c>
      <c r="G38" s="280">
        <v>0.87960000000000005</v>
      </c>
      <c r="H38" s="280">
        <v>0.99950000000000006</v>
      </c>
      <c r="I38" s="280">
        <v>0.69599999999999995</v>
      </c>
      <c r="J38" s="411">
        <v>6.3434283630450619</v>
      </c>
    </row>
    <row r="39" spans="1:10" ht="13.8" x14ac:dyDescent="0.3">
      <c r="A39" s="106" t="s">
        <v>40</v>
      </c>
      <c r="B39" s="107">
        <v>2854</v>
      </c>
      <c r="C39" s="107">
        <v>356.75</v>
      </c>
      <c r="D39" s="420">
        <v>3.5999999999999997E-2</v>
      </c>
      <c r="E39" s="279">
        <v>590970.37222222215</v>
      </c>
      <c r="F39" s="280">
        <v>0.67600000000000005</v>
      </c>
      <c r="G39" s="280">
        <v>0.88229999999999997</v>
      </c>
      <c r="H39" s="280">
        <v>1.0512999999999999</v>
      </c>
      <c r="I39" s="280">
        <v>0.72089999999999999</v>
      </c>
      <c r="J39" s="411">
        <v>6.4874582547443529</v>
      </c>
    </row>
    <row r="40" spans="1:10" ht="13.8" x14ac:dyDescent="0.3">
      <c r="A40" s="106" t="s">
        <v>41</v>
      </c>
      <c r="B40" s="107">
        <v>8781</v>
      </c>
      <c r="C40" s="107">
        <v>354.78787878787881</v>
      </c>
      <c r="D40" s="420">
        <v>3.7999999999999999E-2</v>
      </c>
      <c r="E40" s="279">
        <v>426551.8479411765</v>
      </c>
      <c r="F40" s="280">
        <v>0.67810000000000004</v>
      </c>
      <c r="G40" s="280">
        <v>0.83499999999999996</v>
      </c>
      <c r="H40" s="280">
        <v>1.0334000000000001</v>
      </c>
      <c r="I40" s="280">
        <v>0.70430000000000004</v>
      </c>
      <c r="J40" s="411">
        <v>5.3832900571092921</v>
      </c>
    </row>
    <row r="41" spans="1:10" ht="13.8" x14ac:dyDescent="0.3">
      <c r="A41" s="106" t="s">
        <v>42</v>
      </c>
      <c r="B41" s="107">
        <v>465</v>
      </c>
      <c r="C41" s="107">
        <v>465</v>
      </c>
      <c r="D41" s="420">
        <v>3.4000000000000002E-2</v>
      </c>
      <c r="E41" s="279">
        <v>667120.2971428571</v>
      </c>
      <c r="F41" s="280">
        <v>0.70579999999999998</v>
      </c>
      <c r="G41" s="280">
        <v>0.94410000000000005</v>
      </c>
      <c r="H41" s="280">
        <v>0.97150000000000003</v>
      </c>
      <c r="I41" s="280">
        <v>0.78080000000000005</v>
      </c>
      <c r="J41" s="411">
        <v>5.5777905262908432</v>
      </c>
    </row>
    <row r="42" spans="1:10" ht="13.8" x14ac:dyDescent="0.3">
      <c r="A42" s="106" t="s">
        <v>43</v>
      </c>
      <c r="B42" s="107">
        <v>232</v>
      </c>
      <c r="C42" s="107">
        <v>309.33333333333331</v>
      </c>
      <c r="D42" s="420">
        <v>5.1999999999999998E-2</v>
      </c>
      <c r="E42" s="279">
        <v>558250.75</v>
      </c>
      <c r="F42" s="280">
        <v>0.65459999999999996</v>
      </c>
      <c r="G42" s="280">
        <v>0.89219999999999999</v>
      </c>
      <c r="H42" s="280">
        <v>1.069</v>
      </c>
      <c r="I42" s="280">
        <v>0.75519999999999998</v>
      </c>
      <c r="J42" s="411">
        <v>6.1408645101079564</v>
      </c>
    </row>
    <row r="43" spans="1:10" ht="13.8" x14ac:dyDescent="0.3">
      <c r="A43" s="106" t="s">
        <v>44</v>
      </c>
      <c r="B43" s="107">
        <v>2311</v>
      </c>
      <c r="C43" s="107">
        <v>243.26315789473685</v>
      </c>
      <c r="D43" s="420">
        <v>3.1E-2</v>
      </c>
      <c r="E43" s="279">
        <v>369976.38</v>
      </c>
      <c r="F43" s="280">
        <v>0.72419999999999995</v>
      </c>
      <c r="G43" s="280">
        <v>0.89100000000000001</v>
      </c>
      <c r="H43" s="280">
        <v>0.98670000000000002</v>
      </c>
      <c r="I43" s="280">
        <v>0.71330000000000005</v>
      </c>
      <c r="J43" s="411">
        <v>5.4830933824086951</v>
      </c>
    </row>
    <row r="44" spans="1:10" ht="13.8" x14ac:dyDescent="0.3">
      <c r="A44" s="106" t="s">
        <v>45</v>
      </c>
      <c r="B44" s="107">
        <v>1222</v>
      </c>
      <c r="C44" s="107">
        <v>407.33333333333331</v>
      </c>
      <c r="D44" s="420">
        <v>3.2000000000000001E-2</v>
      </c>
      <c r="E44" s="279">
        <v>397803.61777777778</v>
      </c>
      <c r="F44" s="280">
        <v>0.6109</v>
      </c>
      <c r="G44" s="280">
        <v>0.92879999999999996</v>
      </c>
      <c r="H44" s="280">
        <v>0.99480000000000002</v>
      </c>
      <c r="I44" s="280">
        <v>0.68679999999999997</v>
      </c>
      <c r="J44" s="411">
        <v>6.7363289952682006</v>
      </c>
    </row>
    <row r="45" spans="1:10" ht="13.8" x14ac:dyDescent="0.3">
      <c r="A45" s="106" t="s">
        <v>185</v>
      </c>
      <c r="B45" s="107">
        <v>20044</v>
      </c>
      <c r="C45" s="107">
        <v>400.88</v>
      </c>
      <c r="D45" s="420">
        <v>4.2000000000000003E-2</v>
      </c>
      <c r="E45" s="279">
        <v>354690.36052083335</v>
      </c>
      <c r="F45" s="280">
        <v>0.71712320127516638</v>
      </c>
      <c r="G45" s="280">
        <v>0.70493517356754498</v>
      </c>
      <c r="H45" s="280">
        <v>0.8601376720901126</v>
      </c>
      <c r="I45" s="280">
        <v>0.71690231362467871</v>
      </c>
      <c r="J45" s="411">
        <v>4.5779598443185412</v>
      </c>
    </row>
    <row r="46" spans="1:10" ht="13.8" x14ac:dyDescent="0.3">
      <c r="A46" s="106" t="s">
        <v>48</v>
      </c>
      <c r="B46" s="107">
        <v>3791</v>
      </c>
      <c r="C46" s="107">
        <v>315.91666666666669</v>
      </c>
      <c r="D46" s="420">
        <v>5.8000000000000003E-2</v>
      </c>
      <c r="E46" s="279">
        <v>340578.78333333333</v>
      </c>
      <c r="F46" s="280">
        <v>0.67630000000000001</v>
      </c>
      <c r="G46" s="280">
        <v>0.82509999999999994</v>
      </c>
      <c r="H46" s="280">
        <v>0.95269999999999999</v>
      </c>
      <c r="I46" s="280">
        <v>0.74399999999999999</v>
      </c>
      <c r="J46" s="411">
        <v>4.9893215627537444</v>
      </c>
    </row>
    <row r="47" spans="1:10" ht="13.8" x14ac:dyDescent="0.3">
      <c r="A47" s="106" t="s">
        <v>49</v>
      </c>
      <c r="B47" s="107">
        <v>4299</v>
      </c>
      <c r="C47" s="107">
        <v>343.92</v>
      </c>
      <c r="D47" s="420">
        <v>4.1000000000000002E-2</v>
      </c>
      <c r="E47" s="279">
        <v>516023.52324324322</v>
      </c>
      <c r="F47" s="280">
        <v>0.69630000000000003</v>
      </c>
      <c r="G47" s="280">
        <v>0.89459999999999995</v>
      </c>
      <c r="H47" s="280">
        <v>1.0154000000000001</v>
      </c>
      <c r="I47" s="280">
        <v>0.72160000000000002</v>
      </c>
      <c r="J47" s="411">
        <v>6.4201262660529252</v>
      </c>
    </row>
    <row r="48" spans="1:10" ht="13.8" x14ac:dyDescent="0.3">
      <c r="A48" s="106" t="s">
        <v>50</v>
      </c>
      <c r="B48" s="107">
        <v>1404</v>
      </c>
      <c r="C48" s="107">
        <v>280.8</v>
      </c>
      <c r="D48" s="420">
        <v>3.2000000000000001E-2</v>
      </c>
      <c r="E48" s="279">
        <v>463115.5</v>
      </c>
      <c r="F48" s="280">
        <v>0.71389999999999998</v>
      </c>
      <c r="G48" s="280">
        <v>0.88680000000000003</v>
      </c>
      <c r="H48" s="280">
        <v>1.0445</v>
      </c>
      <c r="I48" s="280">
        <v>0.70450000000000002</v>
      </c>
      <c r="J48" s="411">
        <v>3.6757610076475795</v>
      </c>
    </row>
    <row r="49" spans="1:10" ht="13.8" x14ac:dyDescent="0.3">
      <c r="A49" s="106" t="s">
        <v>51</v>
      </c>
      <c r="B49" s="107">
        <v>2112</v>
      </c>
      <c r="C49" s="107">
        <v>352</v>
      </c>
      <c r="D49" s="420">
        <v>3.1E-2</v>
      </c>
      <c r="E49" s="279">
        <v>574430.71857142856</v>
      </c>
      <c r="F49" s="280">
        <v>0.74939999999999996</v>
      </c>
      <c r="G49" s="280">
        <v>0.91</v>
      </c>
      <c r="H49" s="280">
        <v>1.0415000000000001</v>
      </c>
      <c r="I49" s="280">
        <v>0.72109999999999996</v>
      </c>
      <c r="J49" s="411">
        <v>5.2947687387893234</v>
      </c>
    </row>
    <row r="50" spans="1:10" ht="13.8" x14ac:dyDescent="0.3">
      <c r="A50" s="106" t="s">
        <v>52</v>
      </c>
      <c r="B50" s="107">
        <v>1734</v>
      </c>
      <c r="C50" s="107">
        <v>495.42857142857144</v>
      </c>
      <c r="D50" s="420">
        <v>5.0999999999999997E-2</v>
      </c>
      <c r="E50" s="279">
        <v>720261.51500000001</v>
      </c>
      <c r="F50" s="280">
        <v>0.70730000000000004</v>
      </c>
      <c r="G50" s="280">
        <v>0.91349999999999998</v>
      </c>
      <c r="H50" s="280">
        <v>0.99199999999999999</v>
      </c>
      <c r="I50" s="280">
        <v>0.75380000000000003</v>
      </c>
      <c r="J50" s="411">
        <v>7.938603884448356</v>
      </c>
    </row>
    <row r="51" spans="1:10" ht="13.8" x14ac:dyDescent="0.3">
      <c r="A51" s="106" t="s">
        <v>53</v>
      </c>
      <c r="B51" s="107">
        <v>2535</v>
      </c>
      <c r="C51" s="107">
        <v>327.09677419354841</v>
      </c>
      <c r="D51" s="420">
        <v>4.9000000000000002E-2</v>
      </c>
      <c r="E51" s="279">
        <v>468126.84900000005</v>
      </c>
      <c r="F51" s="280">
        <v>0.65610000000000002</v>
      </c>
      <c r="G51" s="280">
        <v>0.80200000000000005</v>
      </c>
      <c r="H51" s="280">
        <v>1.0276000000000001</v>
      </c>
      <c r="I51" s="280">
        <v>0.7127</v>
      </c>
      <c r="J51" s="411">
        <v>6.971053290074539</v>
      </c>
    </row>
    <row r="52" spans="1:10" ht="13.8" x14ac:dyDescent="0.3">
      <c r="A52" s="106" t="s">
        <v>54</v>
      </c>
      <c r="B52" s="107">
        <v>191</v>
      </c>
      <c r="C52" s="107">
        <v>382</v>
      </c>
      <c r="D52" s="420">
        <v>5.0999999999999997E-2</v>
      </c>
      <c r="E52" s="279">
        <v>246063.44</v>
      </c>
      <c r="F52" s="280">
        <v>0.54630000000000001</v>
      </c>
      <c r="G52" s="280">
        <v>0.84819999999999995</v>
      </c>
      <c r="H52" s="280">
        <v>0.97009999999999996</v>
      </c>
      <c r="I52" s="280">
        <v>0.63060000000000005</v>
      </c>
      <c r="J52" s="411">
        <v>0.97051212138037513</v>
      </c>
    </row>
    <row r="53" spans="1:10" ht="13.8" x14ac:dyDescent="0.3">
      <c r="A53" s="106" t="s">
        <v>55</v>
      </c>
      <c r="B53" s="107">
        <v>5422</v>
      </c>
      <c r="C53" s="107">
        <v>417.07692307692309</v>
      </c>
      <c r="D53" s="420">
        <v>3.4000000000000002E-2</v>
      </c>
      <c r="E53" s="279">
        <v>597212.9364705882</v>
      </c>
      <c r="F53" s="280">
        <v>0.65569999999999995</v>
      </c>
      <c r="G53" s="280">
        <v>0.83789999999999998</v>
      </c>
      <c r="H53" s="280">
        <v>0.99880000000000002</v>
      </c>
      <c r="I53" s="280">
        <v>0.72050000000000003</v>
      </c>
      <c r="J53" s="411">
        <v>6.0970938878520036</v>
      </c>
    </row>
    <row r="54" spans="1:10" s="230" customFormat="1" ht="13.8" x14ac:dyDescent="0.3">
      <c r="A54" s="106" t="s">
        <v>56</v>
      </c>
      <c r="B54" s="107">
        <v>758</v>
      </c>
      <c r="C54" s="107">
        <v>379</v>
      </c>
      <c r="D54" s="420">
        <v>3.5999999999999997E-2</v>
      </c>
      <c r="E54" s="279">
        <v>489200.47499999998</v>
      </c>
      <c r="F54" s="280">
        <v>0.68459999999999999</v>
      </c>
      <c r="G54" s="280">
        <v>0.89180000000000004</v>
      </c>
      <c r="H54" s="280">
        <v>1.0448999999999999</v>
      </c>
      <c r="I54" s="280">
        <v>0.71799999999999997</v>
      </c>
      <c r="J54" s="411">
        <v>4.9822349765760299</v>
      </c>
    </row>
    <row r="55" spans="1:10" ht="13.8" x14ac:dyDescent="0.3">
      <c r="A55" s="106" t="s">
        <v>57</v>
      </c>
      <c r="B55" s="107">
        <v>5935</v>
      </c>
      <c r="C55" s="107">
        <v>370.9375</v>
      </c>
      <c r="D55" s="420">
        <v>3.3000000000000002E-2</v>
      </c>
      <c r="E55" s="279">
        <v>661742.19869565219</v>
      </c>
      <c r="F55" s="280">
        <v>0.74470000000000003</v>
      </c>
      <c r="G55" s="280">
        <v>0.87970000000000004</v>
      </c>
      <c r="H55" s="280">
        <v>1.0833999999999999</v>
      </c>
      <c r="I55" s="280">
        <v>0.7712</v>
      </c>
      <c r="J55" s="411">
        <v>6.9527721952784862</v>
      </c>
    </row>
    <row r="56" spans="1:10" s="231" customFormat="1" ht="13.8" x14ac:dyDescent="0.3">
      <c r="A56" s="106" t="s">
        <v>58</v>
      </c>
      <c r="B56" s="107">
        <v>386</v>
      </c>
      <c r="C56" s="107">
        <v>386</v>
      </c>
      <c r="D56" s="420">
        <v>3.3000000000000002E-2</v>
      </c>
      <c r="E56" s="279">
        <v>450005.39500000002</v>
      </c>
      <c r="F56" s="280">
        <v>0.69010000000000005</v>
      </c>
      <c r="G56" s="280">
        <v>0.93520000000000003</v>
      </c>
      <c r="H56" s="280">
        <v>0.91700000000000004</v>
      </c>
      <c r="I56" s="280">
        <v>0.76680000000000004</v>
      </c>
      <c r="J56" s="411">
        <v>2.3871789127038285</v>
      </c>
    </row>
    <row r="57" spans="1:10" ht="13.8" x14ac:dyDescent="0.3">
      <c r="A57" s="106" t="s">
        <v>59</v>
      </c>
      <c r="B57" s="107">
        <v>2269</v>
      </c>
      <c r="C57" s="107">
        <v>336.14814814814815</v>
      </c>
      <c r="D57" s="420">
        <v>4.2000000000000003E-2</v>
      </c>
      <c r="E57" s="279">
        <v>441350.48972972971</v>
      </c>
      <c r="F57" s="280">
        <v>0.66390000000000005</v>
      </c>
      <c r="G57" s="280">
        <v>0.86819999999999997</v>
      </c>
      <c r="H57" s="280">
        <v>0.95779999999999998</v>
      </c>
      <c r="I57" s="280">
        <v>0.69440000000000002</v>
      </c>
      <c r="J57" s="411">
        <v>5.8467270972909233</v>
      </c>
    </row>
    <row r="58" spans="1:10" ht="13.8" x14ac:dyDescent="0.3">
      <c r="A58" s="106" t="s">
        <v>60</v>
      </c>
      <c r="B58" s="107">
        <v>4732</v>
      </c>
      <c r="C58" s="107">
        <v>364</v>
      </c>
      <c r="D58" s="420">
        <v>3.6999999999999998E-2</v>
      </c>
      <c r="E58" s="279">
        <v>393576.77388888889</v>
      </c>
      <c r="F58" s="280">
        <v>0.624</v>
      </c>
      <c r="G58" s="280">
        <v>0.85819999999999996</v>
      </c>
      <c r="H58" s="280">
        <v>0.92679999999999996</v>
      </c>
      <c r="I58" s="280">
        <v>0.69110000000000005</v>
      </c>
      <c r="J58" s="411">
        <v>4.9013752297634463</v>
      </c>
    </row>
    <row r="59" spans="1:10" ht="13.8" x14ac:dyDescent="0.3">
      <c r="A59" s="106" t="s">
        <v>61</v>
      </c>
      <c r="B59" s="107">
        <v>2452</v>
      </c>
      <c r="C59" s="107">
        <v>316.38709677419354</v>
      </c>
      <c r="D59" s="420">
        <v>3.1E-2</v>
      </c>
      <c r="E59" s="279">
        <v>477420.87</v>
      </c>
      <c r="F59" s="280">
        <v>0.67849999999999999</v>
      </c>
      <c r="G59" s="280">
        <v>0.82540000000000002</v>
      </c>
      <c r="H59" s="280">
        <v>0.97</v>
      </c>
      <c r="I59" s="280">
        <v>0.73050000000000004</v>
      </c>
      <c r="J59" s="411">
        <v>6.1469843526055428</v>
      </c>
    </row>
    <row r="60" spans="1:10" s="230" customFormat="1" ht="13.8" x14ac:dyDescent="0.3">
      <c r="A60" s="106" t="s">
        <v>62</v>
      </c>
      <c r="B60" s="107">
        <v>1023</v>
      </c>
      <c r="C60" s="107">
        <v>255.75</v>
      </c>
      <c r="D60" s="420">
        <v>3.4000000000000002E-2</v>
      </c>
      <c r="E60" s="279">
        <v>461690.63529411762</v>
      </c>
      <c r="F60" s="280">
        <v>0.60289999999999999</v>
      </c>
      <c r="G60" s="280">
        <v>0.9032</v>
      </c>
      <c r="H60" s="280">
        <v>1.0882000000000001</v>
      </c>
      <c r="I60" s="280">
        <v>0.66779999999999995</v>
      </c>
      <c r="J60" s="411">
        <v>6.0880382503892276</v>
      </c>
    </row>
    <row r="61" spans="1:10" ht="13.8" x14ac:dyDescent="0.3">
      <c r="A61" s="106" t="s">
        <v>63</v>
      </c>
      <c r="B61" s="107">
        <v>569</v>
      </c>
      <c r="C61" s="107">
        <v>758.66666666666663</v>
      </c>
      <c r="D61" s="420">
        <v>3.4000000000000002E-2</v>
      </c>
      <c r="E61" s="281">
        <v>677907.49600000004</v>
      </c>
      <c r="F61" s="280">
        <v>0.65590000000000004</v>
      </c>
      <c r="G61" s="280">
        <v>0.96489999999999998</v>
      </c>
      <c r="H61" s="280">
        <v>0.9798</v>
      </c>
      <c r="I61" s="280">
        <v>0.69030000000000002</v>
      </c>
      <c r="J61" s="412">
        <v>8.1999021745623981</v>
      </c>
    </row>
    <row r="62" spans="1:10" ht="13.8" x14ac:dyDescent="0.3">
      <c r="A62" s="106" t="s">
        <v>64</v>
      </c>
      <c r="B62" s="107">
        <v>1786</v>
      </c>
      <c r="C62" s="107">
        <v>297.66666666666669</v>
      </c>
      <c r="D62" s="420">
        <v>4.3999999999999997E-2</v>
      </c>
      <c r="E62" s="279">
        <v>365845.64864864858</v>
      </c>
      <c r="F62" s="280">
        <v>0.67200000000000004</v>
      </c>
      <c r="G62" s="280">
        <v>0.96360000000000001</v>
      </c>
      <c r="H62" s="280">
        <v>0.97509999999999997</v>
      </c>
      <c r="I62" s="280">
        <v>0.71560000000000001</v>
      </c>
      <c r="J62" s="411">
        <v>4.9132471417356429</v>
      </c>
    </row>
    <row r="63" spans="1:10" ht="13.8" x14ac:dyDescent="0.3">
      <c r="A63" s="106" t="s">
        <v>65</v>
      </c>
      <c r="B63" s="107">
        <v>1647</v>
      </c>
      <c r="C63" s="107">
        <v>411.75</v>
      </c>
      <c r="D63" s="420">
        <v>3.4000000000000002E-2</v>
      </c>
      <c r="E63" s="279">
        <v>389993.60571428575</v>
      </c>
      <c r="F63" s="280">
        <v>0.62660000000000005</v>
      </c>
      <c r="G63" s="280">
        <v>0.84819999999999995</v>
      </c>
      <c r="H63" s="280">
        <v>1.0416000000000001</v>
      </c>
      <c r="I63" s="280">
        <v>0.64859999999999995</v>
      </c>
      <c r="J63" s="411">
        <v>6.6272037043829588</v>
      </c>
    </row>
    <row r="64" spans="1:10" ht="13.8" x14ac:dyDescent="0.3">
      <c r="A64" s="106" t="s">
        <v>66</v>
      </c>
      <c r="B64" s="107">
        <v>32421</v>
      </c>
      <c r="C64" s="107">
        <v>405.26249999999999</v>
      </c>
      <c r="D64" s="420">
        <v>3.5000000000000003E-2</v>
      </c>
      <c r="E64" s="279">
        <v>378661.35083333333</v>
      </c>
      <c r="F64" s="280">
        <v>0.60329999999999995</v>
      </c>
      <c r="G64" s="280">
        <v>0.69489999999999996</v>
      </c>
      <c r="H64" s="280">
        <v>0.93840000000000001</v>
      </c>
      <c r="I64" s="280">
        <v>0.68120000000000003</v>
      </c>
      <c r="J64" s="411">
        <v>5.1162214150494005</v>
      </c>
    </row>
    <row r="65" spans="1:10" ht="13.8" x14ac:dyDescent="0.3">
      <c r="A65" s="106" t="s">
        <v>67</v>
      </c>
      <c r="B65" s="107">
        <v>310</v>
      </c>
      <c r="C65" s="107">
        <v>310</v>
      </c>
      <c r="D65" s="420">
        <v>4.1000000000000002E-2</v>
      </c>
      <c r="E65" s="279">
        <v>761969.86</v>
      </c>
      <c r="F65" s="280">
        <v>0.75890000000000002</v>
      </c>
      <c r="G65" s="280">
        <v>0.9516</v>
      </c>
      <c r="H65" s="280">
        <v>1.0899000000000001</v>
      </c>
      <c r="I65" s="280">
        <v>0.80169999999999997</v>
      </c>
      <c r="J65" s="411">
        <v>5.0348299470768785</v>
      </c>
    </row>
    <row r="66" spans="1:10" ht="13.8" x14ac:dyDescent="0.3">
      <c r="A66" s="106" t="s">
        <v>68</v>
      </c>
      <c r="B66" s="107">
        <v>1447</v>
      </c>
      <c r="C66" s="107">
        <v>289.39999999999998</v>
      </c>
      <c r="D66" s="420">
        <v>3.5999999999999997E-2</v>
      </c>
      <c r="E66" s="279">
        <v>329447.75571428571</v>
      </c>
      <c r="F66" s="280">
        <v>0.74050000000000005</v>
      </c>
      <c r="G66" s="280">
        <v>0.94679999999999997</v>
      </c>
      <c r="H66" s="280">
        <v>1.0657000000000001</v>
      </c>
      <c r="I66" s="280">
        <v>0.78139999999999998</v>
      </c>
      <c r="J66" s="411">
        <v>4.9112869579257588</v>
      </c>
    </row>
    <row r="67" spans="1:10" ht="13.8" x14ac:dyDescent="0.3">
      <c r="A67" s="106" t="s">
        <v>69</v>
      </c>
      <c r="B67" s="107">
        <v>2383</v>
      </c>
      <c r="C67" s="107">
        <v>340.42857142857144</v>
      </c>
      <c r="D67" s="420">
        <v>3.6999999999999998E-2</v>
      </c>
      <c r="E67" s="279">
        <v>512799.6</v>
      </c>
      <c r="F67" s="280">
        <v>0.70899999999999996</v>
      </c>
      <c r="G67" s="280">
        <v>0.92910000000000004</v>
      </c>
      <c r="H67" s="280">
        <v>1.0165</v>
      </c>
      <c r="I67" s="280">
        <v>0.74270000000000003</v>
      </c>
      <c r="J67" s="411">
        <v>5.358652657449678</v>
      </c>
    </row>
    <row r="68" spans="1:10" s="230" customFormat="1" ht="13.8" x14ac:dyDescent="0.3">
      <c r="A68" s="106" t="s">
        <v>70</v>
      </c>
      <c r="B68" s="107">
        <v>4924</v>
      </c>
      <c r="C68" s="107">
        <v>378.76923076923077</v>
      </c>
      <c r="D68" s="420">
        <v>5.1999999999999998E-2</v>
      </c>
      <c r="E68" s="279">
        <v>455348.81157894735</v>
      </c>
      <c r="F68" s="280">
        <v>0.68279999999999996</v>
      </c>
      <c r="G68" s="280">
        <v>0.87039999999999995</v>
      </c>
      <c r="H68" s="280">
        <v>0.98250000000000004</v>
      </c>
      <c r="I68" s="280">
        <v>0.74419999999999997</v>
      </c>
      <c r="J68" s="411">
        <v>5.5253741445520612</v>
      </c>
    </row>
    <row r="69" spans="1:10" ht="13.8" x14ac:dyDescent="0.3">
      <c r="A69" s="106" t="s">
        <v>71</v>
      </c>
      <c r="B69" s="107">
        <v>5875</v>
      </c>
      <c r="C69" s="107">
        <v>587.5</v>
      </c>
      <c r="D69" s="420">
        <v>3.3000000000000002E-2</v>
      </c>
      <c r="E69" s="279">
        <v>744104.39312499994</v>
      </c>
      <c r="F69" s="280">
        <v>0.68740000000000001</v>
      </c>
      <c r="G69" s="280">
        <v>0.87729999999999997</v>
      </c>
      <c r="H69" s="280">
        <v>0.98180000000000001</v>
      </c>
      <c r="I69" s="280">
        <v>0.72640000000000005</v>
      </c>
      <c r="J69" s="411">
        <v>8.7970744833247849</v>
      </c>
    </row>
    <row r="70" spans="1:10" ht="13.8" x14ac:dyDescent="0.3">
      <c r="A70" s="106" t="s">
        <v>72</v>
      </c>
      <c r="B70" s="107">
        <v>1733</v>
      </c>
      <c r="C70" s="107">
        <v>288.83333333333331</v>
      </c>
      <c r="D70" s="420">
        <v>4.5999999999999999E-2</v>
      </c>
      <c r="E70" s="279">
        <v>281467.64750000002</v>
      </c>
      <c r="F70" s="280">
        <v>0.65029999999999999</v>
      </c>
      <c r="G70" s="280">
        <v>0.86150000000000004</v>
      </c>
      <c r="H70" s="280">
        <v>0.89149999999999996</v>
      </c>
      <c r="I70" s="280">
        <v>0.69550000000000001</v>
      </c>
      <c r="J70" s="411">
        <v>3.6405881388231993</v>
      </c>
    </row>
    <row r="71" spans="1:10" ht="13.8" x14ac:dyDescent="0.3">
      <c r="A71" s="106" t="s">
        <v>74</v>
      </c>
      <c r="B71" s="107">
        <v>7901</v>
      </c>
      <c r="C71" s="107">
        <v>607.76923076923072</v>
      </c>
      <c r="D71" s="420">
        <v>4.2000000000000003E-2</v>
      </c>
      <c r="E71" s="279">
        <v>1165558.4811111111</v>
      </c>
      <c r="F71" s="280">
        <v>0.67989999999999995</v>
      </c>
      <c r="G71" s="280">
        <v>0.89749999999999996</v>
      </c>
      <c r="H71" s="280">
        <v>0.96889999999999998</v>
      </c>
      <c r="I71" s="280">
        <v>0.68279999999999996</v>
      </c>
      <c r="J71" s="411">
        <v>26.243821952109741</v>
      </c>
    </row>
    <row r="72" spans="1:10" ht="13.8" x14ac:dyDescent="0.3">
      <c r="A72" s="106" t="s">
        <v>75</v>
      </c>
      <c r="B72" s="107">
        <v>1770</v>
      </c>
      <c r="C72" s="107">
        <v>221.25</v>
      </c>
      <c r="D72" s="420">
        <v>2.9000000000000001E-2</v>
      </c>
      <c r="E72" s="279">
        <v>357836.05846153846</v>
      </c>
      <c r="F72" s="280">
        <v>0.70699999999999996</v>
      </c>
      <c r="G72" s="280">
        <v>0.85029999999999994</v>
      </c>
      <c r="H72" s="280">
        <v>1.0992</v>
      </c>
      <c r="I72" s="280">
        <v>0.77470000000000006</v>
      </c>
      <c r="J72" s="411">
        <v>2.5172401968904778</v>
      </c>
    </row>
    <row r="73" spans="1:10" s="230" customFormat="1" ht="13.8" x14ac:dyDescent="0.3">
      <c r="A73" s="106" t="s">
        <v>76</v>
      </c>
      <c r="B73" s="107">
        <v>496</v>
      </c>
      <c r="C73" s="107">
        <v>248</v>
      </c>
      <c r="D73" s="420">
        <v>3.6999999999999998E-2</v>
      </c>
      <c r="E73" s="279">
        <v>418274.54935622314</v>
      </c>
      <c r="F73" s="280">
        <v>0.63090000000000002</v>
      </c>
      <c r="G73" s="280">
        <v>0.9375</v>
      </c>
      <c r="H73" s="280">
        <v>0.94320000000000004</v>
      </c>
      <c r="I73" s="280">
        <v>0.69569999999999999</v>
      </c>
      <c r="J73" s="411">
        <v>4.7377114046138233</v>
      </c>
    </row>
    <row r="74" spans="1:10" s="230" customFormat="1" ht="13.8" x14ac:dyDescent="0.3">
      <c r="A74" s="106" t="s">
        <v>77</v>
      </c>
      <c r="B74" s="107">
        <v>2642</v>
      </c>
      <c r="C74" s="107">
        <v>440.33333333333331</v>
      </c>
      <c r="D74" s="420">
        <v>4.2000000000000003E-2</v>
      </c>
      <c r="E74" s="279">
        <v>651447.53629629628</v>
      </c>
      <c r="F74" s="280">
        <v>0.67949999999999999</v>
      </c>
      <c r="G74" s="280">
        <v>0.80810000000000004</v>
      </c>
      <c r="H74" s="280">
        <v>0.97440000000000004</v>
      </c>
      <c r="I74" s="280">
        <v>0.73089999999999999</v>
      </c>
      <c r="J74" s="411">
        <v>9.2108024749848401</v>
      </c>
    </row>
    <row r="75" spans="1:10" ht="13.8" x14ac:dyDescent="0.3">
      <c r="A75" s="106" t="s">
        <v>78</v>
      </c>
      <c r="B75" s="107">
        <v>1596</v>
      </c>
      <c r="C75" s="107">
        <v>532</v>
      </c>
      <c r="D75" s="420">
        <v>3.3000000000000002E-2</v>
      </c>
      <c r="E75" s="279">
        <v>690421.31799999997</v>
      </c>
      <c r="F75" s="280">
        <v>0.63900000000000001</v>
      </c>
      <c r="G75" s="280">
        <v>0.89539999999999997</v>
      </c>
      <c r="H75" s="280">
        <v>1.0116000000000001</v>
      </c>
      <c r="I75" s="280">
        <v>0.71560000000000001</v>
      </c>
      <c r="J75" s="411">
        <v>17.234783828158818</v>
      </c>
    </row>
    <row r="76" spans="1:10" s="230" customFormat="1" ht="13.8" x14ac:dyDescent="0.3">
      <c r="A76" s="106" t="s">
        <v>79</v>
      </c>
      <c r="B76" s="107">
        <v>574</v>
      </c>
      <c r="C76" s="107">
        <v>287</v>
      </c>
      <c r="D76" s="420">
        <v>4.2999999999999997E-2</v>
      </c>
      <c r="E76" s="279">
        <v>414800.93090909091</v>
      </c>
      <c r="F76" s="280">
        <v>0.67259999999999998</v>
      </c>
      <c r="G76" s="280">
        <v>0.88329999999999997</v>
      </c>
      <c r="H76" s="280">
        <v>1.012</v>
      </c>
      <c r="I76" s="280">
        <v>0.71919999999999995</v>
      </c>
      <c r="J76" s="411">
        <v>7.3193544606679248</v>
      </c>
    </row>
    <row r="77" spans="1:10" s="230" customFormat="1" ht="13.8" x14ac:dyDescent="0.3">
      <c r="A77" s="106" t="s">
        <v>80</v>
      </c>
      <c r="B77" s="107">
        <v>1788</v>
      </c>
      <c r="C77" s="107">
        <v>298</v>
      </c>
      <c r="D77" s="420">
        <v>3.6999999999999998E-2</v>
      </c>
      <c r="E77" s="279">
        <v>421872.55875000003</v>
      </c>
      <c r="F77" s="280">
        <v>0.67549999999999999</v>
      </c>
      <c r="G77" s="280">
        <v>0.91549999999999998</v>
      </c>
      <c r="H77" s="280">
        <v>0.97160000000000002</v>
      </c>
      <c r="I77" s="280">
        <v>0.7742</v>
      </c>
      <c r="J77" s="411">
        <v>5.3639520968734224</v>
      </c>
    </row>
    <row r="78" spans="1:10" s="230" customFormat="1" ht="13.8" x14ac:dyDescent="0.3">
      <c r="A78" s="106" t="s">
        <v>81</v>
      </c>
      <c r="B78" s="107">
        <v>8809</v>
      </c>
      <c r="C78" s="107">
        <v>414.54117647058825</v>
      </c>
      <c r="D78" s="420">
        <v>4.1000000000000002E-2</v>
      </c>
      <c r="E78" s="279">
        <v>570729.82120883104</v>
      </c>
      <c r="F78" s="280">
        <v>0.63600000000000001</v>
      </c>
      <c r="G78" s="280">
        <v>0.93200000000000005</v>
      </c>
      <c r="H78" s="280">
        <v>0.9829</v>
      </c>
      <c r="I78" s="280">
        <v>0.72909999999999997</v>
      </c>
      <c r="J78" s="411">
        <v>5.2446158815348811</v>
      </c>
    </row>
    <row r="79" spans="1:10" ht="13.8" x14ac:dyDescent="0.3">
      <c r="A79" s="106" t="s">
        <v>82</v>
      </c>
      <c r="B79" s="107">
        <v>404</v>
      </c>
      <c r="C79" s="107">
        <v>404</v>
      </c>
      <c r="D79" s="420">
        <v>3.6999999999999998E-2</v>
      </c>
      <c r="E79" s="279">
        <v>754951.63</v>
      </c>
      <c r="F79" s="280">
        <v>0.74170000000000003</v>
      </c>
      <c r="G79" s="280">
        <v>0.83660000000000001</v>
      </c>
      <c r="H79" s="280">
        <v>1.0441</v>
      </c>
      <c r="I79" s="280">
        <v>0.75900000000000001</v>
      </c>
      <c r="J79" s="411">
        <v>7.9233472397229647</v>
      </c>
    </row>
    <row r="80" spans="1:10" ht="13.8" x14ac:dyDescent="0.3">
      <c r="A80" s="106" t="s">
        <v>83</v>
      </c>
      <c r="B80" s="107">
        <v>4983</v>
      </c>
      <c r="C80" s="107">
        <v>498.3</v>
      </c>
      <c r="D80" s="420">
        <v>3.5000000000000003E-2</v>
      </c>
      <c r="E80" s="279">
        <v>601278.87928571436</v>
      </c>
      <c r="F80" s="280">
        <v>0.6431</v>
      </c>
      <c r="G80" s="280">
        <v>0.81579999999999997</v>
      </c>
      <c r="H80" s="280">
        <v>1.0004999999999999</v>
      </c>
      <c r="I80" s="280">
        <v>0.66700000000000004</v>
      </c>
      <c r="J80" s="411">
        <v>7.7929666060478002</v>
      </c>
    </row>
    <row r="81" spans="1:10" s="230" customFormat="1" ht="13.8" x14ac:dyDescent="0.3">
      <c r="A81" s="106" t="s">
        <v>84</v>
      </c>
      <c r="B81" s="107">
        <v>4013</v>
      </c>
      <c r="C81" s="107">
        <v>401.3</v>
      </c>
      <c r="D81" s="420">
        <v>5.5E-2</v>
      </c>
      <c r="E81" s="279">
        <v>512105.52081632655</v>
      </c>
      <c r="F81" s="280">
        <v>0.64710000000000001</v>
      </c>
      <c r="G81" s="280">
        <v>0.9133</v>
      </c>
      <c r="H81" s="280">
        <v>1.0041</v>
      </c>
      <c r="I81" s="280">
        <v>0.72109999999999996</v>
      </c>
      <c r="J81" s="411">
        <v>6.8903625591645099</v>
      </c>
    </row>
    <row r="82" spans="1:10" ht="13.8" x14ac:dyDescent="0.3">
      <c r="A82" s="106" t="s">
        <v>85</v>
      </c>
      <c r="B82" s="107">
        <v>8633</v>
      </c>
      <c r="C82" s="107">
        <v>345.32</v>
      </c>
      <c r="D82" s="420">
        <v>5.8999999999999997E-2</v>
      </c>
      <c r="E82" s="279">
        <v>400106.25099999999</v>
      </c>
      <c r="F82" s="280">
        <v>0.67530000000000001</v>
      </c>
      <c r="G82" s="280">
        <v>0.86419999999999997</v>
      </c>
      <c r="H82" s="280">
        <v>0.95599999999999996</v>
      </c>
      <c r="I82" s="280">
        <v>0.76100000000000001</v>
      </c>
      <c r="J82" s="411">
        <v>4.1003323347223386</v>
      </c>
    </row>
    <row r="83" spans="1:10" s="230" customFormat="1" ht="13.8" x14ac:dyDescent="0.3">
      <c r="A83" s="106" t="s">
        <v>86</v>
      </c>
      <c r="B83" s="107">
        <v>3506</v>
      </c>
      <c r="C83" s="107">
        <v>438.25</v>
      </c>
      <c r="D83" s="420">
        <v>4.1000000000000002E-2</v>
      </c>
      <c r="E83" s="281">
        <v>535518.02727272722</v>
      </c>
      <c r="F83" s="280">
        <v>0.68489999999999995</v>
      </c>
      <c r="G83" s="280">
        <v>0.83740000000000003</v>
      </c>
      <c r="H83" s="280">
        <v>1.012</v>
      </c>
      <c r="I83" s="280">
        <v>0.69889999999999997</v>
      </c>
      <c r="J83" s="412">
        <v>6.9577240342092246</v>
      </c>
    </row>
    <row r="84" spans="1:10" s="230" customFormat="1" ht="13.8" x14ac:dyDescent="0.3">
      <c r="A84" s="106" t="s">
        <v>87</v>
      </c>
      <c r="B84" s="107">
        <v>5438</v>
      </c>
      <c r="C84" s="107">
        <v>350.83870967741933</v>
      </c>
      <c r="D84" s="420">
        <v>3.5999999999999997E-2</v>
      </c>
      <c r="E84" s="279">
        <v>439863.5331818182</v>
      </c>
      <c r="F84" s="280">
        <v>0.6835</v>
      </c>
      <c r="G84" s="280">
        <v>0.86150000000000004</v>
      </c>
      <c r="H84" s="280">
        <v>1.0011000000000001</v>
      </c>
      <c r="I84" s="280">
        <v>0.74080000000000001</v>
      </c>
      <c r="J84" s="411">
        <v>5.1589043158387682</v>
      </c>
    </row>
    <row r="85" spans="1:10" ht="13.8" x14ac:dyDescent="0.3">
      <c r="A85" s="106" t="s">
        <v>88</v>
      </c>
      <c r="B85" s="107">
        <v>3817</v>
      </c>
      <c r="C85" s="107">
        <v>424.11111111111109</v>
      </c>
      <c r="D85" s="420">
        <v>5.0999999999999997E-2</v>
      </c>
      <c r="E85" s="279">
        <v>534278.79</v>
      </c>
      <c r="F85" s="280">
        <v>0.61229999999999996</v>
      </c>
      <c r="G85" s="280">
        <v>0.8085</v>
      </c>
      <c r="H85" s="280">
        <v>1.004</v>
      </c>
      <c r="I85" s="280">
        <v>0.64690000000000003</v>
      </c>
      <c r="J85" s="411">
        <v>8.1776846142309978</v>
      </c>
    </row>
    <row r="86" spans="1:10" s="230" customFormat="1" ht="13.8" x14ac:dyDescent="0.3">
      <c r="A86" s="106" t="s">
        <v>89</v>
      </c>
      <c r="B86" s="107">
        <v>3168</v>
      </c>
      <c r="C86" s="107">
        <v>316.8</v>
      </c>
      <c r="D86" s="420">
        <v>3.5999999999999997E-2</v>
      </c>
      <c r="E86" s="279">
        <v>490886.05153846153</v>
      </c>
      <c r="F86" s="280">
        <v>0.68640000000000001</v>
      </c>
      <c r="G86" s="280">
        <v>0.91410000000000002</v>
      </c>
      <c r="H86" s="280">
        <v>0.98960000000000004</v>
      </c>
      <c r="I86" s="280">
        <v>0.71930000000000005</v>
      </c>
      <c r="J86" s="411">
        <v>6.0882884978923313</v>
      </c>
    </row>
    <row r="87" spans="1:10" s="230" customFormat="1" ht="13.8" x14ac:dyDescent="0.3">
      <c r="A87" s="106" t="s">
        <v>90</v>
      </c>
      <c r="B87" s="107">
        <v>3791</v>
      </c>
      <c r="C87" s="107">
        <v>344.63636363636363</v>
      </c>
      <c r="D87" s="420">
        <v>7.2999999999999995E-2</v>
      </c>
      <c r="E87" s="279">
        <v>426812.6746153846</v>
      </c>
      <c r="F87" s="280">
        <v>0.59850000000000003</v>
      </c>
      <c r="G87" s="280">
        <v>0.90080000000000005</v>
      </c>
      <c r="H87" s="280">
        <v>0.96360000000000001</v>
      </c>
      <c r="I87" s="280">
        <v>0.70269999999999999</v>
      </c>
      <c r="J87" s="411">
        <v>5.9880888764293152</v>
      </c>
    </row>
    <row r="88" spans="1:10" s="230" customFormat="1" ht="13.8" x14ac:dyDescent="0.3">
      <c r="A88" s="106" t="s">
        <v>91</v>
      </c>
      <c r="B88" s="107">
        <v>2470</v>
      </c>
      <c r="C88" s="107">
        <v>372.83018867924528</v>
      </c>
      <c r="D88" s="420">
        <v>3.3000000000000002E-2</v>
      </c>
      <c r="E88" s="279">
        <v>372645.27168831171</v>
      </c>
      <c r="F88" s="280">
        <v>0.6925</v>
      </c>
      <c r="G88" s="280">
        <v>0.75790000000000002</v>
      </c>
      <c r="H88" s="280">
        <v>1.0169999999999999</v>
      </c>
      <c r="I88" s="280">
        <v>0.76680000000000004</v>
      </c>
      <c r="J88" s="411">
        <v>4.3385479932915683</v>
      </c>
    </row>
    <row r="89" spans="1:10" s="230" customFormat="1" ht="13.8" x14ac:dyDescent="0.3">
      <c r="A89" s="106" t="s">
        <v>92</v>
      </c>
      <c r="B89" s="107">
        <v>1133</v>
      </c>
      <c r="C89" s="107">
        <v>283.25</v>
      </c>
      <c r="D89" s="420">
        <v>3.2000000000000001E-2</v>
      </c>
      <c r="E89" s="279">
        <v>501651.06222222216</v>
      </c>
      <c r="F89" s="280">
        <v>0.68510000000000004</v>
      </c>
      <c r="G89" s="280">
        <v>0.89849999999999997</v>
      </c>
      <c r="H89" s="280">
        <v>1.0348999999999999</v>
      </c>
      <c r="I89" s="280">
        <v>0.66410000000000002</v>
      </c>
      <c r="J89" s="411">
        <v>7.3780046218348634</v>
      </c>
    </row>
    <row r="90" spans="1:10" s="230" customFormat="1" ht="13.8" x14ac:dyDescent="0.3">
      <c r="A90" s="106" t="s">
        <v>93</v>
      </c>
      <c r="B90" s="107">
        <v>2127</v>
      </c>
      <c r="C90" s="107">
        <v>303.85714285714283</v>
      </c>
      <c r="D90" s="420">
        <v>3.4000000000000002E-2</v>
      </c>
      <c r="E90" s="279">
        <v>337786.60699999996</v>
      </c>
      <c r="F90" s="280">
        <v>0.67659999999999998</v>
      </c>
      <c r="G90" s="280">
        <v>0.8881</v>
      </c>
      <c r="H90" s="280">
        <v>1.1313</v>
      </c>
      <c r="I90" s="280">
        <v>0.66800000000000004</v>
      </c>
      <c r="J90" s="411">
        <v>4.9641521258880248</v>
      </c>
    </row>
    <row r="91" spans="1:10" s="230" customFormat="1" ht="12" customHeight="1" x14ac:dyDescent="0.3">
      <c r="A91" s="106" t="s">
        <v>94</v>
      </c>
      <c r="B91" s="107">
        <v>412</v>
      </c>
      <c r="C91" s="107">
        <v>206</v>
      </c>
      <c r="D91" s="420">
        <v>3.3000000000000002E-2</v>
      </c>
      <c r="E91" s="279">
        <v>319975.87555555557</v>
      </c>
      <c r="F91" s="280">
        <v>0.68130000000000002</v>
      </c>
      <c r="G91" s="280">
        <v>0.82769999999999999</v>
      </c>
      <c r="H91" s="280">
        <v>1.0215000000000001</v>
      </c>
      <c r="I91" s="280">
        <v>0.73460000000000003</v>
      </c>
      <c r="J91" s="411">
        <v>3.1484786642674663</v>
      </c>
    </row>
    <row r="92" spans="1:10" ht="13.8" x14ac:dyDescent="0.3">
      <c r="A92" s="106" t="s">
        <v>95</v>
      </c>
      <c r="B92" s="107">
        <v>761</v>
      </c>
      <c r="C92" s="107">
        <v>380.5</v>
      </c>
      <c r="D92" s="420">
        <v>3.3000000000000002E-2</v>
      </c>
      <c r="E92" s="279">
        <v>667345.41</v>
      </c>
      <c r="F92" s="280">
        <v>0.66100000000000003</v>
      </c>
      <c r="G92" s="280">
        <v>0.91059999999999997</v>
      </c>
      <c r="H92" s="280">
        <v>0.97870000000000001</v>
      </c>
      <c r="I92" s="280">
        <v>0.752</v>
      </c>
      <c r="J92" s="411">
        <v>5.5229865182559115</v>
      </c>
    </row>
    <row r="93" spans="1:10" ht="13.8" x14ac:dyDescent="0.3">
      <c r="A93" s="106" t="s">
        <v>97</v>
      </c>
      <c r="B93" s="107">
        <v>193</v>
      </c>
      <c r="C93" s="107">
        <v>386</v>
      </c>
      <c r="D93" s="420">
        <v>4.9000000000000002E-2</v>
      </c>
      <c r="E93" s="279">
        <v>531078.40000000002</v>
      </c>
      <c r="F93" s="280">
        <v>0.70920000000000005</v>
      </c>
      <c r="G93" s="280">
        <v>0.92749999999999999</v>
      </c>
      <c r="H93" s="280">
        <v>0.95089999999999997</v>
      </c>
      <c r="I93" s="280">
        <v>0.80589999999999995</v>
      </c>
      <c r="J93" s="411">
        <v>6.662210791151975</v>
      </c>
    </row>
    <row r="94" spans="1:10" ht="13.8" x14ac:dyDescent="0.3">
      <c r="A94" s="106" t="s">
        <v>98</v>
      </c>
      <c r="B94" s="107">
        <v>4718</v>
      </c>
      <c r="C94" s="107">
        <v>524.22222222222217</v>
      </c>
      <c r="D94" s="420">
        <v>3.1E-2</v>
      </c>
      <c r="E94" s="279">
        <v>737063.05857142864</v>
      </c>
      <c r="F94" s="280">
        <v>0.64049999999999996</v>
      </c>
      <c r="G94" s="280">
        <v>0.91439999999999999</v>
      </c>
      <c r="H94" s="280">
        <v>1.0029999999999999</v>
      </c>
      <c r="I94" s="280">
        <v>0.72360000000000002</v>
      </c>
      <c r="J94" s="411">
        <v>7.1183222965970687</v>
      </c>
    </row>
    <row r="95" spans="1:10" ht="13.8" x14ac:dyDescent="0.3">
      <c r="A95" s="106" t="s">
        <v>99</v>
      </c>
      <c r="B95" s="107">
        <v>3043</v>
      </c>
      <c r="C95" s="107">
        <v>289.8095238095238</v>
      </c>
      <c r="D95" s="420">
        <v>6.0999999999999999E-2</v>
      </c>
      <c r="E95" s="279">
        <v>405192.18166666664</v>
      </c>
      <c r="F95" s="280">
        <v>0.67630000000000001</v>
      </c>
      <c r="G95" s="280">
        <v>0.89090000000000003</v>
      </c>
      <c r="H95" s="280">
        <v>1.0074000000000001</v>
      </c>
      <c r="I95" s="280">
        <v>0.76900000000000002</v>
      </c>
      <c r="J95" s="411">
        <v>6.5196693631471794</v>
      </c>
    </row>
    <row r="96" spans="1:10" ht="13.8" x14ac:dyDescent="0.3">
      <c r="A96" s="106" t="s">
        <v>100</v>
      </c>
      <c r="B96" s="107">
        <v>20184</v>
      </c>
      <c r="C96" s="107">
        <v>448.53333333333336</v>
      </c>
      <c r="D96" s="420">
        <v>0.03</v>
      </c>
      <c r="E96" s="279">
        <v>694144.14742424234</v>
      </c>
      <c r="F96" s="280">
        <v>0.67600000000000005</v>
      </c>
      <c r="G96" s="280">
        <v>0.84789999999999999</v>
      </c>
      <c r="H96" s="280">
        <v>0.99319999999999997</v>
      </c>
      <c r="I96" s="280">
        <v>0.72199999999999998</v>
      </c>
      <c r="J96" s="411">
        <v>6.3682650608154807</v>
      </c>
    </row>
    <row r="97" spans="1:10" ht="13.8" x14ac:dyDescent="0.3">
      <c r="A97" s="106" t="s">
        <v>101</v>
      </c>
      <c r="B97" s="107">
        <v>1124</v>
      </c>
      <c r="C97" s="107">
        <v>281</v>
      </c>
      <c r="D97" s="420">
        <v>6.2E-2</v>
      </c>
      <c r="E97" s="279">
        <v>324839.22666666668</v>
      </c>
      <c r="F97" s="280">
        <v>0.68330000000000002</v>
      </c>
      <c r="G97" s="280">
        <v>0.88880000000000003</v>
      </c>
      <c r="H97" s="280">
        <v>1.0132000000000001</v>
      </c>
      <c r="I97" s="280">
        <v>0.78500000000000003</v>
      </c>
      <c r="J97" s="411">
        <v>4.4425425864753008</v>
      </c>
    </row>
    <row r="98" spans="1:10" ht="13.8" x14ac:dyDescent="0.3">
      <c r="A98" s="106" t="s">
        <v>102</v>
      </c>
      <c r="B98" s="107">
        <v>1145</v>
      </c>
      <c r="C98" s="107">
        <v>327.14285714285717</v>
      </c>
      <c r="D98" s="420">
        <v>5.1999999999999998E-2</v>
      </c>
      <c r="E98" s="279">
        <v>343887.94823529414</v>
      </c>
      <c r="F98" s="280">
        <v>0.67349999999999999</v>
      </c>
      <c r="G98" s="280">
        <v>0.86809999999999998</v>
      </c>
      <c r="H98" s="280">
        <v>0.95950000000000002</v>
      </c>
      <c r="I98" s="280">
        <v>0.76519999999999999</v>
      </c>
      <c r="J98" s="411">
        <v>4.1139703860689973</v>
      </c>
    </row>
    <row r="99" spans="1:10" ht="13.8" x14ac:dyDescent="0.3">
      <c r="A99" s="106" t="s">
        <v>103</v>
      </c>
      <c r="B99" s="107">
        <v>667</v>
      </c>
      <c r="C99" s="107">
        <v>667</v>
      </c>
      <c r="D99" s="420">
        <v>3.3000000000000002E-2</v>
      </c>
      <c r="E99" s="279">
        <v>912322.68</v>
      </c>
      <c r="F99" s="280">
        <v>0.73740000000000006</v>
      </c>
      <c r="G99" s="280">
        <v>0.92349999999999999</v>
      </c>
      <c r="H99" s="280">
        <v>1.0275000000000001</v>
      </c>
      <c r="I99" s="280">
        <v>0.73409999999999997</v>
      </c>
      <c r="J99" s="411">
        <v>6.3162212617844178</v>
      </c>
    </row>
    <row r="100" spans="1:10" ht="13.8" x14ac:dyDescent="0.3">
      <c r="A100" s="106" t="s">
        <v>104</v>
      </c>
      <c r="B100" s="107">
        <v>8662</v>
      </c>
      <c r="C100" s="107">
        <v>433.1</v>
      </c>
      <c r="D100" s="420">
        <v>0.04</v>
      </c>
      <c r="E100" s="279">
        <v>436406.48357142851</v>
      </c>
      <c r="F100" s="280">
        <v>0.63129999999999997</v>
      </c>
      <c r="G100" s="280">
        <v>0.80930000000000002</v>
      </c>
      <c r="H100" s="280">
        <v>0.95209999999999995</v>
      </c>
      <c r="I100" s="280">
        <v>0.67100000000000004</v>
      </c>
      <c r="J100" s="411">
        <v>7.2663142086869996</v>
      </c>
    </row>
    <row r="101" spans="1:10" ht="13.8" x14ac:dyDescent="0.3">
      <c r="A101" s="106" t="s">
        <v>105</v>
      </c>
      <c r="B101" s="107">
        <v>2752</v>
      </c>
      <c r="C101" s="107">
        <v>458.66666666666669</v>
      </c>
      <c r="D101" s="420">
        <v>3.7999999999999999E-2</v>
      </c>
      <c r="E101" s="279">
        <v>444873.5675</v>
      </c>
      <c r="F101" s="280">
        <v>0.59860000000000002</v>
      </c>
      <c r="G101" s="280">
        <v>0.86629999999999996</v>
      </c>
      <c r="H101" s="280">
        <v>0.92869999999999997</v>
      </c>
      <c r="I101" s="280">
        <v>0.58830000000000005</v>
      </c>
      <c r="J101" s="411">
        <v>5.7196852338483675</v>
      </c>
    </row>
    <row r="102" spans="1:10" ht="13.8" x14ac:dyDescent="0.3">
      <c r="A102" s="106" t="s">
        <v>106</v>
      </c>
      <c r="B102" s="107">
        <v>5069</v>
      </c>
      <c r="C102" s="107">
        <v>405.52</v>
      </c>
      <c r="D102" s="420">
        <v>5.6000000000000001E-2</v>
      </c>
      <c r="E102" s="279">
        <v>495412.2744444444</v>
      </c>
      <c r="F102" s="280">
        <v>0.63119999999999998</v>
      </c>
      <c r="G102" s="280">
        <v>0.93510000000000004</v>
      </c>
      <c r="H102" s="280">
        <v>0.99380000000000002</v>
      </c>
      <c r="I102" s="280">
        <v>0.70860000000000001</v>
      </c>
      <c r="J102" s="411">
        <v>5.9609723468244926</v>
      </c>
    </row>
    <row r="103" spans="1:10" ht="13.8" x14ac:dyDescent="0.3">
      <c r="A103" s="106" t="s">
        <v>107</v>
      </c>
      <c r="B103" s="107">
        <v>1128</v>
      </c>
      <c r="C103" s="107">
        <v>296.84210526315792</v>
      </c>
      <c r="D103" s="420">
        <v>3.3000000000000002E-2</v>
      </c>
      <c r="E103" s="279">
        <v>537234.47105263162</v>
      </c>
      <c r="F103" s="280">
        <v>0.61419999999999997</v>
      </c>
      <c r="G103" s="280">
        <v>0.89629999999999999</v>
      </c>
      <c r="H103" s="280">
        <v>1.0561</v>
      </c>
      <c r="I103" s="280">
        <v>0.67830000000000001</v>
      </c>
      <c r="J103" s="411">
        <v>6.3360692244571819</v>
      </c>
    </row>
    <row r="104" spans="1:10" ht="13.8" x14ac:dyDescent="0.3">
      <c r="A104" s="106" t="s">
        <v>108</v>
      </c>
      <c r="B104" s="107">
        <v>333</v>
      </c>
      <c r="C104" s="107">
        <v>444</v>
      </c>
      <c r="D104" s="420">
        <v>3.5000000000000003E-2</v>
      </c>
      <c r="E104" s="279">
        <v>671138.64</v>
      </c>
      <c r="F104" s="280">
        <v>0.75600000000000001</v>
      </c>
      <c r="G104" s="280">
        <v>0.8589</v>
      </c>
      <c r="H104" s="280">
        <v>0.98850000000000005</v>
      </c>
      <c r="I104" s="280">
        <v>0.74450000000000005</v>
      </c>
      <c r="J104" s="412">
        <v>9.1699981424872519</v>
      </c>
    </row>
    <row r="105" spans="1:10" s="230" customFormat="1" ht="17.25" customHeight="1" x14ac:dyDescent="0.3">
      <c r="A105" s="108" t="s">
        <v>3</v>
      </c>
      <c r="B105" s="109">
        <v>368116</v>
      </c>
      <c r="C105" s="109">
        <v>385.89616584113008</v>
      </c>
      <c r="D105" s="286">
        <v>3.5999999999999997E-2</v>
      </c>
      <c r="E105" s="110">
        <v>490384.27516810462</v>
      </c>
      <c r="F105" s="111">
        <v>0.66753909788695043</v>
      </c>
      <c r="G105" s="111">
        <v>0.8467493942126938</v>
      </c>
      <c r="H105" s="111">
        <v>0.98513290337277015</v>
      </c>
      <c r="I105" s="111">
        <v>0.71456328577222283</v>
      </c>
      <c r="J105" s="112"/>
    </row>
    <row r="106" spans="1:10" ht="13.8" x14ac:dyDescent="0.3">
      <c r="A106" s="113"/>
      <c r="B106" s="114"/>
      <c r="C106" s="114"/>
      <c r="D106" s="115"/>
      <c r="E106" s="116"/>
      <c r="F106" s="117"/>
      <c r="G106" s="117"/>
      <c r="H106" s="117"/>
      <c r="I106" s="118"/>
    </row>
    <row r="107" spans="1:10" s="227" customFormat="1" ht="13.8" x14ac:dyDescent="0.3">
      <c r="A107" s="119">
        <f>SUBTOTAL(103,A5:A104)</f>
        <v>100</v>
      </c>
      <c r="B107" s="120">
        <f>SUBTOTAL(109,B5:B104)</f>
        <v>368110</v>
      </c>
      <c r="C107" s="121">
        <f>SUBTOTAL(101,C5:C104)</f>
        <v>382.1400097943569</v>
      </c>
      <c r="D107" s="122">
        <f>SUBTOTAL(101,D5:D104)</f>
        <v>3.9679999999999979E-2</v>
      </c>
      <c r="E107" s="367"/>
      <c r="F107" s="123"/>
      <c r="G107" s="123"/>
      <c r="H107" s="123"/>
      <c r="I107" s="123"/>
    </row>
    <row r="108" spans="1:10" ht="13.8" hidden="1" x14ac:dyDescent="0.3">
      <c r="A108" s="233" t="s">
        <v>186</v>
      </c>
      <c r="B108" s="234" t="s">
        <v>187</v>
      </c>
      <c r="C108" s="234" t="s">
        <v>188</v>
      </c>
      <c r="D108" s="235" t="s">
        <v>188</v>
      </c>
      <c r="E108" s="236"/>
      <c r="F108" s="117"/>
      <c r="G108" s="117"/>
      <c r="H108" s="117"/>
      <c r="I108" s="117"/>
      <c r="J108" s="229"/>
    </row>
    <row r="109" spans="1:10" ht="13.8" hidden="1" x14ac:dyDescent="0.3">
      <c r="A109" s="233">
        <f>SUBTOTAL(103,A5:A103)</f>
        <v>99</v>
      </c>
      <c r="B109" s="237">
        <f>SUBTOTAL(109,B5:B103)</f>
        <v>367777</v>
      </c>
      <c r="C109" s="233">
        <f>SUBTOTAL(101,C5:C103)</f>
        <v>381.51516140844132</v>
      </c>
      <c r="D109" s="233">
        <f>SUBTOTAL(101,D5:D103)</f>
        <v>3.9727272727272708E-2</v>
      </c>
      <c r="E109" s="236"/>
      <c r="F109" s="117"/>
      <c r="G109" s="117"/>
      <c r="H109" s="117"/>
      <c r="I109" s="117"/>
      <c r="J109" s="229"/>
    </row>
    <row r="110" spans="1:10" ht="13.8" x14ac:dyDescent="0.3">
      <c r="A110" s="233"/>
      <c r="B110" s="234"/>
      <c r="C110" s="234"/>
      <c r="D110" s="115"/>
      <c r="E110" s="236"/>
      <c r="F110" s="117"/>
      <c r="G110" s="117"/>
      <c r="H110" s="117"/>
      <c r="I110" s="117"/>
      <c r="J110" s="229"/>
    </row>
    <row r="111" spans="1:10" s="238" customFormat="1" ht="13.8" x14ac:dyDescent="0.3">
      <c r="A111" s="406"/>
      <c r="B111" s="365"/>
      <c r="C111" s="404"/>
      <c r="D111" s="405"/>
      <c r="E111" s="366"/>
      <c r="F111" s="117"/>
      <c r="G111" s="117"/>
      <c r="H111" s="117"/>
      <c r="I111" s="117"/>
    </row>
    <row r="112" spans="1:10" ht="13.8" x14ac:dyDescent="0.3">
      <c r="A112" s="125"/>
      <c r="B112" s="234"/>
      <c r="C112" s="234"/>
      <c r="D112" s="235"/>
      <c r="E112" s="236"/>
      <c r="F112" s="117"/>
      <c r="G112" s="117"/>
      <c r="H112" s="117"/>
      <c r="I112" s="117"/>
      <c r="J112" s="229"/>
    </row>
    <row r="113" spans="1:10" ht="13.8" x14ac:dyDescent="0.3">
      <c r="A113" s="124"/>
      <c r="B113" s="234"/>
      <c r="C113" s="234"/>
      <c r="D113" s="115"/>
      <c r="E113" s="236"/>
      <c r="F113" s="117"/>
      <c r="G113" s="117"/>
      <c r="H113" s="117"/>
      <c r="I113" s="117"/>
      <c r="J113" s="229"/>
    </row>
    <row r="114" spans="1:10" ht="15" customHeight="1" x14ac:dyDescent="0.3">
      <c r="A114" s="369"/>
      <c r="B114" s="114"/>
      <c r="C114" s="114"/>
      <c r="D114" s="115"/>
      <c r="E114" s="116"/>
      <c r="F114" s="117"/>
      <c r="G114" s="117"/>
      <c r="H114" s="117"/>
      <c r="I114" s="118"/>
      <c r="J114" s="229"/>
    </row>
    <row r="115" spans="1:10" ht="13.8" x14ac:dyDescent="0.3">
      <c r="A115" s="240"/>
      <c r="B115" s="114"/>
      <c r="C115" s="114"/>
      <c r="D115" s="115"/>
      <c r="E115" s="236"/>
      <c r="F115" s="241"/>
      <c r="G115" s="117"/>
      <c r="H115" s="117"/>
      <c r="I115" s="118"/>
      <c r="J115" s="229"/>
    </row>
    <row r="116" spans="1:10" ht="13.8" x14ac:dyDescent="0.3">
      <c r="A116" s="240"/>
      <c r="B116" s="114"/>
      <c r="C116" s="114"/>
      <c r="D116" s="115"/>
      <c r="E116" s="236"/>
      <c r="F116" s="241"/>
      <c r="G116" s="117"/>
      <c r="H116" s="117"/>
      <c r="I116" s="118"/>
      <c r="J116" s="229"/>
    </row>
    <row r="117" spans="1:10" ht="13.8" x14ac:dyDescent="0.3">
      <c r="A117" s="242"/>
      <c r="B117" s="114"/>
      <c r="C117" s="114"/>
      <c r="D117" s="115"/>
      <c r="E117" s="236"/>
      <c r="F117" s="241"/>
      <c r="G117" s="117"/>
      <c r="H117" s="117"/>
      <c r="I117" s="118"/>
      <c r="J117" s="229"/>
    </row>
    <row r="118" spans="1:10" s="226" customFormat="1" ht="13.8" x14ac:dyDescent="0.3">
      <c r="A118" s="243"/>
      <c r="B118" s="114"/>
      <c r="C118" s="114"/>
      <c r="D118" s="115"/>
      <c r="E118" s="236"/>
      <c r="F118" s="117"/>
      <c r="G118" s="117"/>
      <c r="H118" s="117"/>
      <c r="I118" s="117"/>
    </row>
    <row r="119" spans="1:10" s="226" customFormat="1" ht="13.8" x14ac:dyDescent="0.3">
      <c r="A119" s="113"/>
      <c r="B119" s="114"/>
      <c r="C119" s="244"/>
      <c r="D119" s="244"/>
      <c r="E119" s="236"/>
      <c r="F119" s="117"/>
      <c r="G119" s="117"/>
      <c r="H119" s="117"/>
      <c r="I119" s="117"/>
    </row>
    <row r="120" spans="1:10" s="226" customFormat="1" ht="13.8" x14ac:dyDescent="0.3">
      <c r="A120" s="113"/>
      <c r="B120" s="114"/>
      <c r="C120" s="114"/>
      <c r="D120" s="245"/>
      <c r="E120" s="236"/>
      <c r="F120" s="117"/>
      <c r="G120" s="117"/>
      <c r="H120" s="117"/>
      <c r="I120" s="117"/>
    </row>
    <row r="121" spans="1:10" s="226" customFormat="1" ht="13.8" x14ac:dyDescent="0.3">
      <c r="A121" s="113"/>
      <c r="B121" s="114"/>
      <c r="C121" s="114"/>
      <c r="D121" s="115"/>
      <c r="E121" s="236"/>
      <c r="F121" s="117"/>
      <c r="G121" s="117"/>
      <c r="H121" s="117"/>
      <c r="I121" s="117"/>
    </row>
    <row r="122" spans="1:10" s="226" customFormat="1" ht="13.8" x14ac:dyDescent="0.3">
      <c r="A122" s="113"/>
      <c r="B122" s="114"/>
      <c r="C122" s="114"/>
      <c r="D122" s="244"/>
      <c r="E122" s="236"/>
      <c r="F122" s="117"/>
      <c r="G122" s="117"/>
      <c r="H122" s="117"/>
      <c r="I122" s="117"/>
    </row>
    <row r="123" spans="1:10" s="226" customFormat="1" ht="13.8" x14ac:dyDescent="0.3">
      <c r="A123" s="243"/>
      <c r="B123" s="114"/>
      <c r="C123" s="114"/>
      <c r="D123" s="115"/>
      <c r="E123" s="236"/>
      <c r="F123" s="117"/>
      <c r="G123" s="117"/>
      <c r="H123" s="117"/>
      <c r="I123" s="117"/>
    </row>
    <row r="124" spans="1:10" s="226" customFormat="1" ht="13.8" x14ac:dyDescent="0.3">
      <c r="A124" s="113"/>
      <c r="B124" s="114"/>
      <c r="C124" s="114"/>
      <c r="D124" s="115"/>
      <c r="E124" s="236"/>
      <c r="F124" s="117"/>
      <c r="G124" s="117"/>
      <c r="H124" s="117"/>
      <c r="I124" s="117"/>
    </row>
    <row r="125" spans="1:10" s="226" customFormat="1" ht="13.8" x14ac:dyDescent="0.3">
      <c r="A125" s="243"/>
      <c r="B125" s="114"/>
      <c r="C125" s="114"/>
      <c r="D125" s="115"/>
      <c r="E125" s="236"/>
      <c r="F125" s="117"/>
      <c r="G125" s="117"/>
      <c r="H125" s="117"/>
      <c r="I125" s="117"/>
    </row>
    <row r="126" spans="1:10" s="230" customFormat="1" ht="13.8" x14ac:dyDescent="0.3">
      <c r="A126" s="239"/>
      <c r="B126" s="246"/>
      <c r="C126" s="246"/>
      <c r="D126" s="247"/>
      <c r="E126" s="248"/>
      <c r="F126" s="249"/>
      <c r="G126" s="249"/>
      <c r="H126" s="249"/>
      <c r="I126" s="249"/>
    </row>
    <row r="127" spans="1:10" ht="13.8" x14ac:dyDescent="0.3">
      <c r="A127" s="240"/>
      <c r="B127" s="114"/>
      <c r="C127" s="114"/>
      <c r="D127" s="115"/>
      <c r="E127" s="236"/>
      <c r="F127" s="241"/>
      <c r="G127" s="117"/>
      <c r="H127" s="117"/>
      <c r="I127" s="118"/>
      <c r="J127" s="229"/>
    </row>
    <row r="128" spans="1:10" ht="13.8" x14ac:dyDescent="0.3">
      <c r="A128" s="250"/>
      <c r="B128" s="114"/>
      <c r="C128" s="114"/>
      <c r="D128" s="115"/>
      <c r="E128" s="236"/>
      <c r="F128" s="241"/>
      <c r="G128" s="117"/>
      <c r="H128" s="117"/>
      <c r="I128" s="118"/>
      <c r="J128" s="229"/>
    </row>
    <row r="129" spans="1:9" s="232" customFormat="1" ht="13.8" x14ac:dyDescent="0.3">
      <c r="A129" s="240"/>
      <c r="B129" s="114"/>
      <c r="C129" s="114"/>
      <c r="D129" s="115"/>
      <c r="E129" s="236"/>
      <c r="F129" s="241"/>
      <c r="G129" s="117"/>
      <c r="H129" s="117"/>
      <c r="I129" s="118"/>
    </row>
    <row r="130" spans="1:9" s="232" customFormat="1" ht="13.8" x14ac:dyDescent="0.3">
      <c r="A130" s="240"/>
      <c r="B130" s="114"/>
      <c r="C130" s="114"/>
      <c r="D130" s="115"/>
      <c r="E130" s="236"/>
      <c r="F130" s="241"/>
      <c r="G130" s="117"/>
      <c r="H130" s="117"/>
      <c r="I130" s="118"/>
    </row>
    <row r="131" spans="1:9" s="232" customFormat="1" ht="13.8" x14ac:dyDescent="0.3">
      <c r="A131" s="240"/>
      <c r="B131" s="114"/>
      <c r="C131" s="114"/>
      <c r="D131" s="115"/>
      <c r="E131" s="236"/>
      <c r="F131" s="241"/>
      <c r="G131" s="117"/>
      <c r="H131" s="117"/>
      <c r="I131" s="118"/>
    </row>
    <row r="132" spans="1:9" s="232" customFormat="1" ht="13.8" x14ac:dyDescent="0.3">
      <c r="A132" s="240"/>
      <c r="B132" s="114"/>
      <c r="C132" s="114"/>
      <c r="D132" s="115"/>
      <c r="E132" s="236"/>
      <c r="F132" s="241"/>
      <c r="G132" s="117"/>
      <c r="H132" s="117"/>
      <c r="I132" s="118"/>
    </row>
    <row r="133" spans="1:9" s="232" customFormat="1" ht="13.8" x14ac:dyDescent="0.3">
      <c r="A133" s="240"/>
      <c r="B133" s="114"/>
      <c r="C133" s="114"/>
      <c r="D133" s="115"/>
      <c r="E133" s="236"/>
      <c r="F133" s="241"/>
      <c r="G133" s="117"/>
      <c r="H133" s="117"/>
      <c r="I133" s="118"/>
    </row>
    <row r="134" spans="1:9" s="232" customFormat="1" ht="13.8" x14ac:dyDescent="0.3">
      <c r="A134" s="240"/>
      <c r="B134" s="114"/>
      <c r="C134" s="114"/>
      <c r="D134" s="115"/>
      <c r="E134" s="236"/>
      <c r="F134" s="241"/>
      <c r="G134" s="117"/>
      <c r="H134" s="117"/>
      <c r="I134" s="118"/>
    </row>
    <row r="135" spans="1:9" s="232" customFormat="1" ht="13.8" x14ac:dyDescent="0.3">
      <c r="A135" s="240"/>
      <c r="B135" s="114"/>
      <c r="C135" s="114"/>
      <c r="D135" s="115"/>
      <c r="E135" s="236"/>
      <c r="F135" s="241"/>
      <c r="G135" s="117"/>
      <c r="H135" s="117"/>
      <c r="I135" s="118"/>
    </row>
    <row r="136" spans="1:9" s="232" customFormat="1" ht="13.8" x14ac:dyDescent="0.3">
      <c r="A136" s="240"/>
      <c r="B136" s="114"/>
      <c r="C136" s="114"/>
      <c r="D136" s="115"/>
      <c r="E136" s="236"/>
      <c r="F136" s="241"/>
      <c r="G136" s="117"/>
      <c r="H136" s="117"/>
      <c r="I136" s="118"/>
    </row>
    <row r="137" spans="1:9" s="232" customFormat="1" ht="13.8" x14ac:dyDescent="0.3">
      <c r="A137" s="240"/>
      <c r="B137" s="114"/>
      <c r="C137" s="114"/>
      <c r="D137" s="115"/>
      <c r="E137" s="236"/>
      <c r="F137" s="241"/>
      <c r="G137" s="117"/>
      <c r="H137" s="117"/>
      <c r="I137" s="118"/>
    </row>
    <row r="138" spans="1:9" s="232" customFormat="1" ht="13.8" x14ac:dyDescent="0.3">
      <c r="A138" s="240"/>
      <c r="B138" s="114"/>
      <c r="C138" s="114"/>
      <c r="D138" s="115"/>
      <c r="E138" s="236"/>
      <c r="F138" s="241"/>
      <c r="G138" s="117"/>
      <c r="H138" s="117"/>
      <c r="I138" s="118"/>
    </row>
    <row r="139" spans="1:9" s="232" customFormat="1" ht="13.8" x14ac:dyDescent="0.3">
      <c r="A139" s="240"/>
      <c r="B139" s="114"/>
      <c r="C139" s="114"/>
      <c r="D139" s="115"/>
      <c r="E139" s="236"/>
      <c r="F139" s="241"/>
      <c r="G139" s="117"/>
      <c r="H139" s="117"/>
      <c r="I139" s="118"/>
    </row>
    <row r="140" spans="1:9" s="232" customFormat="1" ht="13.8" x14ac:dyDescent="0.3">
      <c r="A140" s="240"/>
      <c r="B140" s="114"/>
      <c r="C140" s="114"/>
      <c r="D140" s="115"/>
      <c r="E140" s="236"/>
      <c r="F140" s="241"/>
      <c r="G140" s="117"/>
      <c r="H140" s="117"/>
      <c r="I140" s="118"/>
    </row>
    <row r="141" spans="1:9" s="232" customFormat="1" ht="13.8" x14ac:dyDescent="0.3">
      <c r="A141" s="240"/>
      <c r="B141" s="114"/>
      <c r="C141" s="114"/>
      <c r="D141" s="115"/>
      <c r="E141" s="236"/>
      <c r="F141" s="241"/>
      <c r="G141" s="117"/>
      <c r="H141" s="117"/>
      <c r="I141" s="118"/>
    </row>
    <row r="142" spans="1:9" s="232" customFormat="1" ht="13.8" x14ac:dyDescent="0.3">
      <c r="A142" s="240"/>
      <c r="B142" s="114"/>
      <c r="C142" s="114"/>
      <c r="D142" s="115"/>
      <c r="E142" s="236"/>
      <c r="F142" s="241"/>
      <c r="G142" s="117"/>
      <c r="H142" s="117"/>
      <c r="I142" s="118"/>
    </row>
    <row r="143" spans="1:9" s="232" customFormat="1" x14ac:dyDescent="0.2">
      <c r="A143" s="251"/>
      <c r="B143" s="252"/>
      <c r="C143" s="252"/>
      <c r="D143" s="253"/>
      <c r="E143" s="254"/>
      <c r="F143" s="255"/>
      <c r="G143" s="256"/>
      <c r="H143" s="256"/>
      <c r="I143" s="257"/>
    </row>
    <row r="144" spans="1:9" s="232" customFormat="1" x14ac:dyDescent="0.2">
      <c r="A144" s="251"/>
      <c r="B144" s="252"/>
      <c r="C144" s="252"/>
      <c r="D144" s="253"/>
      <c r="E144" s="254"/>
      <c r="F144" s="255"/>
      <c r="G144" s="256"/>
      <c r="H144" s="256"/>
      <c r="I144" s="257"/>
    </row>
    <row r="145" spans="1:10" s="256" customFormat="1" x14ac:dyDescent="0.2">
      <c r="A145" s="251"/>
      <c r="B145" s="252"/>
      <c r="C145" s="252"/>
      <c r="D145" s="253"/>
      <c r="E145" s="254"/>
      <c r="F145" s="255"/>
      <c r="I145" s="257"/>
      <c r="J145" s="232"/>
    </row>
    <row r="146" spans="1:10" s="256" customFormat="1" x14ac:dyDescent="0.2">
      <c r="A146" s="251"/>
      <c r="B146" s="252"/>
      <c r="C146" s="252"/>
      <c r="D146" s="253"/>
      <c r="E146" s="254"/>
      <c r="F146" s="255"/>
      <c r="I146" s="257"/>
      <c r="J146" s="232"/>
    </row>
    <row r="147" spans="1:10" s="256" customFormat="1" x14ac:dyDescent="0.2">
      <c r="A147" s="251"/>
      <c r="B147" s="252"/>
      <c r="C147" s="252"/>
      <c r="D147" s="253"/>
      <c r="E147" s="254"/>
      <c r="F147" s="255"/>
      <c r="I147" s="257"/>
      <c r="J147" s="232"/>
    </row>
    <row r="148" spans="1:10" s="256" customFormat="1" x14ac:dyDescent="0.2">
      <c r="A148" s="251"/>
      <c r="B148" s="252"/>
      <c r="C148" s="252"/>
      <c r="D148" s="253"/>
      <c r="E148" s="254"/>
      <c r="F148" s="255"/>
      <c r="I148" s="257"/>
      <c r="J148" s="232"/>
    </row>
    <row r="149" spans="1:10" s="256" customFormat="1" x14ac:dyDescent="0.2">
      <c r="A149" s="251"/>
      <c r="B149" s="252"/>
      <c r="C149" s="252"/>
      <c r="D149" s="253"/>
      <c r="E149" s="254"/>
      <c r="F149" s="255"/>
      <c r="I149" s="257"/>
      <c r="J149" s="232"/>
    </row>
    <row r="150" spans="1:10" s="256" customFormat="1" x14ac:dyDescent="0.2">
      <c r="A150" s="251"/>
      <c r="B150" s="252"/>
      <c r="C150" s="252"/>
      <c r="D150" s="253"/>
      <c r="E150" s="254"/>
      <c r="F150" s="255"/>
      <c r="I150" s="257"/>
      <c r="J150" s="232"/>
    </row>
    <row r="151" spans="1:10" s="256" customFormat="1" x14ac:dyDescent="0.2">
      <c r="A151" s="251"/>
      <c r="B151" s="252"/>
      <c r="C151" s="252"/>
      <c r="D151" s="253"/>
      <c r="E151" s="254"/>
      <c r="F151" s="255"/>
      <c r="I151" s="257"/>
      <c r="J151" s="232"/>
    </row>
    <row r="152" spans="1:10" s="256" customFormat="1" x14ac:dyDescent="0.2">
      <c r="A152" s="251"/>
      <c r="B152" s="252"/>
      <c r="C152" s="252"/>
      <c r="D152" s="253"/>
      <c r="E152" s="254"/>
      <c r="F152" s="255"/>
      <c r="I152" s="257"/>
      <c r="J152" s="232"/>
    </row>
    <row r="153" spans="1:10" s="256" customFormat="1" x14ac:dyDescent="0.2">
      <c r="A153" s="251"/>
      <c r="B153" s="252"/>
      <c r="C153" s="252"/>
      <c r="D153" s="253"/>
      <c r="E153" s="254"/>
      <c r="F153" s="255"/>
      <c r="I153" s="257"/>
      <c r="J153" s="232"/>
    </row>
    <row r="154" spans="1:10" s="256" customFormat="1" x14ac:dyDescent="0.2">
      <c r="A154" s="251"/>
      <c r="B154" s="252"/>
      <c r="C154" s="252"/>
      <c r="D154" s="253"/>
      <c r="E154" s="254"/>
      <c r="F154" s="255"/>
      <c r="I154" s="257"/>
      <c r="J154" s="232"/>
    </row>
    <row r="155" spans="1:10" s="256" customFormat="1" x14ac:dyDescent="0.2">
      <c r="A155" s="251"/>
      <c r="B155" s="252"/>
      <c r="C155" s="252"/>
      <c r="D155" s="253"/>
      <c r="E155" s="254"/>
      <c r="F155" s="255"/>
      <c r="I155" s="257"/>
      <c r="J155" s="232"/>
    </row>
    <row r="156" spans="1:10" s="256" customFormat="1" x14ac:dyDescent="0.2">
      <c r="A156" s="251"/>
      <c r="B156" s="252"/>
      <c r="C156" s="252"/>
      <c r="D156" s="253"/>
      <c r="E156" s="254"/>
      <c r="F156" s="255"/>
      <c r="I156" s="257"/>
      <c r="J156" s="232"/>
    </row>
    <row r="157" spans="1:10" s="256" customFormat="1" x14ac:dyDescent="0.2">
      <c r="A157" s="251"/>
      <c r="B157" s="252"/>
      <c r="C157" s="252"/>
      <c r="D157" s="253"/>
      <c r="E157" s="254"/>
      <c r="F157" s="255"/>
      <c r="I157" s="257"/>
      <c r="J157" s="232"/>
    </row>
    <row r="158" spans="1:10" s="256" customFormat="1" x14ac:dyDescent="0.2">
      <c r="A158" s="251"/>
      <c r="B158" s="252"/>
      <c r="C158" s="252"/>
      <c r="D158" s="253"/>
      <c r="E158" s="254"/>
      <c r="F158" s="255"/>
      <c r="I158" s="257"/>
      <c r="J158" s="232"/>
    </row>
    <row r="159" spans="1:10" s="256" customFormat="1" x14ac:dyDescent="0.2">
      <c r="A159" s="251"/>
      <c r="B159" s="252"/>
      <c r="C159" s="252"/>
      <c r="D159" s="253"/>
      <c r="E159" s="254"/>
      <c r="F159" s="255"/>
      <c r="I159" s="257"/>
      <c r="J159" s="232"/>
    </row>
    <row r="160" spans="1:10" s="256" customFormat="1" x14ac:dyDescent="0.2">
      <c r="A160" s="251"/>
      <c r="B160" s="252"/>
      <c r="C160" s="252"/>
      <c r="D160" s="253"/>
      <c r="E160" s="254"/>
      <c r="F160" s="255"/>
      <c r="I160" s="257"/>
      <c r="J160" s="232"/>
    </row>
    <row r="161" spans="1:10" s="256" customFormat="1" x14ac:dyDescent="0.2">
      <c r="A161" s="251"/>
      <c r="B161" s="252"/>
      <c r="C161" s="252"/>
      <c r="D161" s="253"/>
      <c r="E161" s="254"/>
      <c r="F161" s="255"/>
      <c r="I161" s="257"/>
      <c r="J161" s="232"/>
    </row>
    <row r="162" spans="1:10" s="256" customFormat="1" x14ac:dyDescent="0.2">
      <c r="A162" s="251"/>
      <c r="B162" s="252"/>
      <c r="C162" s="252"/>
      <c r="D162" s="253"/>
      <c r="E162" s="254"/>
      <c r="F162" s="255"/>
      <c r="I162" s="257"/>
      <c r="J162" s="232"/>
    </row>
    <row r="163" spans="1:10" s="256" customFormat="1" x14ac:dyDescent="0.2">
      <c r="A163" s="251"/>
      <c r="B163" s="252"/>
      <c r="C163" s="252"/>
      <c r="D163" s="253"/>
      <c r="E163" s="254"/>
      <c r="F163" s="255"/>
      <c r="I163" s="257"/>
      <c r="J163" s="232"/>
    </row>
    <row r="164" spans="1:10" s="256" customFormat="1" x14ac:dyDescent="0.2">
      <c r="A164" s="251"/>
      <c r="B164" s="252"/>
      <c r="C164" s="252"/>
      <c r="D164" s="253"/>
      <c r="E164" s="254"/>
      <c r="F164" s="255"/>
      <c r="I164" s="257"/>
      <c r="J164" s="232"/>
    </row>
    <row r="165" spans="1:10" s="256" customFormat="1" x14ac:dyDescent="0.2">
      <c r="A165" s="251"/>
      <c r="B165" s="252"/>
      <c r="C165" s="252"/>
      <c r="D165" s="253"/>
      <c r="E165" s="254"/>
      <c r="F165" s="255"/>
      <c r="I165" s="257"/>
      <c r="J165" s="232"/>
    </row>
    <row r="166" spans="1:10" s="256" customFormat="1" x14ac:dyDescent="0.2">
      <c r="A166" s="251"/>
      <c r="B166" s="252"/>
      <c r="C166" s="252"/>
      <c r="D166" s="253"/>
      <c r="E166" s="254"/>
      <c r="F166" s="255"/>
      <c r="I166" s="257"/>
      <c r="J166" s="232"/>
    </row>
    <row r="167" spans="1:10" s="256" customFormat="1" x14ac:dyDescent="0.2">
      <c r="A167" s="251"/>
      <c r="B167" s="252"/>
      <c r="C167" s="252"/>
      <c r="D167" s="253"/>
      <c r="E167" s="254"/>
      <c r="F167" s="255"/>
      <c r="I167" s="257"/>
      <c r="J167" s="232"/>
    </row>
    <row r="168" spans="1:10" s="256" customFormat="1" x14ac:dyDescent="0.2">
      <c r="A168" s="251"/>
      <c r="B168" s="252"/>
      <c r="C168" s="252"/>
      <c r="D168" s="253"/>
      <c r="E168" s="254"/>
      <c r="F168" s="255"/>
      <c r="I168" s="257"/>
      <c r="J168" s="232"/>
    </row>
    <row r="169" spans="1:10" s="256" customFormat="1" x14ac:dyDescent="0.2">
      <c r="A169" s="251"/>
      <c r="B169" s="252"/>
      <c r="C169" s="252"/>
      <c r="D169" s="253"/>
      <c r="E169" s="254"/>
      <c r="F169" s="255"/>
      <c r="I169" s="257"/>
      <c r="J169" s="232"/>
    </row>
    <row r="170" spans="1:10" s="256" customFormat="1" x14ac:dyDescent="0.2">
      <c r="A170" s="251"/>
      <c r="B170" s="252"/>
      <c r="C170" s="252"/>
      <c r="D170" s="253"/>
      <c r="E170" s="254"/>
      <c r="F170" s="255"/>
      <c r="I170" s="257"/>
      <c r="J170" s="232"/>
    </row>
    <row r="171" spans="1:10" s="256" customFormat="1" x14ac:dyDescent="0.2">
      <c r="A171" s="251"/>
      <c r="B171" s="252"/>
      <c r="C171" s="252"/>
      <c r="D171" s="253"/>
      <c r="E171" s="254"/>
      <c r="F171" s="255"/>
      <c r="I171" s="257"/>
      <c r="J171" s="232"/>
    </row>
    <row r="172" spans="1:10" s="256" customFormat="1" x14ac:dyDescent="0.2">
      <c r="A172" s="251"/>
      <c r="B172" s="252"/>
      <c r="C172" s="252"/>
      <c r="D172" s="253"/>
      <c r="E172" s="254"/>
      <c r="F172" s="255"/>
      <c r="I172" s="257"/>
      <c r="J172" s="232"/>
    </row>
    <row r="173" spans="1:10" s="256" customFormat="1" x14ac:dyDescent="0.2">
      <c r="A173" s="251"/>
      <c r="B173" s="252"/>
      <c r="C173" s="252"/>
      <c r="D173" s="253"/>
      <c r="E173" s="254"/>
      <c r="F173" s="255"/>
      <c r="I173" s="257"/>
      <c r="J173" s="232"/>
    </row>
    <row r="174" spans="1:10" s="256" customFormat="1" x14ac:dyDescent="0.2">
      <c r="A174" s="251"/>
      <c r="B174" s="252"/>
      <c r="C174" s="252"/>
      <c r="D174" s="253"/>
      <c r="E174" s="254"/>
      <c r="F174" s="255"/>
      <c r="I174" s="257"/>
      <c r="J174" s="232"/>
    </row>
    <row r="175" spans="1:10" s="256" customFormat="1" x14ac:dyDescent="0.2">
      <c r="A175" s="251"/>
      <c r="B175" s="252"/>
      <c r="C175" s="252"/>
      <c r="D175" s="253"/>
      <c r="E175" s="254"/>
      <c r="F175" s="255"/>
      <c r="I175" s="257"/>
      <c r="J175" s="232"/>
    </row>
    <row r="176" spans="1:10" s="256" customFormat="1" x14ac:dyDescent="0.2">
      <c r="A176" s="251"/>
      <c r="B176" s="252"/>
      <c r="C176" s="252"/>
      <c r="D176" s="253"/>
      <c r="E176" s="254"/>
      <c r="F176" s="255"/>
      <c r="I176" s="257"/>
      <c r="J176" s="232"/>
    </row>
    <row r="177" spans="1:10" s="256" customFormat="1" x14ac:dyDescent="0.2">
      <c r="A177" s="251"/>
      <c r="B177" s="252"/>
      <c r="C177" s="252"/>
      <c r="D177" s="253"/>
      <c r="E177" s="254"/>
      <c r="F177" s="255"/>
      <c r="I177" s="257"/>
      <c r="J177" s="232"/>
    </row>
    <row r="178" spans="1:10" s="256" customFormat="1" x14ac:dyDescent="0.2">
      <c r="A178" s="251"/>
      <c r="B178" s="252"/>
      <c r="C178" s="252"/>
      <c r="D178" s="253"/>
      <c r="E178" s="254"/>
      <c r="F178" s="255"/>
      <c r="I178" s="257"/>
      <c r="J178" s="232"/>
    </row>
    <row r="179" spans="1:10" s="256" customFormat="1" x14ac:dyDescent="0.2">
      <c r="A179" s="251"/>
      <c r="B179" s="252"/>
      <c r="C179" s="252"/>
      <c r="D179" s="253"/>
      <c r="E179" s="254"/>
      <c r="F179" s="255"/>
      <c r="I179" s="257"/>
      <c r="J179" s="232"/>
    </row>
    <row r="180" spans="1:10" s="256" customFormat="1" x14ac:dyDescent="0.2">
      <c r="A180" s="251"/>
      <c r="B180" s="252"/>
      <c r="C180" s="252"/>
      <c r="D180" s="253"/>
      <c r="E180" s="254"/>
      <c r="F180" s="255"/>
      <c r="I180" s="257"/>
      <c r="J180" s="232"/>
    </row>
    <row r="181" spans="1:10" s="256" customFormat="1" x14ac:dyDescent="0.2">
      <c r="A181" s="251"/>
      <c r="B181" s="252"/>
      <c r="C181" s="252"/>
      <c r="D181" s="253"/>
      <c r="E181" s="254"/>
      <c r="F181" s="255"/>
      <c r="I181" s="257"/>
      <c r="J181" s="232"/>
    </row>
    <row r="182" spans="1:10" s="256" customFormat="1" x14ac:dyDescent="0.2">
      <c r="A182" s="251"/>
      <c r="B182" s="252"/>
      <c r="C182" s="252"/>
      <c r="D182" s="253"/>
      <c r="E182" s="254"/>
      <c r="F182" s="255"/>
      <c r="I182" s="257"/>
      <c r="J182" s="232"/>
    </row>
    <row r="183" spans="1:10" s="256" customFormat="1" x14ac:dyDescent="0.2">
      <c r="A183" s="251"/>
      <c r="B183" s="252"/>
      <c r="C183" s="252"/>
      <c r="D183" s="253"/>
      <c r="E183" s="254"/>
      <c r="F183" s="255"/>
      <c r="I183" s="257"/>
      <c r="J183" s="232"/>
    </row>
    <row r="184" spans="1:10" s="256" customFormat="1" x14ac:dyDescent="0.2">
      <c r="A184" s="251"/>
      <c r="B184" s="252"/>
      <c r="C184" s="252"/>
      <c r="D184" s="253"/>
      <c r="E184" s="254"/>
      <c r="F184" s="255"/>
      <c r="I184" s="257"/>
      <c r="J184" s="232"/>
    </row>
    <row r="185" spans="1:10" s="256" customFormat="1" x14ac:dyDescent="0.2">
      <c r="A185" s="251"/>
      <c r="B185" s="252"/>
      <c r="C185" s="252"/>
      <c r="D185" s="253"/>
      <c r="E185" s="254"/>
      <c r="F185" s="255"/>
      <c r="I185" s="257"/>
      <c r="J185" s="232"/>
    </row>
    <row r="186" spans="1:10" s="256" customFormat="1" x14ac:dyDescent="0.2">
      <c r="A186" s="251"/>
      <c r="B186" s="252"/>
      <c r="C186" s="252"/>
      <c r="D186" s="253"/>
      <c r="E186" s="254"/>
      <c r="F186" s="255"/>
      <c r="I186" s="257"/>
      <c r="J186" s="232"/>
    </row>
    <row r="187" spans="1:10" s="256" customFormat="1" x14ac:dyDescent="0.2">
      <c r="A187" s="251"/>
      <c r="B187" s="252"/>
      <c r="C187" s="252"/>
      <c r="D187" s="253"/>
      <c r="E187" s="254"/>
      <c r="F187" s="255"/>
      <c r="I187" s="257"/>
      <c r="J187" s="232"/>
    </row>
    <row r="188" spans="1:10" s="256" customFormat="1" x14ac:dyDescent="0.2">
      <c r="A188" s="251"/>
      <c r="B188" s="252"/>
      <c r="C188" s="252"/>
      <c r="D188" s="253"/>
      <c r="E188" s="254"/>
      <c r="F188" s="255"/>
      <c r="I188" s="257"/>
      <c r="J188" s="232"/>
    </row>
    <row r="189" spans="1:10" s="256" customFormat="1" x14ac:dyDescent="0.2">
      <c r="A189" s="251"/>
      <c r="B189" s="252"/>
      <c r="C189" s="252"/>
      <c r="D189" s="253"/>
      <c r="E189" s="254"/>
      <c r="F189" s="255"/>
      <c r="I189" s="257"/>
      <c r="J189" s="232"/>
    </row>
    <row r="190" spans="1:10" s="256" customFormat="1" x14ac:dyDescent="0.2">
      <c r="A190" s="251"/>
      <c r="B190" s="252"/>
      <c r="C190" s="252"/>
      <c r="D190" s="253"/>
      <c r="E190" s="254"/>
      <c r="F190" s="255"/>
      <c r="I190" s="257"/>
      <c r="J190" s="232"/>
    </row>
    <row r="191" spans="1:10" s="256" customFormat="1" x14ac:dyDescent="0.2">
      <c r="A191" s="251"/>
      <c r="B191" s="252"/>
      <c r="C191" s="252"/>
      <c r="D191" s="253"/>
      <c r="E191" s="254"/>
      <c r="F191" s="255"/>
      <c r="I191" s="257"/>
      <c r="J191" s="232"/>
    </row>
    <row r="192" spans="1:10" s="256" customFormat="1" x14ac:dyDescent="0.2">
      <c r="A192" s="251"/>
      <c r="B192" s="252"/>
      <c r="C192" s="252"/>
      <c r="D192" s="253"/>
      <c r="E192" s="254"/>
      <c r="F192" s="255"/>
      <c r="I192" s="257"/>
      <c r="J192" s="232"/>
    </row>
    <row r="193" spans="1:10" s="256" customFormat="1" x14ac:dyDescent="0.2">
      <c r="A193" s="251"/>
      <c r="B193" s="252"/>
      <c r="C193" s="252"/>
      <c r="D193" s="253"/>
      <c r="E193" s="254"/>
      <c r="F193" s="255"/>
      <c r="I193" s="257"/>
      <c r="J193" s="232"/>
    </row>
    <row r="194" spans="1:10" s="256" customFormat="1" x14ac:dyDescent="0.2">
      <c r="A194" s="251"/>
      <c r="B194" s="252"/>
      <c r="C194" s="252"/>
      <c r="D194" s="253"/>
      <c r="E194" s="254"/>
      <c r="F194" s="255"/>
      <c r="I194" s="257"/>
      <c r="J194" s="232"/>
    </row>
    <row r="195" spans="1:10" s="256" customFormat="1" x14ac:dyDescent="0.2">
      <c r="A195" s="251"/>
      <c r="B195" s="252"/>
      <c r="C195" s="252"/>
      <c r="D195" s="253"/>
      <c r="E195" s="254"/>
      <c r="F195" s="255"/>
      <c r="I195" s="257"/>
      <c r="J195" s="232"/>
    </row>
    <row r="196" spans="1:10" s="256" customFormat="1" x14ac:dyDescent="0.2">
      <c r="A196" s="251"/>
      <c r="B196" s="252"/>
      <c r="C196" s="252"/>
      <c r="D196" s="253"/>
      <c r="E196" s="254"/>
      <c r="F196" s="255"/>
      <c r="I196" s="257"/>
      <c r="J196" s="232"/>
    </row>
    <row r="197" spans="1:10" s="256" customFormat="1" x14ac:dyDescent="0.2">
      <c r="A197" s="251"/>
      <c r="B197" s="252"/>
      <c r="C197" s="252"/>
      <c r="D197" s="253"/>
      <c r="E197" s="254"/>
      <c r="F197" s="255"/>
      <c r="I197" s="257"/>
      <c r="J197" s="232"/>
    </row>
    <row r="198" spans="1:10" s="256" customFormat="1" x14ac:dyDescent="0.2">
      <c r="A198" s="251"/>
      <c r="B198" s="252"/>
      <c r="C198" s="252"/>
      <c r="D198" s="253"/>
      <c r="E198" s="254"/>
      <c r="F198" s="255"/>
      <c r="I198" s="257"/>
      <c r="J198" s="232"/>
    </row>
    <row r="199" spans="1:10" s="256" customFormat="1" x14ac:dyDescent="0.2">
      <c r="A199" s="251"/>
      <c r="B199" s="252"/>
      <c r="C199" s="252"/>
      <c r="D199" s="253"/>
      <c r="E199" s="254"/>
      <c r="F199" s="255"/>
      <c r="I199" s="257"/>
      <c r="J199" s="232"/>
    </row>
    <row r="200" spans="1:10" s="256" customFormat="1" x14ac:dyDescent="0.2">
      <c r="A200" s="251"/>
      <c r="B200" s="252"/>
      <c r="C200" s="252"/>
      <c r="D200" s="253"/>
      <c r="E200" s="254"/>
      <c r="F200" s="255"/>
      <c r="I200" s="257"/>
      <c r="J200" s="232"/>
    </row>
    <row r="201" spans="1:10" s="256" customFormat="1" x14ac:dyDescent="0.2">
      <c r="A201" s="251"/>
      <c r="B201" s="252"/>
      <c r="C201" s="252"/>
      <c r="D201" s="253"/>
      <c r="E201" s="254"/>
      <c r="F201" s="255"/>
      <c r="I201" s="257"/>
      <c r="J201" s="232"/>
    </row>
    <row r="202" spans="1:10" s="256" customFormat="1" x14ac:dyDescent="0.2">
      <c r="A202" s="251"/>
      <c r="B202" s="252"/>
      <c r="C202" s="252"/>
      <c r="D202" s="253"/>
      <c r="E202" s="254"/>
      <c r="F202" s="255"/>
      <c r="I202" s="257"/>
      <c r="J202" s="232"/>
    </row>
    <row r="203" spans="1:10" s="256" customFormat="1" x14ac:dyDescent="0.2">
      <c r="A203" s="251"/>
      <c r="B203" s="252"/>
      <c r="C203" s="252"/>
      <c r="D203" s="253"/>
      <c r="E203" s="254"/>
      <c r="F203" s="255"/>
      <c r="I203" s="257"/>
      <c r="J203" s="232"/>
    </row>
    <row r="204" spans="1:10" s="256" customFormat="1" x14ac:dyDescent="0.2">
      <c r="A204" s="251"/>
      <c r="B204" s="252"/>
      <c r="C204" s="252"/>
      <c r="D204" s="253"/>
      <c r="E204" s="254"/>
      <c r="F204" s="255"/>
      <c r="I204" s="257"/>
      <c r="J204" s="232"/>
    </row>
    <row r="205" spans="1:10" s="256" customFormat="1" x14ac:dyDescent="0.2">
      <c r="A205" s="251"/>
      <c r="B205" s="252"/>
      <c r="C205" s="252"/>
      <c r="D205" s="253"/>
      <c r="E205" s="254"/>
      <c r="F205" s="255"/>
      <c r="I205" s="257"/>
      <c r="J205" s="232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4" sqref="A4:AS112"/>
    </sheetView>
  </sheetViews>
  <sheetFormatPr defaultColWidth="9.109375" defaultRowHeight="13.2" x14ac:dyDescent="0.25"/>
  <cols>
    <col min="1" max="1" width="15.6640625" style="126" bestFit="1" customWidth="1"/>
    <col min="2" max="2" width="25.88671875" style="126" customWidth="1"/>
    <col min="3" max="3" width="15.109375" style="162" bestFit="1" customWidth="1"/>
    <col min="4" max="4" width="14" style="163" bestFit="1" customWidth="1"/>
    <col min="5" max="5" width="12" style="164" bestFit="1" customWidth="1"/>
    <col min="6" max="6" width="10.5546875" style="165" customWidth="1"/>
    <col min="7" max="7" width="11" style="164" bestFit="1" customWidth="1"/>
    <col min="8" max="8" width="12.88671875" style="166" bestFit="1" customWidth="1"/>
    <col min="9" max="9" width="10.6640625" style="164" bestFit="1" customWidth="1"/>
    <col min="10" max="10" width="13.5546875" style="165" customWidth="1"/>
    <col min="11" max="11" width="16.88671875" style="167" bestFit="1" customWidth="1"/>
    <col min="12" max="12" width="12.109375" style="168" bestFit="1" customWidth="1"/>
    <col min="13" max="13" width="14" style="169" bestFit="1" customWidth="1"/>
    <col min="14" max="14" width="12" style="164" bestFit="1" customWidth="1"/>
    <col min="15" max="15" width="18" style="170" bestFit="1" customWidth="1"/>
    <col min="16" max="16" width="9.88671875" style="166" bestFit="1" customWidth="1"/>
    <col min="17" max="17" width="9.33203125" style="165" bestFit="1" customWidth="1"/>
    <col min="18" max="18" width="10.5546875" style="164" bestFit="1" customWidth="1"/>
    <col min="19" max="19" width="10.5546875" style="170" customWidth="1"/>
    <col min="20" max="20" width="9.88671875" style="166" bestFit="1" customWidth="1"/>
    <col min="21" max="21" width="9.33203125" style="165" bestFit="1" customWidth="1"/>
    <col min="22" max="22" width="7.6640625" style="164" bestFit="1" customWidth="1"/>
    <col min="23" max="23" width="8.44140625" style="170" bestFit="1" customWidth="1"/>
    <col min="24" max="24" width="9.88671875" style="166" bestFit="1" customWidth="1"/>
    <col min="25" max="25" width="9.33203125" style="165" bestFit="1" customWidth="1"/>
    <col min="26" max="26" width="8.5546875" style="164" bestFit="1" customWidth="1"/>
    <col min="27" max="27" width="8.44140625" style="170" bestFit="1" customWidth="1"/>
    <col min="28" max="28" width="9.88671875" style="166" bestFit="1" customWidth="1"/>
    <col min="29" max="29" width="9.33203125" style="165" bestFit="1" customWidth="1"/>
    <col min="30" max="30" width="9.88671875" style="166" bestFit="1" customWidth="1"/>
    <col min="31" max="31" width="14.44140625" style="166" customWidth="1"/>
    <col min="32" max="32" width="10.44140625" style="164" customWidth="1"/>
    <col min="33" max="33" width="16" style="165" customWidth="1"/>
    <col min="34" max="34" width="9.88671875" style="166" bestFit="1" customWidth="1"/>
    <col min="35" max="35" width="19.5546875" style="165" customWidth="1"/>
    <col min="36" max="36" width="9.88671875" style="164" bestFit="1" customWidth="1"/>
    <col min="37" max="37" width="9.33203125" style="165" bestFit="1" customWidth="1"/>
    <col min="38" max="38" width="9.88671875" style="164" bestFit="1" customWidth="1"/>
    <col min="39" max="39" width="14" style="165" customWidth="1"/>
    <col min="40" max="40" width="9.109375" style="164"/>
    <col min="41" max="41" width="8.44140625" style="170" bestFit="1" customWidth="1"/>
    <col min="42" max="42" width="9.88671875" style="166" bestFit="1" customWidth="1"/>
    <col min="43" max="43" width="9.33203125" style="165" bestFit="1" customWidth="1"/>
    <col min="44" max="44" width="9.88671875" style="164" bestFit="1" customWidth="1"/>
    <col min="45" max="45" width="10.5546875" style="165" customWidth="1"/>
    <col min="46" max="16384" width="9.109375" style="126"/>
  </cols>
  <sheetData>
    <row r="1" spans="1:45" ht="24" customHeight="1" x14ac:dyDescent="0.3">
      <c r="A1" s="452" t="s">
        <v>340</v>
      </c>
      <c r="B1" s="453"/>
      <c r="C1" s="441" t="s">
        <v>189</v>
      </c>
      <c r="D1" s="442"/>
      <c r="E1" s="429" t="s">
        <v>117</v>
      </c>
      <c r="F1" s="432"/>
      <c r="G1" s="429" t="s">
        <v>190</v>
      </c>
      <c r="H1" s="432"/>
      <c r="I1" s="429" t="s">
        <v>191</v>
      </c>
      <c r="J1" s="432"/>
      <c r="K1" s="455" t="s">
        <v>192</v>
      </c>
      <c r="L1" s="456"/>
      <c r="M1" s="457"/>
      <c r="N1" s="429" t="s">
        <v>193</v>
      </c>
      <c r="O1" s="430"/>
      <c r="P1" s="430"/>
      <c r="Q1" s="432"/>
      <c r="R1" s="429" t="s">
        <v>194</v>
      </c>
      <c r="S1" s="430"/>
      <c r="T1" s="430"/>
      <c r="U1" s="434"/>
      <c r="V1" s="429" t="s">
        <v>173</v>
      </c>
      <c r="W1" s="430"/>
      <c r="X1" s="430"/>
      <c r="Y1" s="434"/>
      <c r="Z1" s="429" t="s">
        <v>195</v>
      </c>
      <c r="AA1" s="430"/>
      <c r="AB1" s="430"/>
      <c r="AC1" s="434"/>
      <c r="AD1" s="429" t="s">
        <v>196</v>
      </c>
      <c r="AE1" s="434"/>
      <c r="AF1" s="429" t="s">
        <v>197</v>
      </c>
      <c r="AG1" s="432"/>
      <c r="AH1" s="430" t="s">
        <v>198</v>
      </c>
      <c r="AI1" s="433"/>
      <c r="AJ1" s="429" t="s">
        <v>199</v>
      </c>
      <c r="AK1" s="434"/>
      <c r="AL1" s="429" t="s">
        <v>200</v>
      </c>
      <c r="AM1" s="434"/>
      <c r="AN1" s="429" t="s">
        <v>201</v>
      </c>
      <c r="AO1" s="430"/>
      <c r="AP1" s="431"/>
      <c r="AQ1" s="432"/>
      <c r="AR1" s="429" t="s">
        <v>202</v>
      </c>
      <c r="AS1" s="432"/>
    </row>
    <row r="2" spans="1:45" ht="34.5" customHeight="1" thickBot="1" x14ac:dyDescent="0.3">
      <c r="A2" s="454"/>
      <c r="B2" s="453"/>
      <c r="C2" s="435" t="s">
        <v>203</v>
      </c>
      <c r="D2" s="428"/>
      <c r="E2" s="436" t="s">
        <v>204</v>
      </c>
      <c r="F2" s="437"/>
      <c r="G2" s="436" t="s">
        <v>205</v>
      </c>
      <c r="H2" s="437"/>
      <c r="I2" s="436" t="s">
        <v>206</v>
      </c>
      <c r="J2" s="437"/>
      <c r="K2" s="438" t="s">
        <v>207</v>
      </c>
      <c r="L2" s="439"/>
      <c r="M2" s="440"/>
      <c r="N2" s="449" t="s">
        <v>208</v>
      </c>
      <c r="O2" s="450"/>
      <c r="P2" s="450"/>
      <c r="Q2" s="451"/>
      <c r="R2" s="449" t="s">
        <v>208</v>
      </c>
      <c r="S2" s="450"/>
      <c r="T2" s="450"/>
      <c r="U2" s="451"/>
      <c r="V2" s="449" t="s">
        <v>208</v>
      </c>
      <c r="W2" s="450"/>
      <c r="X2" s="450"/>
      <c r="Y2" s="451"/>
      <c r="Z2" s="427" t="s">
        <v>208</v>
      </c>
      <c r="AA2" s="443"/>
      <c r="AB2" s="443"/>
      <c r="AC2" s="428"/>
      <c r="AD2" s="427" t="s">
        <v>208</v>
      </c>
      <c r="AE2" s="446"/>
      <c r="AF2" s="427" t="s">
        <v>208</v>
      </c>
      <c r="AG2" s="428"/>
      <c r="AH2" s="427" t="s">
        <v>208</v>
      </c>
      <c r="AI2" s="428"/>
      <c r="AJ2" s="427" t="s">
        <v>208</v>
      </c>
      <c r="AK2" s="428"/>
      <c r="AL2" s="427" t="s">
        <v>208</v>
      </c>
      <c r="AM2" s="428"/>
      <c r="AN2" s="427" t="s">
        <v>208</v>
      </c>
      <c r="AO2" s="443"/>
      <c r="AP2" s="443"/>
      <c r="AQ2" s="428"/>
      <c r="AR2" s="444" t="s">
        <v>208</v>
      </c>
      <c r="AS2" s="445"/>
    </row>
    <row r="3" spans="1:45" ht="13.5" customHeight="1" x14ac:dyDescent="0.3">
      <c r="A3" s="127" t="s">
        <v>109</v>
      </c>
      <c r="B3" s="128" t="s">
        <v>110</v>
      </c>
      <c r="C3" s="129" t="s">
        <v>209</v>
      </c>
      <c r="D3" s="129" t="s">
        <v>210</v>
      </c>
      <c r="E3" s="130" t="s">
        <v>117</v>
      </c>
      <c r="F3" s="130" t="s">
        <v>181</v>
      </c>
      <c r="G3" s="130" t="s">
        <v>115</v>
      </c>
      <c r="H3" s="130" t="s">
        <v>211</v>
      </c>
      <c r="I3" s="130" t="s">
        <v>212</v>
      </c>
      <c r="J3" s="130" t="s">
        <v>213</v>
      </c>
      <c r="K3" s="131" t="s">
        <v>214</v>
      </c>
      <c r="L3" s="131" t="s">
        <v>215</v>
      </c>
      <c r="M3" s="131" t="s">
        <v>216</v>
      </c>
      <c r="N3" s="130" t="s">
        <v>217</v>
      </c>
      <c r="O3" s="130" t="s">
        <v>218</v>
      </c>
      <c r="P3" s="130" t="s">
        <v>219</v>
      </c>
      <c r="Q3" s="130" t="s">
        <v>220</v>
      </c>
      <c r="R3" s="130" t="s">
        <v>217</v>
      </c>
      <c r="S3" s="130" t="s">
        <v>218</v>
      </c>
      <c r="T3" s="130" t="s">
        <v>219</v>
      </c>
      <c r="U3" s="130" t="s">
        <v>220</v>
      </c>
      <c r="V3" s="130" t="s">
        <v>217</v>
      </c>
      <c r="W3" s="130" t="s">
        <v>218</v>
      </c>
      <c r="X3" s="130" t="s">
        <v>219</v>
      </c>
      <c r="Y3" s="130" t="s">
        <v>220</v>
      </c>
      <c r="Z3" s="128" t="s">
        <v>217</v>
      </c>
      <c r="AA3" s="128" t="s">
        <v>218</v>
      </c>
      <c r="AB3" s="128" t="s">
        <v>219</v>
      </c>
      <c r="AC3" s="128" t="s">
        <v>220</v>
      </c>
      <c r="AD3" s="128" t="s">
        <v>219</v>
      </c>
      <c r="AE3" s="128" t="s">
        <v>220</v>
      </c>
      <c r="AF3" s="128" t="s">
        <v>219</v>
      </c>
      <c r="AG3" s="128" t="s">
        <v>220</v>
      </c>
      <c r="AH3" s="128" t="s">
        <v>219</v>
      </c>
      <c r="AI3" s="128" t="s">
        <v>220</v>
      </c>
      <c r="AJ3" s="128" t="s">
        <v>219</v>
      </c>
      <c r="AK3" s="128" t="s">
        <v>220</v>
      </c>
      <c r="AL3" s="128" t="s">
        <v>219</v>
      </c>
      <c r="AM3" s="128" t="s">
        <v>220</v>
      </c>
      <c r="AN3" s="128" t="s">
        <v>217</v>
      </c>
      <c r="AO3" s="128" t="s">
        <v>218</v>
      </c>
      <c r="AP3" s="128" t="s">
        <v>219</v>
      </c>
      <c r="AQ3" s="128" t="s">
        <v>220</v>
      </c>
      <c r="AR3" s="128" t="s">
        <v>219</v>
      </c>
      <c r="AS3" s="128" t="s">
        <v>220</v>
      </c>
    </row>
    <row r="4" spans="1:45" ht="13.5" customHeight="1" x14ac:dyDescent="0.3">
      <c r="A4" s="132" t="s">
        <v>142</v>
      </c>
      <c r="B4" s="225" t="s">
        <v>5</v>
      </c>
      <c r="C4" s="133">
        <v>12</v>
      </c>
      <c r="D4" s="133">
        <v>18.5</v>
      </c>
      <c r="E4" s="316">
        <v>6669</v>
      </c>
      <c r="F4" s="317">
        <v>555.75</v>
      </c>
      <c r="G4" s="318">
        <v>455</v>
      </c>
      <c r="H4" s="317">
        <v>37.916666666666664</v>
      </c>
      <c r="I4" s="318">
        <v>301</v>
      </c>
      <c r="J4" s="317">
        <v>25.083333333333332</v>
      </c>
      <c r="K4" s="134">
        <v>10844395.16</v>
      </c>
      <c r="L4" s="134">
        <v>903699.59666666668</v>
      </c>
      <c r="M4" s="134">
        <v>586183.52216216212</v>
      </c>
      <c r="N4" s="135">
        <v>124492</v>
      </c>
      <c r="O4" s="133">
        <v>10374.333333333334</v>
      </c>
      <c r="P4" s="135">
        <v>1012</v>
      </c>
      <c r="Q4" s="133">
        <v>84.333333333333329</v>
      </c>
      <c r="R4" s="135">
        <v>2690</v>
      </c>
      <c r="S4" s="133">
        <v>224.16666666666666</v>
      </c>
      <c r="T4" s="135">
        <v>131</v>
      </c>
      <c r="U4" s="133">
        <v>10.916666666666666</v>
      </c>
      <c r="V4" s="135">
        <v>255</v>
      </c>
      <c r="W4" s="133">
        <v>21.25</v>
      </c>
      <c r="X4" s="135">
        <v>458</v>
      </c>
      <c r="Y4" s="133">
        <v>38.166666666666664</v>
      </c>
      <c r="Z4" s="135">
        <v>609</v>
      </c>
      <c r="AA4" s="133">
        <v>50.75</v>
      </c>
      <c r="AB4" s="135">
        <v>302</v>
      </c>
      <c r="AC4" s="133">
        <v>25.166666666666668</v>
      </c>
      <c r="AD4" s="136">
        <v>632</v>
      </c>
      <c r="AE4" s="133">
        <v>52.666666666666664</v>
      </c>
      <c r="AF4" s="135">
        <v>123</v>
      </c>
      <c r="AG4" s="133">
        <v>10.25</v>
      </c>
      <c r="AH4" s="135">
        <v>371</v>
      </c>
      <c r="AI4" s="133">
        <v>30.916666666666668</v>
      </c>
      <c r="AJ4" s="135">
        <v>58</v>
      </c>
      <c r="AK4" s="133">
        <v>4.833333333333333</v>
      </c>
      <c r="AL4" s="135">
        <v>3536</v>
      </c>
      <c r="AM4" s="133">
        <v>294.66666666666669</v>
      </c>
      <c r="AN4" s="135">
        <v>1618</v>
      </c>
      <c r="AO4" s="133">
        <v>134.83333333333334</v>
      </c>
      <c r="AP4" s="135">
        <v>3556</v>
      </c>
      <c r="AQ4" s="133">
        <v>296.33333333333331</v>
      </c>
      <c r="AR4" s="135">
        <v>698</v>
      </c>
      <c r="AS4" s="133">
        <v>58.166666666666664</v>
      </c>
    </row>
    <row r="5" spans="1:45" ht="13.5" customHeight="1" x14ac:dyDescent="0.3">
      <c r="A5" s="132" t="s">
        <v>153</v>
      </c>
      <c r="B5" s="225" t="s">
        <v>6</v>
      </c>
      <c r="C5" s="133">
        <v>3</v>
      </c>
      <c r="D5" s="133">
        <v>4</v>
      </c>
      <c r="E5" s="316">
        <v>1243</v>
      </c>
      <c r="F5" s="317">
        <v>414.33333333333331</v>
      </c>
      <c r="G5" s="318">
        <v>83</v>
      </c>
      <c r="H5" s="317">
        <v>27.666666666666668</v>
      </c>
      <c r="I5" s="318">
        <v>107</v>
      </c>
      <c r="J5" s="317">
        <v>35.666666666666664</v>
      </c>
      <c r="K5" s="134">
        <v>1835452.03</v>
      </c>
      <c r="L5" s="134">
        <v>611817.34333333338</v>
      </c>
      <c r="M5" s="134">
        <v>458863.00750000001</v>
      </c>
      <c r="N5" s="135">
        <v>29365</v>
      </c>
      <c r="O5" s="133">
        <v>9788.3333333333339</v>
      </c>
      <c r="P5" s="135">
        <v>131</v>
      </c>
      <c r="Q5" s="133">
        <v>43.666666666666664</v>
      </c>
      <c r="R5" s="135">
        <v>429</v>
      </c>
      <c r="S5" s="133">
        <v>143</v>
      </c>
      <c r="T5" s="135">
        <v>17</v>
      </c>
      <c r="U5" s="133">
        <v>5.666666666666667</v>
      </c>
      <c r="V5" s="135">
        <v>48</v>
      </c>
      <c r="W5" s="133">
        <v>16</v>
      </c>
      <c r="X5" s="135">
        <v>84</v>
      </c>
      <c r="Y5" s="133">
        <v>28</v>
      </c>
      <c r="Z5" s="135">
        <v>109</v>
      </c>
      <c r="AA5" s="133">
        <v>36.333333333333336</v>
      </c>
      <c r="AB5" s="135">
        <v>100</v>
      </c>
      <c r="AC5" s="133">
        <v>33.333333333333336</v>
      </c>
      <c r="AD5" s="136">
        <v>11</v>
      </c>
      <c r="AE5" s="133">
        <v>3.6666666666666665</v>
      </c>
      <c r="AF5" s="135">
        <v>19</v>
      </c>
      <c r="AG5" s="133">
        <v>6.333333333333333</v>
      </c>
      <c r="AH5" s="135">
        <v>69</v>
      </c>
      <c r="AI5" s="133">
        <v>23</v>
      </c>
      <c r="AJ5" s="135">
        <v>13</v>
      </c>
      <c r="AK5" s="133">
        <v>4.333333333333333</v>
      </c>
      <c r="AL5" s="135">
        <v>592</v>
      </c>
      <c r="AM5" s="133">
        <v>197.33333333333334</v>
      </c>
      <c r="AN5" s="135">
        <v>383</v>
      </c>
      <c r="AO5" s="133">
        <v>127.66666666666667</v>
      </c>
      <c r="AP5" s="135">
        <v>1134</v>
      </c>
      <c r="AQ5" s="133">
        <v>378</v>
      </c>
      <c r="AR5" s="135">
        <v>86</v>
      </c>
      <c r="AS5" s="133">
        <v>28.666666666666668</v>
      </c>
    </row>
    <row r="6" spans="1:45" ht="13.5" customHeight="1" x14ac:dyDescent="0.3">
      <c r="A6" s="132" t="s">
        <v>153</v>
      </c>
      <c r="B6" s="225" t="s">
        <v>7</v>
      </c>
      <c r="C6" s="133">
        <v>0.75</v>
      </c>
      <c r="D6" s="133">
        <v>2</v>
      </c>
      <c r="E6" s="316">
        <v>362</v>
      </c>
      <c r="F6" s="317">
        <v>482.66666666666669</v>
      </c>
      <c r="G6" s="318">
        <v>2</v>
      </c>
      <c r="H6" s="317">
        <v>2.6666666666666665</v>
      </c>
      <c r="I6" s="318">
        <v>29</v>
      </c>
      <c r="J6" s="317">
        <v>38.666666666666664</v>
      </c>
      <c r="K6" s="134">
        <v>520284.84</v>
      </c>
      <c r="L6" s="134">
        <v>693713.12</v>
      </c>
      <c r="M6" s="134">
        <v>260142.42</v>
      </c>
      <c r="N6" s="135">
        <v>6804</v>
      </c>
      <c r="O6" s="133">
        <v>9072</v>
      </c>
      <c r="P6" s="135">
        <v>42</v>
      </c>
      <c r="Q6" s="133">
        <v>56</v>
      </c>
      <c r="R6" s="135">
        <v>578</v>
      </c>
      <c r="S6" s="133">
        <v>770.66666666666663</v>
      </c>
      <c r="T6" s="135">
        <v>1</v>
      </c>
      <c r="U6" s="133">
        <v>1.3333333333333333</v>
      </c>
      <c r="V6" s="135">
        <v>0</v>
      </c>
      <c r="W6" s="133">
        <v>0</v>
      </c>
      <c r="X6" s="135">
        <v>3</v>
      </c>
      <c r="Y6" s="133">
        <v>4</v>
      </c>
      <c r="Z6" s="135">
        <v>3</v>
      </c>
      <c r="AA6" s="133">
        <v>4</v>
      </c>
      <c r="AB6" s="135">
        <v>26</v>
      </c>
      <c r="AC6" s="133">
        <v>34.666666666666664</v>
      </c>
      <c r="AD6" s="136">
        <v>11</v>
      </c>
      <c r="AE6" s="133">
        <v>14.666666666666666</v>
      </c>
      <c r="AF6" s="135">
        <v>3</v>
      </c>
      <c r="AG6" s="133">
        <v>4</v>
      </c>
      <c r="AH6" s="135">
        <v>35</v>
      </c>
      <c r="AI6" s="133">
        <v>46.666666666666664</v>
      </c>
      <c r="AJ6" s="135">
        <v>9</v>
      </c>
      <c r="AK6" s="133">
        <v>12</v>
      </c>
      <c r="AL6" s="135">
        <v>121</v>
      </c>
      <c r="AM6" s="133">
        <v>161.33333333333334</v>
      </c>
      <c r="AN6" s="135">
        <v>122</v>
      </c>
      <c r="AO6" s="133">
        <v>162.66666666666666</v>
      </c>
      <c r="AP6" s="135">
        <v>394</v>
      </c>
      <c r="AQ6" s="133">
        <v>525.33333333333337</v>
      </c>
      <c r="AR6" s="135">
        <v>37</v>
      </c>
      <c r="AS6" s="133">
        <v>49.333333333333336</v>
      </c>
    </row>
    <row r="7" spans="1:45" ht="13.5" customHeight="1" x14ac:dyDescent="0.3">
      <c r="A7" s="132" t="s">
        <v>154</v>
      </c>
      <c r="B7" s="225" t="s">
        <v>8</v>
      </c>
      <c r="C7" s="133">
        <v>4.75</v>
      </c>
      <c r="D7" s="133">
        <v>7</v>
      </c>
      <c r="E7" s="316">
        <v>1994</v>
      </c>
      <c r="F7" s="317">
        <v>419.78947368421052</v>
      </c>
      <c r="G7" s="318">
        <v>105</v>
      </c>
      <c r="H7" s="317">
        <v>22.105263157894736</v>
      </c>
      <c r="I7" s="318">
        <v>130</v>
      </c>
      <c r="J7" s="317">
        <v>27.368421052631579</v>
      </c>
      <c r="K7" s="134">
        <v>3201363.53</v>
      </c>
      <c r="L7" s="134">
        <v>673971.26947368414</v>
      </c>
      <c r="M7" s="134">
        <v>457337.64714285714</v>
      </c>
      <c r="N7" s="135">
        <v>41001</v>
      </c>
      <c r="O7" s="133">
        <v>8631.78947368421</v>
      </c>
      <c r="P7" s="135">
        <v>171</v>
      </c>
      <c r="Q7" s="133">
        <v>36</v>
      </c>
      <c r="R7" s="135">
        <v>632</v>
      </c>
      <c r="S7" s="133">
        <v>133.05263157894737</v>
      </c>
      <c r="T7" s="135">
        <v>24</v>
      </c>
      <c r="U7" s="133">
        <v>5.0526315789473681</v>
      </c>
      <c r="V7" s="135">
        <v>69</v>
      </c>
      <c r="W7" s="133">
        <v>14.526315789473685</v>
      </c>
      <c r="X7" s="135">
        <v>93</v>
      </c>
      <c r="Y7" s="133">
        <v>19.578947368421051</v>
      </c>
      <c r="Z7" s="135">
        <v>247</v>
      </c>
      <c r="AA7" s="133">
        <v>52</v>
      </c>
      <c r="AB7" s="135">
        <v>110</v>
      </c>
      <c r="AC7" s="133">
        <v>23.157894736842106</v>
      </c>
      <c r="AD7" s="136">
        <v>16</v>
      </c>
      <c r="AE7" s="133">
        <v>3.3684210526315788</v>
      </c>
      <c r="AF7" s="135">
        <v>13</v>
      </c>
      <c r="AG7" s="133">
        <v>2.736842105263158</v>
      </c>
      <c r="AH7" s="135">
        <v>76</v>
      </c>
      <c r="AI7" s="133">
        <v>16</v>
      </c>
      <c r="AJ7" s="135">
        <v>31</v>
      </c>
      <c r="AK7" s="133">
        <v>6.5263157894736841</v>
      </c>
      <c r="AL7" s="135">
        <v>1077</v>
      </c>
      <c r="AM7" s="133">
        <v>226.73684210526315</v>
      </c>
      <c r="AN7" s="135">
        <v>1698</v>
      </c>
      <c r="AO7" s="133">
        <v>357.4736842105263</v>
      </c>
      <c r="AP7" s="135">
        <v>1665</v>
      </c>
      <c r="AQ7" s="133">
        <v>350.5263157894737</v>
      </c>
      <c r="AR7" s="135">
        <v>124</v>
      </c>
      <c r="AS7" s="133">
        <v>26.105263157894736</v>
      </c>
    </row>
    <row r="8" spans="1:45" ht="13.5" customHeight="1" x14ac:dyDescent="0.3">
      <c r="A8" s="132" t="s">
        <v>153</v>
      </c>
      <c r="B8" s="225" t="s">
        <v>9</v>
      </c>
      <c r="C8" s="133">
        <v>4</v>
      </c>
      <c r="D8" s="133">
        <v>5</v>
      </c>
      <c r="E8" s="316">
        <v>938</v>
      </c>
      <c r="F8" s="317">
        <v>234.5</v>
      </c>
      <c r="G8" s="318">
        <v>12</v>
      </c>
      <c r="H8" s="317">
        <v>3</v>
      </c>
      <c r="I8" s="318">
        <v>115</v>
      </c>
      <c r="J8" s="317">
        <v>28.75</v>
      </c>
      <c r="K8" s="134">
        <v>1313382.48</v>
      </c>
      <c r="L8" s="134">
        <v>328345.62</v>
      </c>
      <c r="M8" s="134">
        <v>262676.49599999998</v>
      </c>
      <c r="N8" s="135">
        <v>18229</v>
      </c>
      <c r="O8" s="133">
        <v>4557.25</v>
      </c>
      <c r="P8" s="135">
        <v>124</v>
      </c>
      <c r="Q8" s="133">
        <v>31</v>
      </c>
      <c r="R8" s="135">
        <v>399</v>
      </c>
      <c r="S8" s="133">
        <v>99.75</v>
      </c>
      <c r="T8" s="135">
        <v>3</v>
      </c>
      <c r="U8" s="133">
        <v>0.75</v>
      </c>
      <c r="V8" s="135">
        <v>7</v>
      </c>
      <c r="W8" s="133">
        <v>1.75</v>
      </c>
      <c r="X8" s="135">
        <v>12</v>
      </c>
      <c r="Y8" s="133">
        <v>3</v>
      </c>
      <c r="Z8" s="135">
        <v>95</v>
      </c>
      <c r="AA8" s="133">
        <v>23.75</v>
      </c>
      <c r="AB8" s="135">
        <v>114</v>
      </c>
      <c r="AC8" s="133">
        <v>28.5</v>
      </c>
      <c r="AD8" s="136">
        <v>2</v>
      </c>
      <c r="AE8" s="133">
        <v>0.5</v>
      </c>
      <c r="AF8" s="135">
        <v>2</v>
      </c>
      <c r="AG8" s="133">
        <v>0.5</v>
      </c>
      <c r="AH8" s="135">
        <v>19</v>
      </c>
      <c r="AI8" s="133">
        <v>4.75</v>
      </c>
      <c r="AJ8" s="135">
        <v>4</v>
      </c>
      <c r="AK8" s="133">
        <v>1</v>
      </c>
      <c r="AL8" s="135">
        <v>379</v>
      </c>
      <c r="AM8" s="133">
        <v>94.75</v>
      </c>
      <c r="AN8" s="135">
        <v>1092</v>
      </c>
      <c r="AO8" s="133">
        <v>273</v>
      </c>
      <c r="AP8" s="135">
        <v>554</v>
      </c>
      <c r="AQ8" s="133">
        <v>138.5</v>
      </c>
      <c r="AR8" s="135">
        <v>580</v>
      </c>
      <c r="AS8" s="133">
        <v>145</v>
      </c>
    </row>
    <row r="9" spans="1:45" ht="13.5" customHeight="1" x14ac:dyDescent="0.3">
      <c r="A9" s="132" t="s">
        <v>153</v>
      </c>
      <c r="B9" s="225" t="s">
        <v>10</v>
      </c>
      <c r="C9" s="133">
        <v>1</v>
      </c>
      <c r="D9" s="133">
        <v>1</v>
      </c>
      <c r="E9" s="316">
        <v>291</v>
      </c>
      <c r="F9" s="317">
        <v>291</v>
      </c>
      <c r="G9" s="318">
        <v>5</v>
      </c>
      <c r="H9" s="317">
        <v>5</v>
      </c>
      <c r="I9" s="318">
        <v>18</v>
      </c>
      <c r="J9" s="317">
        <v>18</v>
      </c>
      <c r="K9" s="134">
        <v>536115.81999999995</v>
      </c>
      <c r="L9" s="134">
        <v>536115.81999999995</v>
      </c>
      <c r="M9" s="134">
        <v>536115.81999999995</v>
      </c>
      <c r="N9" s="135">
        <v>5388</v>
      </c>
      <c r="O9" s="133">
        <v>5388</v>
      </c>
      <c r="P9" s="135">
        <v>21</v>
      </c>
      <c r="Q9" s="133">
        <v>21</v>
      </c>
      <c r="R9" s="135">
        <v>83</v>
      </c>
      <c r="S9" s="133">
        <v>83</v>
      </c>
      <c r="T9" s="135">
        <v>1</v>
      </c>
      <c r="U9" s="133">
        <v>1</v>
      </c>
      <c r="V9" s="135">
        <v>2</v>
      </c>
      <c r="W9" s="133">
        <v>2</v>
      </c>
      <c r="X9" s="135">
        <v>5</v>
      </c>
      <c r="Y9" s="133">
        <v>5</v>
      </c>
      <c r="Z9" s="135">
        <v>35</v>
      </c>
      <c r="AA9" s="133">
        <v>35</v>
      </c>
      <c r="AB9" s="135">
        <v>21</v>
      </c>
      <c r="AC9" s="133">
        <v>21</v>
      </c>
      <c r="AD9" s="136">
        <v>1</v>
      </c>
      <c r="AE9" s="133">
        <v>1</v>
      </c>
      <c r="AF9" s="135">
        <v>5</v>
      </c>
      <c r="AG9" s="133">
        <v>5</v>
      </c>
      <c r="AH9" s="135">
        <v>8</v>
      </c>
      <c r="AI9" s="133">
        <v>8</v>
      </c>
      <c r="AJ9" s="135">
        <v>0</v>
      </c>
      <c r="AK9" s="133">
        <v>0</v>
      </c>
      <c r="AL9" s="135">
        <v>119</v>
      </c>
      <c r="AM9" s="133">
        <v>119</v>
      </c>
      <c r="AN9" s="135">
        <v>274</v>
      </c>
      <c r="AO9" s="133">
        <v>274</v>
      </c>
      <c r="AP9" s="135">
        <v>85</v>
      </c>
      <c r="AQ9" s="133">
        <v>85</v>
      </c>
      <c r="AR9" s="135">
        <v>30</v>
      </c>
      <c r="AS9" s="133">
        <v>30</v>
      </c>
    </row>
    <row r="10" spans="1:45" ht="13.5" customHeight="1" x14ac:dyDescent="0.3">
      <c r="A10" s="132" t="s">
        <v>169</v>
      </c>
      <c r="B10" s="225" t="s">
        <v>11</v>
      </c>
      <c r="C10" s="133">
        <v>7.5</v>
      </c>
      <c r="D10" s="133">
        <v>10</v>
      </c>
      <c r="E10" s="316">
        <v>2902</v>
      </c>
      <c r="F10" s="317">
        <v>386.93333333333334</v>
      </c>
      <c r="G10" s="318">
        <v>199</v>
      </c>
      <c r="H10" s="317">
        <v>26.533333333333335</v>
      </c>
      <c r="I10" s="318">
        <v>239</v>
      </c>
      <c r="J10" s="317">
        <v>31.866666666666667</v>
      </c>
      <c r="K10" s="134">
        <v>4160326.82</v>
      </c>
      <c r="L10" s="134">
        <v>554710.24266666663</v>
      </c>
      <c r="M10" s="134">
        <v>416032.68199999997</v>
      </c>
      <c r="N10" s="135">
        <v>47379</v>
      </c>
      <c r="O10" s="133">
        <v>6317.2</v>
      </c>
      <c r="P10" s="135">
        <v>254</v>
      </c>
      <c r="Q10" s="133">
        <v>33.866666666666667</v>
      </c>
      <c r="R10" s="135">
        <v>1307</v>
      </c>
      <c r="S10" s="133">
        <v>174.26666666666668</v>
      </c>
      <c r="T10" s="135">
        <v>106</v>
      </c>
      <c r="U10" s="133">
        <v>14.133333333333333</v>
      </c>
      <c r="V10" s="135">
        <v>54</v>
      </c>
      <c r="W10" s="133">
        <v>7.2</v>
      </c>
      <c r="X10" s="135">
        <v>216</v>
      </c>
      <c r="Y10" s="133">
        <v>28.8</v>
      </c>
      <c r="Z10" s="135">
        <v>343</v>
      </c>
      <c r="AA10" s="133">
        <v>45.733333333333334</v>
      </c>
      <c r="AB10" s="135">
        <v>238</v>
      </c>
      <c r="AC10" s="133">
        <v>31.733333333333334</v>
      </c>
      <c r="AD10" s="136">
        <v>346</v>
      </c>
      <c r="AE10" s="133">
        <v>46.133333333333333</v>
      </c>
      <c r="AF10" s="135">
        <v>208</v>
      </c>
      <c r="AG10" s="133">
        <v>27.733333333333334</v>
      </c>
      <c r="AH10" s="135">
        <v>238</v>
      </c>
      <c r="AI10" s="133">
        <v>31.733333333333334</v>
      </c>
      <c r="AJ10" s="135">
        <v>33</v>
      </c>
      <c r="AK10" s="133">
        <v>4.4000000000000004</v>
      </c>
      <c r="AL10" s="135">
        <v>1328</v>
      </c>
      <c r="AM10" s="133">
        <v>177.06666666666666</v>
      </c>
      <c r="AN10" s="135">
        <v>791</v>
      </c>
      <c r="AO10" s="133">
        <v>105.46666666666667</v>
      </c>
      <c r="AP10" s="135">
        <v>2886</v>
      </c>
      <c r="AQ10" s="133">
        <v>384.8</v>
      </c>
      <c r="AR10" s="135">
        <v>346</v>
      </c>
      <c r="AS10" s="133">
        <v>46.133333333333333</v>
      </c>
    </row>
    <row r="11" spans="1:45" ht="13.5" customHeight="1" x14ac:dyDescent="0.3">
      <c r="A11" s="132" t="s">
        <v>169</v>
      </c>
      <c r="B11" s="225" t="s">
        <v>12</v>
      </c>
      <c r="C11" s="133">
        <v>3.5</v>
      </c>
      <c r="D11" s="133">
        <v>4</v>
      </c>
      <c r="E11" s="316">
        <v>1352</v>
      </c>
      <c r="F11" s="317">
        <v>386.28571428571428</v>
      </c>
      <c r="G11" s="318">
        <v>65</v>
      </c>
      <c r="H11" s="317">
        <v>18.571428571428573</v>
      </c>
      <c r="I11" s="318">
        <v>87</v>
      </c>
      <c r="J11" s="317">
        <v>24.857142857142858</v>
      </c>
      <c r="K11" s="134">
        <v>2265372.65</v>
      </c>
      <c r="L11" s="134">
        <v>647249.32857142854</v>
      </c>
      <c r="M11" s="134">
        <v>566343.16249999998</v>
      </c>
      <c r="N11" s="135">
        <v>17153</v>
      </c>
      <c r="O11" s="133">
        <v>4900.8571428571431</v>
      </c>
      <c r="P11" s="135">
        <v>58</v>
      </c>
      <c r="Q11" s="133">
        <v>16.571428571428573</v>
      </c>
      <c r="R11" s="135">
        <v>596</v>
      </c>
      <c r="S11" s="133">
        <v>170.28571428571428</v>
      </c>
      <c r="T11" s="135">
        <v>23</v>
      </c>
      <c r="U11" s="133">
        <v>6.5714285714285712</v>
      </c>
      <c r="V11" s="135">
        <v>44</v>
      </c>
      <c r="W11" s="133">
        <v>12.571428571428571</v>
      </c>
      <c r="X11" s="135">
        <v>63</v>
      </c>
      <c r="Y11" s="133">
        <v>18</v>
      </c>
      <c r="Z11" s="135">
        <v>86</v>
      </c>
      <c r="AA11" s="133">
        <v>24.571428571428573</v>
      </c>
      <c r="AB11" s="135">
        <v>70</v>
      </c>
      <c r="AC11" s="133">
        <v>20</v>
      </c>
      <c r="AD11" s="136">
        <v>6</v>
      </c>
      <c r="AE11" s="133">
        <v>1.7142857142857142</v>
      </c>
      <c r="AF11" s="135">
        <v>47</v>
      </c>
      <c r="AG11" s="133">
        <v>13.428571428571429</v>
      </c>
      <c r="AH11" s="135">
        <v>56</v>
      </c>
      <c r="AI11" s="133">
        <v>16</v>
      </c>
      <c r="AJ11" s="135">
        <v>11</v>
      </c>
      <c r="AK11" s="133">
        <v>3.1428571428571428</v>
      </c>
      <c r="AL11" s="135">
        <v>945</v>
      </c>
      <c r="AM11" s="133">
        <v>270</v>
      </c>
      <c r="AN11" s="135">
        <v>376</v>
      </c>
      <c r="AO11" s="133">
        <v>107.42857142857143</v>
      </c>
      <c r="AP11" s="135">
        <v>650</v>
      </c>
      <c r="AQ11" s="133">
        <v>185.71428571428572</v>
      </c>
      <c r="AR11" s="135">
        <v>249</v>
      </c>
      <c r="AS11" s="133">
        <v>71.142857142857139</v>
      </c>
    </row>
    <row r="12" spans="1:45" ht="13.5" customHeight="1" x14ac:dyDescent="0.3">
      <c r="A12" s="132" t="s">
        <v>152</v>
      </c>
      <c r="B12" s="225" t="s">
        <v>13</v>
      </c>
      <c r="C12" s="133">
        <v>6</v>
      </c>
      <c r="D12" s="133">
        <v>8</v>
      </c>
      <c r="E12" s="316">
        <v>2115</v>
      </c>
      <c r="F12" s="317">
        <v>352.5</v>
      </c>
      <c r="G12" s="318">
        <v>123</v>
      </c>
      <c r="H12" s="317">
        <v>20.5</v>
      </c>
      <c r="I12" s="318">
        <v>190</v>
      </c>
      <c r="J12" s="317">
        <v>31.666666666666668</v>
      </c>
      <c r="K12" s="134">
        <v>4038659.16</v>
      </c>
      <c r="L12" s="134">
        <v>673109.86</v>
      </c>
      <c r="M12" s="134">
        <v>504832.39500000002</v>
      </c>
      <c r="N12" s="135">
        <v>44209</v>
      </c>
      <c r="O12" s="133">
        <v>7368.166666666667</v>
      </c>
      <c r="P12" s="135">
        <v>217</v>
      </c>
      <c r="Q12" s="133">
        <v>36.166666666666664</v>
      </c>
      <c r="R12" s="135">
        <v>3857</v>
      </c>
      <c r="S12" s="133">
        <v>642.83333333333337</v>
      </c>
      <c r="T12" s="135">
        <v>288</v>
      </c>
      <c r="U12" s="133">
        <v>48</v>
      </c>
      <c r="V12" s="135">
        <v>92</v>
      </c>
      <c r="W12" s="133">
        <v>15.333333333333334</v>
      </c>
      <c r="X12" s="135">
        <v>124</v>
      </c>
      <c r="Y12" s="133">
        <v>20.666666666666668</v>
      </c>
      <c r="Z12" s="135">
        <v>292</v>
      </c>
      <c r="AA12" s="133">
        <v>48.666666666666664</v>
      </c>
      <c r="AB12" s="135">
        <v>185</v>
      </c>
      <c r="AC12" s="133">
        <v>30.833333333333332</v>
      </c>
      <c r="AD12" s="136">
        <v>235</v>
      </c>
      <c r="AE12" s="133">
        <v>39.166666666666664</v>
      </c>
      <c r="AF12" s="135">
        <v>77</v>
      </c>
      <c r="AG12" s="133">
        <v>12.833333333333334</v>
      </c>
      <c r="AH12" s="135">
        <v>139</v>
      </c>
      <c r="AI12" s="133">
        <v>23.166666666666668</v>
      </c>
      <c r="AJ12" s="135">
        <v>29</v>
      </c>
      <c r="AK12" s="133">
        <v>4.833333333333333</v>
      </c>
      <c r="AL12" s="135">
        <v>1558</v>
      </c>
      <c r="AM12" s="133">
        <v>259.66666666666669</v>
      </c>
      <c r="AN12" s="135">
        <v>1503</v>
      </c>
      <c r="AO12" s="133">
        <v>250.5</v>
      </c>
      <c r="AP12" s="135">
        <v>5523</v>
      </c>
      <c r="AQ12" s="133">
        <v>920.5</v>
      </c>
      <c r="AR12" s="135">
        <v>333</v>
      </c>
      <c r="AS12" s="133">
        <v>55.5</v>
      </c>
    </row>
    <row r="13" spans="1:45" ht="13.5" customHeight="1" x14ac:dyDescent="0.3">
      <c r="A13" s="132" t="s">
        <v>152</v>
      </c>
      <c r="B13" s="225" t="s">
        <v>14</v>
      </c>
      <c r="C13" s="133">
        <v>10.75</v>
      </c>
      <c r="D13" s="133">
        <v>13</v>
      </c>
      <c r="E13" s="316">
        <v>3662</v>
      </c>
      <c r="F13" s="317">
        <v>340.6511627906977</v>
      </c>
      <c r="G13" s="318">
        <v>483</v>
      </c>
      <c r="H13" s="317">
        <v>44.930232558139537</v>
      </c>
      <c r="I13" s="318">
        <v>555</v>
      </c>
      <c r="J13" s="317">
        <v>51.627906976744185</v>
      </c>
      <c r="K13" s="134">
        <v>6459272.7599999998</v>
      </c>
      <c r="L13" s="134">
        <v>600862.58232558134</v>
      </c>
      <c r="M13" s="134">
        <v>496867.13538461539</v>
      </c>
      <c r="N13" s="135">
        <v>67489</v>
      </c>
      <c r="O13" s="133">
        <v>6278.0465116279074</v>
      </c>
      <c r="P13" s="135">
        <v>565</v>
      </c>
      <c r="Q13" s="133">
        <v>52.558139534883722</v>
      </c>
      <c r="R13" s="135">
        <v>3983</v>
      </c>
      <c r="S13" s="133">
        <v>370.51162790697674</v>
      </c>
      <c r="T13" s="135">
        <v>343</v>
      </c>
      <c r="U13" s="133">
        <v>31.906976744186046</v>
      </c>
      <c r="V13" s="135">
        <v>236</v>
      </c>
      <c r="W13" s="133">
        <v>21.953488372093023</v>
      </c>
      <c r="X13" s="135">
        <v>488</v>
      </c>
      <c r="Y13" s="133">
        <v>45.395348837209305</v>
      </c>
      <c r="Z13" s="135">
        <v>737</v>
      </c>
      <c r="AA13" s="133">
        <v>68.558139534883722</v>
      </c>
      <c r="AB13" s="135">
        <v>541</v>
      </c>
      <c r="AC13" s="133">
        <v>50.325581395348834</v>
      </c>
      <c r="AD13" s="136">
        <v>2154</v>
      </c>
      <c r="AE13" s="133">
        <v>200.37209302325581</v>
      </c>
      <c r="AF13" s="135">
        <v>123</v>
      </c>
      <c r="AG13" s="133">
        <v>11.44186046511628</v>
      </c>
      <c r="AH13" s="135">
        <v>288</v>
      </c>
      <c r="AI13" s="133">
        <v>26.790697674418606</v>
      </c>
      <c r="AJ13" s="135">
        <v>22</v>
      </c>
      <c r="AK13" s="133">
        <v>2.0465116279069768</v>
      </c>
      <c r="AL13" s="135">
        <v>1570</v>
      </c>
      <c r="AM13" s="133">
        <v>146.04651162790697</v>
      </c>
      <c r="AN13" s="135">
        <v>2256</v>
      </c>
      <c r="AO13" s="133">
        <v>209.86046511627907</v>
      </c>
      <c r="AP13" s="135">
        <v>6231</v>
      </c>
      <c r="AQ13" s="133">
        <v>579.62790697674416</v>
      </c>
      <c r="AR13" s="135">
        <v>791</v>
      </c>
      <c r="AS13" s="133">
        <v>73.581395348837205</v>
      </c>
    </row>
    <row r="14" spans="1:45" ht="13.5" customHeight="1" x14ac:dyDescent="0.3">
      <c r="A14" s="132" t="s">
        <v>155</v>
      </c>
      <c r="B14" s="225" t="s">
        <v>15</v>
      </c>
      <c r="C14" s="133">
        <v>8</v>
      </c>
      <c r="D14" s="133">
        <v>16</v>
      </c>
      <c r="E14" s="316">
        <v>6176</v>
      </c>
      <c r="F14" s="317">
        <v>772</v>
      </c>
      <c r="G14" s="318">
        <v>332</v>
      </c>
      <c r="H14" s="317">
        <v>41.5</v>
      </c>
      <c r="I14" s="318">
        <v>522</v>
      </c>
      <c r="J14" s="317">
        <v>65.25</v>
      </c>
      <c r="K14" s="134">
        <v>12263480.25</v>
      </c>
      <c r="L14" s="134">
        <v>1532935.03125</v>
      </c>
      <c r="M14" s="134">
        <v>766467.515625</v>
      </c>
      <c r="N14" s="135">
        <v>122852</v>
      </c>
      <c r="O14" s="133">
        <v>15356.5</v>
      </c>
      <c r="P14" s="135">
        <v>1128</v>
      </c>
      <c r="Q14" s="133">
        <v>141</v>
      </c>
      <c r="R14" s="135">
        <v>6951</v>
      </c>
      <c r="S14" s="133">
        <v>868.875</v>
      </c>
      <c r="T14" s="135">
        <v>1420</v>
      </c>
      <c r="U14" s="133">
        <v>177.5</v>
      </c>
      <c r="V14" s="135">
        <v>308</v>
      </c>
      <c r="W14" s="133">
        <v>38.5</v>
      </c>
      <c r="X14" s="135">
        <v>339</v>
      </c>
      <c r="Y14" s="133">
        <v>42.375</v>
      </c>
      <c r="Z14" s="135">
        <v>918</v>
      </c>
      <c r="AA14" s="133">
        <v>114.75</v>
      </c>
      <c r="AB14" s="135">
        <v>484</v>
      </c>
      <c r="AC14" s="133">
        <v>60.5</v>
      </c>
      <c r="AD14" s="136">
        <v>17</v>
      </c>
      <c r="AE14" s="133">
        <v>2.125</v>
      </c>
      <c r="AF14" s="135">
        <v>190</v>
      </c>
      <c r="AG14" s="133">
        <v>23.75</v>
      </c>
      <c r="AH14" s="135">
        <v>1001</v>
      </c>
      <c r="AI14" s="133">
        <v>125.125</v>
      </c>
      <c r="AJ14" s="135">
        <v>143</v>
      </c>
      <c r="AK14" s="133">
        <v>17.875</v>
      </c>
      <c r="AL14" s="135">
        <v>3712</v>
      </c>
      <c r="AM14" s="133">
        <v>464</v>
      </c>
      <c r="AN14" s="135">
        <v>6869</v>
      </c>
      <c r="AO14" s="133">
        <v>858.625</v>
      </c>
      <c r="AP14" s="135">
        <v>4696</v>
      </c>
      <c r="AQ14" s="133">
        <v>587</v>
      </c>
      <c r="AR14" s="135">
        <v>4947</v>
      </c>
      <c r="AS14" s="133">
        <v>618.375</v>
      </c>
    </row>
    <row r="15" spans="1:45" ht="13.5" customHeight="1" x14ac:dyDescent="0.3">
      <c r="A15" s="132" t="s">
        <v>153</v>
      </c>
      <c r="B15" s="225" t="s">
        <v>16</v>
      </c>
      <c r="C15" s="133">
        <v>5</v>
      </c>
      <c r="D15" s="133">
        <v>8</v>
      </c>
      <c r="E15" s="316">
        <v>2573</v>
      </c>
      <c r="F15" s="317">
        <v>514.6</v>
      </c>
      <c r="G15" s="318">
        <v>213</v>
      </c>
      <c r="H15" s="317">
        <v>42.6</v>
      </c>
      <c r="I15" s="318">
        <v>257</v>
      </c>
      <c r="J15" s="317">
        <v>51.4</v>
      </c>
      <c r="K15" s="134">
        <v>4083235.22</v>
      </c>
      <c r="L15" s="134">
        <v>816647.04399999999</v>
      </c>
      <c r="M15" s="134">
        <v>510404.40250000003</v>
      </c>
      <c r="N15" s="135">
        <v>65885</v>
      </c>
      <c r="O15" s="133">
        <v>13177</v>
      </c>
      <c r="P15" s="135">
        <v>490</v>
      </c>
      <c r="Q15" s="133">
        <v>98</v>
      </c>
      <c r="R15" s="135">
        <v>2762</v>
      </c>
      <c r="S15" s="133">
        <v>552.4</v>
      </c>
      <c r="T15" s="135">
        <v>179</v>
      </c>
      <c r="U15" s="133">
        <v>35.799999999999997</v>
      </c>
      <c r="V15" s="135">
        <v>26</v>
      </c>
      <c r="W15" s="133">
        <v>5.2</v>
      </c>
      <c r="X15" s="135">
        <v>224</v>
      </c>
      <c r="Y15" s="133">
        <v>44.8</v>
      </c>
      <c r="Z15" s="135">
        <v>259</v>
      </c>
      <c r="AA15" s="133">
        <v>51.8</v>
      </c>
      <c r="AB15" s="135">
        <v>255</v>
      </c>
      <c r="AC15" s="133">
        <v>51</v>
      </c>
      <c r="AD15" s="136">
        <v>18</v>
      </c>
      <c r="AE15" s="133">
        <v>3.6</v>
      </c>
      <c r="AF15" s="135">
        <v>83</v>
      </c>
      <c r="AG15" s="133">
        <v>16.600000000000001</v>
      </c>
      <c r="AH15" s="135">
        <v>137</v>
      </c>
      <c r="AI15" s="133">
        <v>27.4</v>
      </c>
      <c r="AJ15" s="135">
        <v>25</v>
      </c>
      <c r="AK15" s="133">
        <v>5</v>
      </c>
      <c r="AL15" s="135">
        <v>2044</v>
      </c>
      <c r="AM15" s="133">
        <v>408.8</v>
      </c>
      <c r="AN15" s="135">
        <v>1828</v>
      </c>
      <c r="AO15" s="133">
        <v>365.6</v>
      </c>
      <c r="AP15" s="135">
        <v>1739</v>
      </c>
      <c r="AQ15" s="133">
        <v>347.8</v>
      </c>
      <c r="AR15" s="135">
        <v>722</v>
      </c>
      <c r="AS15" s="133">
        <v>144.4</v>
      </c>
    </row>
    <row r="16" spans="1:45" ht="13.5" customHeight="1" x14ac:dyDescent="0.3">
      <c r="A16" s="132" t="s">
        <v>154</v>
      </c>
      <c r="B16" s="225" t="s">
        <v>17</v>
      </c>
      <c r="C16" s="133">
        <v>16.75</v>
      </c>
      <c r="D16" s="133">
        <v>23</v>
      </c>
      <c r="E16" s="316">
        <v>4898</v>
      </c>
      <c r="F16" s="317">
        <v>292.41791044776119</v>
      </c>
      <c r="G16" s="318">
        <v>360</v>
      </c>
      <c r="H16" s="317">
        <v>21.492537313432837</v>
      </c>
      <c r="I16" s="318">
        <v>449</v>
      </c>
      <c r="J16" s="317">
        <v>26.805970149253731</v>
      </c>
      <c r="K16" s="134">
        <v>12360898.58</v>
      </c>
      <c r="L16" s="134">
        <v>737964.09432835819</v>
      </c>
      <c r="M16" s="134">
        <v>537430.37304347823</v>
      </c>
      <c r="N16" s="135">
        <v>90063</v>
      </c>
      <c r="O16" s="133">
        <v>5376.8955223880594</v>
      </c>
      <c r="P16" s="135">
        <v>871</v>
      </c>
      <c r="Q16" s="133">
        <v>52</v>
      </c>
      <c r="R16" s="135">
        <v>7981</v>
      </c>
      <c r="S16" s="133">
        <v>476.47761194029852</v>
      </c>
      <c r="T16" s="135">
        <v>365</v>
      </c>
      <c r="U16" s="133">
        <v>21.791044776119403</v>
      </c>
      <c r="V16" s="135">
        <v>166</v>
      </c>
      <c r="W16" s="133">
        <v>9.91044776119403</v>
      </c>
      <c r="X16" s="135">
        <v>369</v>
      </c>
      <c r="Y16" s="133">
        <v>22.029850746268657</v>
      </c>
      <c r="Z16" s="135">
        <v>481</v>
      </c>
      <c r="AA16" s="133">
        <v>28.71641791044776</v>
      </c>
      <c r="AB16" s="135">
        <v>394</v>
      </c>
      <c r="AC16" s="133">
        <v>23.522388059701491</v>
      </c>
      <c r="AD16" s="136">
        <v>38</v>
      </c>
      <c r="AE16" s="133">
        <v>2.2686567164179103</v>
      </c>
      <c r="AF16" s="135">
        <v>322</v>
      </c>
      <c r="AG16" s="133">
        <v>19.223880597014926</v>
      </c>
      <c r="AH16" s="135">
        <v>378</v>
      </c>
      <c r="AI16" s="133">
        <v>22.567164179104477</v>
      </c>
      <c r="AJ16" s="135">
        <v>130</v>
      </c>
      <c r="AK16" s="133">
        <v>7.7611940298507465</v>
      </c>
      <c r="AL16" s="135">
        <v>4215</v>
      </c>
      <c r="AM16" s="133">
        <v>251.64179104477611</v>
      </c>
      <c r="AN16" s="135">
        <v>7991</v>
      </c>
      <c r="AO16" s="133">
        <v>477.07462686567163</v>
      </c>
      <c r="AP16" s="135">
        <v>16336</v>
      </c>
      <c r="AQ16" s="133">
        <v>975.28358208955228</v>
      </c>
      <c r="AR16" s="135">
        <v>3788</v>
      </c>
      <c r="AS16" s="133">
        <v>226.14925373134329</v>
      </c>
    </row>
    <row r="17" spans="1:45" ht="13.5" customHeight="1" x14ac:dyDescent="0.3">
      <c r="A17" s="132" t="s">
        <v>153</v>
      </c>
      <c r="B17" s="225" t="s">
        <v>18</v>
      </c>
      <c r="C17" s="133">
        <v>7.75</v>
      </c>
      <c r="D17" s="133">
        <v>10</v>
      </c>
      <c r="E17" s="316">
        <v>2868</v>
      </c>
      <c r="F17" s="317">
        <v>370.06451612903226</v>
      </c>
      <c r="G17" s="318">
        <v>194</v>
      </c>
      <c r="H17" s="317">
        <v>25.032258064516128</v>
      </c>
      <c r="I17" s="318">
        <v>297</v>
      </c>
      <c r="J17" s="317">
        <v>38.322580645161288</v>
      </c>
      <c r="K17" s="134">
        <v>5160822.62</v>
      </c>
      <c r="L17" s="134">
        <v>665912.59612903232</v>
      </c>
      <c r="M17" s="134">
        <v>516082.26199999999</v>
      </c>
      <c r="N17" s="135">
        <v>68643</v>
      </c>
      <c r="O17" s="133">
        <v>8857.1612903225814</v>
      </c>
      <c r="P17" s="135">
        <v>488</v>
      </c>
      <c r="Q17" s="133">
        <v>62.967741935483872</v>
      </c>
      <c r="R17" s="135">
        <v>909</v>
      </c>
      <c r="S17" s="133">
        <v>117.29032258064517</v>
      </c>
      <c r="T17" s="135">
        <v>96</v>
      </c>
      <c r="U17" s="133">
        <v>12.387096774193548</v>
      </c>
      <c r="V17" s="135">
        <v>66</v>
      </c>
      <c r="W17" s="133">
        <v>8.5161290322580641</v>
      </c>
      <c r="X17" s="135">
        <v>195</v>
      </c>
      <c r="Y17" s="133">
        <v>25.161290322580644</v>
      </c>
      <c r="Z17" s="135">
        <v>328</v>
      </c>
      <c r="AA17" s="133">
        <v>42.322580645161288</v>
      </c>
      <c r="AB17" s="135">
        <v>281</v>
      </c>
      <c r="AC17" s="133">
        <v>36.258064516129032</v>
      </c>
      <c r="AD17" s="136">
        <v>17</v>
      </c>
      <c r="AE17" s="133">
        <v>2.193548387096774</v>
      </c>
      <c r="AF17" s="135">
        <v>52</v>
      </c>
      <c r="AG17" s="133">
        <v>6.709677419354839</v>
      </c>
      <c r="AH17" s="135">
        <v>178</v>
      </c>
      <c r="AI17" s="133">
        <v>22.967741935483872</v>
      </c>
      <c r="AJ17" s="135">
        <v>35</v>
      </c>
      <c r="AK17" s="133">
        <v>4.5161290322580649</v>
      </c>
      <c r="AL17" s="135">
        <v>1783</v>
      </c>
      <c r="AM17" s="133">
        <v>230.06451612903226</v>
      </c>
      <c r="AN17" s="135">
        <v>1884</v>
      </c>
      <c r="AO17" s="133">
        <v>243.09677419354838</v>
      </c>
      <c r="AP17" s="135">
        <v>1631</v>
      </c>
      <c r="AQ17" s="133">
        <v>210.45161290322579</v>
      </c>
      <c r="AR17" s="135">
        <v>1521</v>
      </c>
      <c r="AS17" s="133">
        <v>196.25806451612902</v>
      </c>
    </row>
    <row r="18" spans="1:45" ht="13.5" customHeight="1" x14ac:dyDescent="0.3">
      <c r="A18" s="132" t="s">
        <v>169</v>
      </c>
      <c r="B18" s="225" t="s">
        <v>19</v>
      </c>
      <c r="C18" s="133">
        <v>1</v>
      </c>
      <c r="D18" s="133">
        <v>1.75</v>
      </c>
      <c r="E18" s="316">
        <v>283</v>
      </c>
      <c r="F18" s="317">
        <v>283</v>
      </c>
      <c r="G18" s="318">
        <v>27</v>
      </c>
      <c r="H18" s="317">
        <v>27</v>
      </c>
      <c r="I18" s="318">
        <v>27</v>
      </c>
      <c r="J18" s="317">
        <v>27</v>
      </c>
      <c r="K18" s="134">
        <v>895463.82</v>
      </c>
      <c r="L18" s="134">
        <v>895463.82</v>
      </c>
      <c r="M18" s="134">
        <v>511693.6114285714</v>
      </c>
      <c r="N18" s="135">
        <v>20</v>
      </c>
      <c r="O18" s="133">
        <v>20</v>
      </c>
      <c r="P18" s="135">
        <v>0</v>
      </c>
      <c r="Q18" s="133">
        <v>0</v>
      </c>
      <c r="R18" s="135">
        <v>0</v>
      </c>
      <c r="S18" s="133">
        <v>0</v>
      </c>
      <c r="T18" s="135">
        <v>0</v>
      </c>
      <c r="U18" s="133">
        <v>0</v>
      </c>
      <c r="V18" s="135">
        <v>2</v>
      </c>
      <c r="W18" s="133">
        <v>2</v>
      </c>
      <c r="X18" s="135">
        <v>0</v>
      </c>
      <c r="Y18" s="133">
        <v>0</v>
      </c>
      <c r="Z18" s="135">
        <v>0</v>
      </c>
      <c r="AA18" s="133">
        <v>0</v>
      </c>
      <c r="AB18" s="135">
        <v>0</v>
      </c>
      <c r="AC18" s="133">
        <v>0</v>
      </c>
      <c r="AD18" s="136">
        <v>0</v>
      </c>
      <c r="AE18" s="133">
        <v>0</v>
      </c>
      <c r="AF18" s="135">
        <v>0</v>
      </c>
      <c r="AG18" s="133">
        <v>0</v>
      </c>
      <c r="AH18" s="135">
        <v>0</v>
      </c>
      <c r="AI18" s="133">
        <v>0</v>
      </c>
      <c r="AJ18" s="135">
        <v>3</v>
      </c>
      <c r="AK18" s="133">
        <v>3</v>
      </c>
      <c r="AL18" s="135">
        <v>107</v>
      </c>
      <c r="AM18" s="133">
        <v>107</v>
      </c>
      <c r="AN18" s="135">
        <v>0</v>
      </c>
      <c r="AO18" s="133">
        <v>0</v>
      </c>
      <c r="AP18" s="135">
        <v>0</v>
      </c>
      <c r="AQ18" s="133">
        <v>0</v>
      </c>
      <c r="AR18" s="135">
        <v>51</v>
      </c>
      <c r="AS18" s="133">
        <v>51</v>
      </c>
    </row>
    <row r="19" spans="1:45" ht="13.5" customHeight="1" x14ac:dyDescent="0.3">
      <c r="A19" s="132" t="s">
        <v>152</v>
      </c>
      <c r="B19" s="225" t="s">
        <v>20</v>
      </c>
      <c r="C19" s="133">
        <v>4</v>
      </c>
      <c r="D19" s="133">
        <v>6</v>
      </c>
      <c r="E19" s="316">
        <v>2097</v>
      </c>
      <c r="F19" s="317">
        <v>524.25</v>
      </c>
      <c r="G19" s="318">
        <v>92</v>
      </c>
      <c r="H19" s="317">
        <v>23</v>
      </c>
      <c r="I19" s="318">
        <v>126</v>
      </c>
      <c r="J19" s="317">
        <v>31.5</v>
      </c>
      <c r="K19" s="134">
        <v>4791080.24</v>
      </c>
      <c r="L19" s="134">
        <v>1197770.06</v>
      </c>
      <c r="M19" s="134">
        <v>798513.37333333341</v>
      </c>
      <c r="N19" s="135">
        <v>33385</v>
      </c>
      <c r="O19" s="133">
        <v>8346.25</v>
      </c>
      <c r="P19" s="135">
        <v>226</v>
      </c>
      <c r="Q19" s="133">
        <v>56.5</v>
      </c>
      <c r="R19" s="135">
        <v>2067</v>
      </c>
      <c r="S19" s="133">
        <v>516.75</v>
      </c>
      <c r="T19" s="135">
        <v>111</v>
      </c>
      <c r="U19" s="133">
        <v>27.75</v>
      </c>
      <c r="V19" s="135">
        <v>8</v>
      </c>
      <c r="W19" s="133">
        <v>2</v>
      </c>
      <c r="X19" s="135">
        <v>92</v>
      </c>
      <c r="Y19" s="133">
        <v>23</v>
      </c>
      <c r="Z19" s="135">
        <v>117</v>
      </c>
      <c r="AA19" s="133">
        <v>29.25</v>
      </c>
      <c r="AB19" s="135">
        <v>119</v>
      </c>
      <c r="AC19" s="133">
        <v>29.75</v>
      </c>
      <c r="AD19" s="136">
        <v>17</v>
      </c>
      <c r="AE19" s="133">
        <v>4.25</v>
      </c>
      <c r="AF19" s="135">
        <v>50</v>
      </c>
      <c r="AG19" s="133">
        <v>12.5</v>
      </c>
      <c r="AH19" s="135">
        <v>165</v>
      </c>
      <c r="AI19" s="133">
        <v>41.25</v>
      </c>
      <c r="AJ19" s="135">
        <v>31</v>
      </c>
      <c r="AK19" s="133">
        <v>7.75</v>
      </c>
      <c r="AL19" s="135">
        <v>973</v>
      </c>
      <c r="AM19" s="133">
        <v>243.25</v>
      </c>
      <c r="AN19" s="135">
        <v>450</v>
      </c>
      <c r="AO19" s="133">
        <v>112.5</v>
      </c>
      <c r="AP19" s="135">
        <v>2168</v>
      </c>
      <c r="AQ19" s="133">
        <v>542</v>
      </c>
      <c r="AR19" s="135">
        <v>108</v>
      </c>
      <c r="AS19" s="133">
        <v>27</v>
      </c>
    </row>
    <row r="20" spans="1:45" ht="13.5" customHeight="1" x14ac:dyDescent="0.3">
      <c r="A20" s="132" t="s">
        <v>142</v>
      </c>
      <c r="B20" s="225" t="s">
        <v>21</v>
      </c>
      <c r="C20" s="133">
        <v>3</v>
      </c>
      <c r="D20" s="133">
        <v>4.33</v>
      </c>
      <c r="E20" s="316">
        <v>985</v>
      </c>
      <c r="F20" s="317">
        <v>328.33333333333331</v>
      </c>
      <c r="G20" s="318">
        <v>73</v>
      </c>
      <c r="H20" s="317">
        <v>24.333333333333332</v>
      </c>
      <c r="I20" s="318">
        <v>67</v>
      </c>
      <c r="J20" s="317">
        <v>22.333333333333332</v>
      </c>
      <c r="K20" s="134">
        <v>1361959.5</v>
      </c>
      <c r="L20" s="134">
        <v>453986.5</v>
      </c>
      <c r="M20" s="134">
        <v>314540.30023094686</v>
      </c>
      <c r="N20" s="135">
        <v>21254</v>
      </c>
      <c r="O20" s="133">
        <v>7084.666666666667</v>
      </c>
      <c r="P20" s="135">
        <v>172</v>
      </c>
      <c r="Q20" s="133">
        <v>57.333333333333336</v>
      </c>
      <c r="R20" s="135">
        <v>1979</v>
      </c>
      <c r="S20" s="133">
        <v>659.66666666666663</v>
      </c>
      <c r="T20" s="135">
        <v>162</v>
      </c>
      <c r="U20" s="133">
        <v>54</v>
      </c>
      <c r="V20" s="135">
        <v>16</v>
      </c>
      <c r="W20" s="133">
        <v>5.333333333333333</v>
      </c>
      <c r="X20" s="135">
        <v>66</v>
      </c>
      <c r="Y20" s="133">
        <v>22</v>
      </c>
      <c r="Z20" s="135">
        <v>60</v>
      </c>
      <c r="AA20" s="133">
        <v>20</v>
      </c>
      <c r="AB20" s="135">
        <v>65</v>
      </c>
      <c r="AC20" s="133">
        <v>21.666666666666668</v>
      </c>
      <c r="AD20" s="136">
        <v>1</v>
      </c>
      <c r="AE20" s="133">
        <v>0.33333333333333331</v>
      </c>
      <c r="AF20" s="135">
        <v>33</v>
      </c>
      <c r="AG20" s="133">
        <v>11</v>
      </c>
      <c r="AH20" s="135">
        <v>51</v>
      </c>
      <c r="AI20" s="133">
        <v>17</v>
      </c>
      <c r="AJ20" s="135">
        <v>3</v>
      </c>
      <c r="AK20" s="133">
        <v>1</v>
      </c>
      <c r="AL20" s="135">
        <v>417</v>
      </c>
      <c r="AM20" s="133">
        <v>139</v>
      </c>
      <c r="AN20" s="135">
        <v>403</v>
      </c>
      <c r="AO20" s="133">
        <v>134.33333333333334</v>
      </c>
      <c r="AP20" s="135">
        <v>467</v>
      </c>
      <c r="AQ20" s="133">
        <v>155.66666666666666</v>
      </c>
      <c r="AR20" s="135">
        <v>109</v>
      </c>
      <c r="AS20" s="133">
        <v>36.333333333333336</v>
      </c>
    </row>
    <row r="21" spans="1:45" ht="13.5" customHeight="1" x14ac:dyDescent="0.3">
      <c r="A21" s="132" t="s">
        <v>153</v>
      </c>
      <c r="B21" s="225" t="s">
        <v>22</v>
      </c>
      <c r="C21" s="133">
        <v>17</v>
      </c>
      <c r="D21" s="133">
        <v>23</v>
      </c>
      <c r="E21" s="316">
        <v>5481</v>
      </c>
      <c r="F21" s="317">
        <v>322.41176470588238</v>
      </c>
      <c r="G21" s="318">
        <v>324</v>
      </c>
      <c r="H21" s="317">
        <v>19.058823529411764</v>
      </c>
      <c r="I21" s="318">
        <v>351</v>
      </c>
      <c r="J21" s="317">
        <v>20.647058823529413</v>
      </c>
      <c r="K21" s="134">
        <v>10804527.300000001</v>
      </c>
      <c r="L21" s="134">
        <v>635560.42941176472</v>
      </c>
      <c r="M21" s="134">
        <v>469762.05652173917</v>
      </c>
      <c r="N21" s="135">
        <v>103541</v>
      </c>
      <c r="O21" s="133">
        <v>6090.6470588235297</v>
      </c>
      <c r="P21" s="135">
        <v>656</v>
      </c>
      <c r="Q21" s="133">
        <v>38.588235294117645</v>
      </c>
      <c r="R21" s="135">
        <v>5041</v>
      </c>
      <c r="S21" s="133">
        <v>296.52941176470586</v>
      </c>
      <c r="T21" s="135">
        <v>196</v>
      </c>
      <c r="U21" s="133">
        <v>11.529411764705882</v>
      </c>
      <c r="V21" s="135">
        <v>64</v>
      </c>
      <c r="W21" s="133">
        <v>3.7647058823529411</v>
      </c>
      <c r="X21" s="135">
        <v>326</v>
      </c>
      <c r="Y21" s="133">
        <v>19.176470588235293</v>
      </c>
      <c r="Z21" s="135">
        <v>208</v>
      </c>
      <c r="AA21" s="133">
        <v>12.235294117647058</v>
      </c>
      <c r="AB21" s="135">
        <v>343</v>
      </c>
      <c r="AC21" s="133">
        <v>20.176470588235293</v>
      </c>
      <c r="AD21" s="136">
        <v>15</v>
      </c>
      <c r="AE21" s="133">
        <v>0.88235294117647056</v>
      </c>
      <c r="AF21" s="135">
        <v>109</v>
      </c>
      <c r="AG21" s="133">
        <v>6.4117647058823533</v>
      </c>
      <c r="AH21" s="135">
        <v>317</v>
      </c>
      <c r="AI21" s="133">
        <v>18.647058823529413</v>
      </c>
      <c r="AJ21" s="135">
        <v>94</v>
      </c>
      <c r="AK21" s="133">
        <v>5.5294117647058822</v>
      </c>
      <c r="AL21" s="135">
        <v>3937</v>
      </c>
      <c r="AM21" s="133">
        <v>231.58823529411765</v>
      </c>
      <c r="AN21" s="135">
        <v>5210</v>
      </c>
      <c r="AO21" s="133">
        <v>306.47058823529414</v>
      </c>
      <c r="AP21" s="135">
        <v>8094</v>
      </c>
      <c r="AQ21" s="133">
        <v>476.11764705882354</v>
      </c>
      <c r="AR21" s="135">
        <v>2689</v>
      </c>
      <c r="AS21" s="133">
        <v>158.1764705882353</v>
      </c>
    </row>
    <row r="22" spans="1:45" ht="13.5" customHeight="1" x14ac:dyDescent="0.3">
      <c r="A22" s="132" t="s">
        <v>142</v>
      </c>
      <c r="B22" s="225" t="s">
        <v>23</v>
      </c>
      <c r="C22" s="133">
        <v>4</v>
      </c>
      <c r="D22" s="133">
        <v>5</v>
      </c>
      <c r="E22" s="316">
        <v>1462</v>
      </c>
      <c r="F22" s="317">
        <v>365.5</v>
      </c>
      <c r="G22" s="318">
        <v>79</v>
      </c>
      <c r="H22" s="317">
        <v>19.75</v>
      </c>
      <c r="I22" s="318">
        <v>93</v>
      </c>
      <c r="J22" s="317">
        <v>23.25</v>
      </c>
      <c r="K22" s="134">
        <v>2614154.61</v>
      </c>
      <c r="L22" s="134">
        <v>653538.65249999997</v>
      </c>
      <c r="M22" s="134">
        <v>522830.92199999996</v>
      </c>
      <c r="N22" s="135">
        <v>27737</v>
      </c>
      <c r="O22" s="133">
        <v>6934.25</v>
      </c>
      <c r="P22" s="135">
        <v>251</v>
      </c>
      <c r="Q22" s="133">
        <v>62.75</v>
      </c>
      <c r="R22" s="135">
        <v>1128</v>
      </c>
      <c r="S22" s="133">
        <v>282</v>
      </c>
      <c r="T22" s="135">
        <v>99</v>
      </c>
      <c r="U22" s="133">
        <v>24.75</v>
      </c>
      <c r="V22" s="135">
        <v>49</v>
      </c>
      <c r="W22" s="133">
        <v>12.25</v>
      </c>
      <c r="X22" s="135">
        <v>81</v>
      </c>
      <c r="Y22" s="133">
        <v>20.25</v>
      </c>
      <c r="Z22" s="135">
        <v>109</v>
      </c>
      <c r="AA22" s="133">
        <v>27.25</v>
      </c>
      <c r="AB22" s="135">
        <v>88</v>
      </c>
      <c r="AC22" s="133">
        <v>22</v>
      </c>
      <c r="AD22" s="136">
        <v>1</v>
      </c>
      <c r="AE22" s="133">
        <v>0.25</v>
      </c>
      <c r="AF22" s="135">
        <v>39</v>
      </c>
      <c r="AG22" s="133">
        <v>9.75</v>
      </c>
      <c r="AH22" s="135">
        <v>57</v>
      </c>
      <c r="AI22" s="133">
        <v>14.25</v>
      </c>
      <c r="AJ22" s="135">
        <v>19</v>
      </c>
      <c r="AK22" s="133">
        <v>4.75</v>
      </c>
      <c r="AL22" s="135">
        <v>665</v>
      </c>
      <c r="AM22" s="133">
        <v>166.25</v>
      </c>
      <c r="AN22" s="135">
        <v>792</v>
      </c>
      <c r="AO22" s="133">
        <v>198</v>
      </c>
      <c r="AP22" s="135">
        <v>1684</v>
      </c>
      <c r="AQ22" s="133">
        <v>421</v>
      </c>
      <c r="AR22" s="135">
        <v>596</v>
      </c>
      <c r="AS22" s="133">
        <v>149</v>
      </c>
    </row>
    <row r="23" spans="1:45" ht="13.5" customHeight="1" x14ac:dyDescent="0.3">
      <c r="A23" s="132" t="s">
        <v>155</v>
      </c>
      <c r="B23" s="225" t="s">
        <v>24</v>
      </c>
      <c r="C23" s="133">
        <v>2</v>
      </c>
      <c r="D23" s="133">
        <v>3</v>
      </c>
      <c r="E23" s="316">
        <v>684</v>
      </c>
      <c r="F23" s="317">
        <v>342</v>
      </c>
      <c r="G23" s="318">
        <v>22</v>
      </c>
      <c r="H23" s="317">
        <v>11</v>
      </c>
      <c r="I23" s="318">
        <v>35</v>
      </c>
      <c r="J23" s="317">
        <v>17.5</v>
      </c>
      <c r="K23" s="134">
        <v>1121000.99</v>
      </c>
      <c r="L23" s="134">
        <v>560500.495</v>
      </c>
      <c r="M23" s="134">
        <v>373666.99666666664</v>
      </c>
      <c r="N23" s="135">
        <v>13734</v>
      </c>
      <c r="O23" s="133">
        <v>6867</v>
      </c>
      <c r="P23" s="135">
        <v>130</v>
      </c>
      <c r="Q23" s="133">
        <v>65</v>
      </c>
      <c r="R23" s="135">
        <v>423</v>
      </c>
      <c r="S23" s="133">
        <v>211.5</v>
      </c>
      <c r="T23" s="135">
        <v>14</v>
      </c>
      <c r="U23" s="133">
        <v>7</v>
      </c>
      <c r="V23" s="135">
        <v>6</v>
      </c>
      <c r="W23" s="133">
        <v>3</v>
      </c>
      <c r="X23" s="135">
        <v>20</v>
      </c>
      <c r="Y23" s="133">
        <v>10</v>
      </c>
      <c r="Z23" s="135">
        <v>39</v>
      </c>
      <c r="AA23" s="133">
        <v>19.5</v>
      </c>
      <c r="AB23" s="135">
        <v>37</v>
      </c>
      <c r="AC23" s="133">
        <v>18.5</v>
      </c>
      <c r="AD23" s="136">
        <v>5</v>
      </c>
      <c r="AE23" s="133">
        <v>2.5</v>
      </c>
      <c r="AF23" s="135">
        <v>7</v>
      </c>
      <c r="AG23" s="133">
        <v>3.5</v>
      </c>
      <c r="AH23" s="135">
        <v>41</v>
      </c>
      <c r="AI23" s="133">
        <v>20.5</v>
      </c>
      <c r="AJ23" s="135">
        <v>8</v>
      </c>
      <c r="AK23" s="133">
        <v>4</v>
      </c>
      <c r="AL23" s="135">
        <v>233</v>
      </c>
      <c r="AM23" s="133">
        <v>116.5</v>
      </c>
      <c r="AN23" s="135">
        <v>464</v>
      </c>
      <c r="AO23" s="133">
        <v>232</v>
      </c>
      <c r="AP23" s="135">
        <v>638</v>
      </c>
      <c r="AQ23" s="133">
        <v>319</v>
      </c>
      <c r="AR23" s="135">
        <v>463</v>
      </c>
      <c r="AS23" s="133">
        <v>231.5</v>
      </c>
    </row>
    <row r="24" spans="1:45" ht="13.5" customHeight="1" x14ac:dyDescent="0.3">
      <c r="A24" s="132" t="s">
        <v>169</v>
      </c>
      <c r="B24" s="225" t="s">
        <v>25</v>
      </c>
      <c r="C24" s="133">
        <v>2</v>
      </c>
      <c r="D24" s="133">
        <v>3</v>
      </c>
      <c r="E24" s="316">
        <v>991</v>
      </c>
      <c r="F24" s="317">
        <v>495.5</v>
      </c>
      <c r="G24" s="318">
        <v>23</v>
      </c>
      <c r="H24" s="317">
        <v>11.5</v>
      </c>
      <c r="I24" s="318">
        <v>51</v>
      </c>
      <c r="J24" s="317">
        <v>25.5</v>
      </c>
      <c r="K24" s="134">
        <v>1548292.38</v>
      </c>
      <c r="L24" s="134">
        <v>774146.19</v>
      </c>
      <c r="M24" s="134">
        <v>516097.45999999996</v>
      </c>
      <c r="N24" s="135">
        <v>20493</v>
      </c>
      <c r="O24" s="133">
        <v>10246.5</v>
      </c>
      <c r="P24" s="135">
        <v>53</v>
      </c>
      <c r="Q24" s="133">
        <v>26.5</v>
      </c>
      <c r="R24" s="135">
        <v>287</v>
      </c>
      <c r="S24" s="133">
        <v>143.5</v>
      </c>
      <c r="T24" s="135">
        <v>6</v>
      </c>
      <c r="U24" s="133">
        <v>3</v>
      </c>
      <c r="V24" s="135">
        <v>12</v>
      </c>
      <c r="W24" s="133">
        <v>6</v>
      </c>
      <c r="X24" s="135">
        <v>19</v>
      </c>
      <c r="Y24" s="133">
        <v>9.5</v>
      </c>
      <c r="Z24" s="135">
        <v>45</v>
      </c>
      <c r="AA24" s="133">
        <v>22.5</v>
      </c>
      <c r="AB24" s="135">
        <v>46</v>
      </c>
      <c r="AC24" s="133">
        <v>23</v>
      </c>
      <c r="AD24" s="136">
        <v>11</v>
      </c>
      <c r="AE24" s="133">
        <v>5.5</v>
      </c>
      <c r="AF24" s="135">
        <v>34</v>
      </c>
      <c r="AG24" s="133">
        <v>17</v>
      </c>
      <c r="AH24" s="135">
        <v>68</v>
      </c>
      <c r="AI24" s="133">
        <v>34</v>
      </c>
      <c r="AJ24" s="135">
        <v>12</v>
      </c>
      <c r="AK24" s="133">
        <v>6</v>
      </c>
      <c r="AL24" s="135">
        <v>222</v>
      </c>
      <c r="AM24" s="133">
        <v>111</v>
      </c>
      <c r="AN24" s="135">
        <v>317</v>
      </c>
      <c r="AO24" s="133">
        <v>158.5</v>
      </c>
      <c r="AP24" s="135">
        <v>229</v>
      </c>
      <c r="AQ24" s="133">
        <v>114.5</v>
      </c>
      <c r="AR24" s="135">
        <v>105</v>
      </c>
      <c r="AS24" s="133">
        <v>52.5</v>
      </c>
    </row>
    <row r="25" spans="1:45" ht="13.5" customHeight="1" x14ac:dyDescent="0.3">
      <c r="A25" s="132" t="s">
        <v>155</v>
      </c>
      <c r="B25" s="225" t="s">
        <v>26</v>
      </c>
      <c r="C25" s="133">
        <v>2</v>
      </c>
      <c r="D25" s="133">
        <v>2.1</v>
      </c>
      <c r="E25" s="316">
        <v>267</v>
      </c>
      <c r="F25" s="317">
        <v>133.5</v>
      </c>
      <c r="G25" s="319">
        <v>2</v>
      </c>
      <c r="H25" s="317">
        <v>1</v>
      </c>
      <c r="I25" s="318">
        <v>30</v>
      </c>
      <c r="J25" s="317">
        <v>15</v>
      </c>
      <c r="K25" s="134">
        <v>524532.25</v>
      </c>
      <c r="L25" s="134">
        <v>262266.125</v>
      </c>
      <c r="M25" s="134">
        <v>249777.26190476189</v>
      </c>
      <c r="N25" s="135">
        <v>4346</v>
      </c>
      <c r="O25" s="133">
        <v>2173</v>
      </c>
      <c r="P25" s="135">
        <v>37</v>
      </c>
      <c r="Q25" s="133">
        <v>18.5</v>
      </c>
      <c r="R25" s="135">
        <v>450</v>
      </c>
      <c r="S25" s="133">
        <v>225</v>
      </c>
      <c r="T25" s="135">
        <v>76</v>
      </c>
      <c r="U25" s="133">
        <v>38</v>
      </c>
      <c r="V25" s="135">
        <v>2</v>
      </c>
      <c r="W25" s="133">
        <v>1</v>
      </c>
      <c r="X25" s="135">
        <v>2</v>
      </c>
      <c r="Y25" s="133">
        <v>1</v>
      </c>
      <c r="Z25" s="135">
        <v>14</v>
      </c>
      <c r="AA25" s="133">
        <v>7</v>
      </c>
      <c r="AB25" s="135">
        <v>30</v>
      </c>
      <c r="AC25" s="133">
        <v>15</v>
      </c>
      <c r="AD25" s="136">
        <v>7</v>
      </c>
      <c r="AE25" s="133">
        <v>3.5</v>
      </c>
      <c r="AF25" s="135">
        <v>1</v>
      </c>
      <c r="AG25" s="133">
        <v>0.5</v>
      </c>
      <c r="AH25" s="135">
        <v>24</v>
      </c>
      <c r="AI25" s="133">
        <v>12</v>
      </c>
      <c r="AJ25" s="135">
        <v>3</v>
      </c>
      <c r="AK25" s="133">
        <v>1.5</v>
      </c>
      <c r="AL25" s="135">
        <v>70</v>
      </c>
      <c r="AM25" s="133">
        <v>35</v>
      </c>
      <c r="AN25" s="135">
        <v>192</v>
      </c>
      <c r="AO25" s="133">
        <v>96</v>
      </c>
      <c r="AP25" s="135">
        <v>177</v>
      </c>
      <c r="AQ25" s="133">
        <v>88.5</v>
      </c>
      <c r="AR25" s="135">
        <v>180</v>
      </c>
      <c r="AS25" s="133">
        <v>90</v>
      </c>
    </row>
    <row r="26" spans="1:45" ht="13.5" customHeight="1" x14ac:dyDescent="0.3">
      <c r="A26" s="132" t="s">
        <v>153</v>
      </c>
      <c r="B26" s="225" t="s">
        <v>27</v>
      </c>
      <c r="C26" s="133">
        <v>16</v>
      </c>
      <c r="D26" s="133">
        <v>22</v>
      </c>
      <c r="E26" s="316">
        <v>7024</v>
      </c>
      <c r="F26" s="317">
        <v>439</v>
      </c>
      <c r="G26" s="318">
        <v>500</v>
      </c>
      <c r="H26" s="317">
        <v>31.25</v>
      </c>
      <c r="I26" s="318">
        <v>519</v>
      </c>
      <c r="J26" s="317">
        <v>32.4375</v>
      </c>
      <c r="K26" s="134">
        <v>9079387.1799999997</v>
      </c>
      <c r="L26" s="134">
        <v>567461.69874999998</v>
      </c>
      <c r="M26" s="134">
        <v>412699.41727272724</v>
      </c>
      <c r="N26" s="135">
        <v>177975</v>
      </c>
      <c r="O26" s="133">
        <v>11123.4375</v>
      </c>
      <c r="P26" s="135">
        <v>1014</v>
      </c>
      <c r="Q26" s="133">
        <v>63.375</v>
      </c>
      <c r="R26" s="135">
        <v>14424</v>
      </c>
      <c r="S26" s="133">
        <v>901.5</v>
      </c>
      <c r="T26" s="135">
        <v>518</v>
      </c>
      <c r="U26" s="133">
        <v>32.375</v>
      </c>
      <c r="V26" s="135">
        <v>228</v>
      </c>
      <c r="W26" s="133">
        <v>14.25</v>
      </c>
      <c r="X26" s="135">
        <v>511</v>
      </c>
      <c r="Y26" s="133">
        <v>31.9375</v>
      </c>
      <c r="Z26" s="135">
        <v>728</v>
      </c>
      <c r="AA26" s="133">
        <v>45.5</v>
      </c>
      <c r="AB26" s="135">
        <v>437</v>
      </c>
      <c r="AC26" s="133">
        <v>27.3125</v>
      </c>
      <c r="AD26" s="136">
        <v>357</v>
      </c>
      <c r="AE26" s="133">
        <v>22.3125</v>
      </c>
      <c r="AF26" s="135">
        <v>142</v>
      </c>
      <c r="AG26" s="133">
        <v>8.875</v>
      </c>
      <c r="AH26" s="135">
        <v>695</v>
      </c>
      <c r="AI26" s="133">
        <v>43.4375</v>
      </c>
      <c r="AJ26" s="135">
        <v>51</v>
      </c>
      <c r="AK26" s="133">
        <v>3.1875</v>
      </c>
      <c r="AL26" s="135">
        <v>4409</v>
      </c>
      <c r="AM26" s="133">
        <v>275.5625</v>
      </c>
      <c r="AN26" s="135">
        <v>3637</v>
      </c>
      <c r="AO26" s="133">
        <v>227.3125</v>
      </c>
      <c r="AP26" s="135">
        <v>6907</v>
      </c>
      <c r="AQ26" s="133">
        <v>431.6875</v>
      </c>
      <c r="AR26" s="135">
        <v>1825</v>
      </c>
      <c r="AS26" s="133">
        <v>114.0625</v>
      </c>
    </row>
    <row r="27" spans="1:45" ht="13.5" customHeight="1" x14ac:dyDescent="0.3">
      <c r="A27" s="132" t="s">
        <v>152</v>
      </c>
      <c r="B27" s="225" t="s">
        <v>28</v>
      </c>
      <c r="C27" s="133">
        <v>11</v>
      </c>
      <c r="D27" s="133">
        <v>15</v>
      </c>
      <c r="E27" s="316">
        <v>3809</v>
      </c>
      <c r="F27" s="317">
        <v>346.27272727272725</v>
      </c>
      <c r="G27" s="318">
        <v>227</v>
      </c>
      <c r="H27" s="317">
        <v>20.636363636363637</v>
      </c>
      <c r="I27" s="318">
        <v>221</v>
      </c>
      <c r="J27" s="317">
        <v>20.09090909090909</v>
      </c>
      <c r="K27" s="134">
        <v>4978531.54</v>
      </c>
      <c r="L27" s="134">
        <v>452593.77636363637</v>
      </c>
      <c r="M27" s="134">
        <v>331902.10266666667</v>
      </c>
      <c r="N27" s="135">
        <v>81725</v>
      </c>
      <c r="O27" s="133">
        <v>7429.545454545455</v>
      </c>
      <c r="P27" s="135">
        <v>402</v>
      </c>
      <c r="Q27" s="133">
        <v>36.545454545454547</v>
      </c>
      <c r="R27" s="135">
        <v>2733</v>
      </c>
      <c r="S27" s="133">
        <v>248.45454545454547</v>
      </c>
      <c r="T27" s="135">
        <v>191</v>
      </c>
      <c r="U27" s="133">
        <v>17.363636363636363</v>
      </c>
      <c r="V27" s="135">
        <v>94</v>
      </c>
      <c r="W27" s="133">
        <v>8.545454545454545</v>
      </c>
      <c r="X27" s="135">
        <v>231</v>
      </c>
      <c r="Y27" s="133">
        <v>21</v>
      </c>
      <c r="Z27" s="135">
        <v>236</v>
      </c>
      <c r="AA27" s="133">
        <v>21.454545454545453</v>
      </c>
      <c r="AB27" s="135">
        <v>195</v>
      </c>
      <c r="AC27" s="133">
        <v>17.727272727272727</v>
      </c>
      <c r="AD27" s="136">
        <v>28</v>
      </c>
      <c r="AE27" s="133">
        <v>2.5454545454545454</v>
      </c>
      <c r="AF27" s="135">
        <v>47</v>
      </c>
      <c r="AG27" s="133">
        <v>4.2727272727272725</v>
      </c>
      <c r="AH27" s="135">
        <v>219</v>
      </c>
      <c r="AI27" s="133">
        <v>19.90909090909091</v>
      </c>
      <c r="AJ27" s="135">
        <v>32</v>
      </c>
      <c r="AK27" s="133">
        <v>2.9090909090909092</v>
      </c>
      <c r="AL27" s="135">
        <v>2254</v>
      </c>
      <c r="AM27" s="133">
        <v>204.90909090909091</v>
      </c>
      <c r="AN27" s="135">
        <v>1850</v>
      </c>
      <c r="AO27" s="133">
        <v>168.18181818181819</v>
      </c>
      <c r="AP27" s="135">
        <v>6695</v>
      </c>
      <c r="AQ27" s="133">
        <v>608.63636363636363</v>
      </c>
      <c r="AR27" s="135">
        <v>801</v>
      </c>
      <c r="AS27" s="133">
        <v>72.818181818181813</v>
      </c>
    </row>
    <row r="28" spans="1:45" ht="13.5" customHeight="1" x14ac:dyDescent="0.3">
      <c r="A28" s="132" t="s">
        <v>152</v>
      </c>
      <c r="B28" s="225" t="s">
        <v>29</v>
      </c>
      <c r="C28" s="133">
        <v>7</v>
      </c>
      <c r="D28" s="133">
        <v>10</v>
      </c>
      <c r="E28" s="316">
        <v>4429</v>
      </c>
      <c r="F28" s="317">
        <v>632.71428571428567</v>
      </c>
      <c r="G28" s="318">
        <v>108</v>
      </c>
      <c r="H28" s="317">
        <v>15.428571428571429</v>
      </c>
      <c r="I28" s="318">
        <v>112</v>
      </c>
      <c r="J28" s="317">
        <v>16</v>
      </c>
      <c r="K28" s="134">
        <v>8449476.5899999999</v>
      </c>
      <c r="L28" s="134">
        <v>1207068.0842857142</v>
      </c>
      <c r="M28" s="134">
        <v>844947.65899999999</v>
      </c>
      <c r="N28" s="135">
        <v>74334</v>
      </c>
      <c r="O28" s="133">
        <v>10619.142857142857</v>
      </c>
      <c r="P28" s="135">
        <v>381</v>
      </c>
      <c r="Q28" s="133">
        <v>54.428571428571431</v>
      </c>
      <c r="R28" s="135">
        <v>2538</v>
      </c>
      <c r="S28" s="133">
        <v>362.57142857142856</v>
      </c>
      <c r="T28" s="135">
        <v>81</v>
      </c>
      <c r="U28" s="133">
        <v>11.571428571428571</v>
      </c>
      <c r="V28" s="135">
        <v>57</v>
      </c>
      <c r="W28" s="133">
        <v>8.1428571428571423</v>
      </c>
      <c r="X28" s="135">
        <v>108</v>
      </c>
      <c r="Y28" s="133">
        <v>15.428571428571429</v>
      </c>
      <c r="Z28" s="135">
        <v>175</v>
      </c>
      <c r="AA28" s="133">
        <v>25</v>
      </c>
      <c r="AB28" s="135">
        <v>96</v>
      </c>
      <c r="AC28" s="133">
        <v>13.714285714285714</v>
      </c>
      <c r="AD28" s="136">
        <v>19</v>
      </c>
      <c r="AE28" s="133">
        <v>2.7142857142857144</v>
      </c>
      <c r="AF28" s="135">
        <v>46</v>
      </c>
      <c r="AG28" s="133">
        <v>6.5714285714285712</v>
      </c>
      <c r="AH28" s="135">
        <v>205</v>
      </c>
      <c r="AI28" s="133">
        <v>29.285714285714285</v>
      </c>
      <c r="AJ28" s="135">
        <v>34</v>
      </c>
      <c r="AK28" s="133">
        <v>4.8571428571428568</v>
      </c>
      <c r="AL28" s="135">
        <v>1668</v>
      </c>
      <c r="AM28" s="133">
        <v>238.28571428571428</v>
      </c>
      <c r="AN28" s="135">
        <v>1705</v>
      </c>
      <c r="AO28" s="133">
        <v>243.57142857142858</v>
      </c>
      <c r="AP28" s="135">
        <v>3139</v>
      </c>
      <c r="AQ28" s="133">
        <v>448.42857142857144</v>
      </c>
      <c r="AR28" s="135">
        <v>793</v>
      </c>
      <c r="AS28" s="133">
        <v>113.28571428571429</v>
      </c>
    </row>
    <row r="29" spans="1:45" ht="13.5" customHeight="1" x14ac:dyDescent="0.3">
      <c r="A29" s="132" t="s">
        <v>152</v>
      </c>
      <c r="B29" s="225" t="s">
        <v>30</v>
      </c>
      <c r="C29" s="133">
        <v>46</v>
      </c>
      <c r="D29" s="133">
        <v>71</v>
      </c>
      <c r="E29" s="316">
        <v>18584</v>
      </c>
      <c r="F29" s="317">
        <v>404</v>
      </c>
      <c r="G29" s="318">
        <v>1199</v>
      </c>
      <c r="H29" s="317">
        <v>26.065217391304348</v>
      </c>
      <c r="I29" s="318">
        <v>829</v>
      </c>
      <c r="J29" s="317">
        <v>18.021739130434781</v>
      </c>
      <c r="K29" s="134">
        <v>38168968.780000001</v>
      </c>
      <c r="L29" s="134">
        <v>829760.19086956524</v>
      </c>
      <c r="M29" s="134">
        <v>537591.10957746475</v>
      </c>
      <c r="N29" s="135">
        <v>341218</v>
      </c>
      <c r="O29" s="133">
        <v>7417.782608695652</v>
      </c>
      <c r="P29" s="135">
        <v>2509</v>
      </c>
      <c r="Q29" s="133">
        <v>54.543478260869563</v>
      </c>
      <c r="R29" s="135">
        <v>50977</v>
      </c>
      <c r="S29" s="133">
        <v>1108.195652173913</v>
      </c>
      <c r="T29" s="135">
        <v>2475</v>
      </c>
      <c r="U29" s="133">
        <v>53.804347826086953</v>
      </c>
      <c r="V29" s="135">
        <v>336</v>
      </c>
      <c r="W29" s="133">
        <v>7.3043478260869561</v>
      </c>
      <c r="X29" s="135">
        <v>1305</v>
      </c>
      <c r="Y29" s="133">
        <v>28.369565217391305</v>
      </c>
      <c r="Z29" s="135">
        <v>1030</v>
      </c>
      <c r="AA29" s="133">
        <v>22.391304347826086</v>
      </c>
      <c r="AB29" s="135">
        <v>775</v>
      </c>
      <c r="AC29" s="133">
        <v>16.847826086956523</v>
      </c>
      <c r="AD29" s="136">
        <v>688</v>
      </c>
      <c r="AE29" s="133">
        <v>14.956521739130435</v>
      </c>
      <c r="AF29" s="135">
        <v>1218</v>
      </c>
      <c r="AG29" s="133">
        <v>26.478260869565219</v>
      </c>
      <c r="AH29" s="135">
        <v>918</v>
      </c>
      <c r="AI29" s="133">
        <v>19.956521739130434</v>
      </c>
      <c r="AJ29" s="135">
        <v>353</v>
      </c>
      <c r="AK29" s="133">
        <v>7.6739130434782608</v>
      </c>
      <c r="AL29" s="135">
        <v>10892</v>
      </c>
      <c r="AM29" s="133">
        <v>236.78260869565219</v>
      </c>
      <c r="AN29" s="135">
        <v>2940</v>
      </c>
      <c r="AO29" s="133">
        <v>63.913043478260867</v>
      </c>
      <c r="AP29" s="135">
        <v>38316</v>
      </c>
      <c r="AQ29" s="133">
        <v>832.95652173913038</v>
      </c>
      <c r="AR29" s="135">
        <v>270</v>
      </c>
      <c r="AS29" s="133">
        <v>5.8695652173913047</v>
      </c>
    </row>
    <row r="30" spans="1:45" ht="13.5" customHeight="1" x14ac:dyDescent="0.3">
      <c r="A30" s="132" t="s">
        <v>169</v>
      </c>
      <c r="B30" s="225" t="s">
        <v>31</v>
      </c>
      <c r="C30" s="133">
        <v>2</v>
      </c>
      <c r="D30" s="133">
        <v>2.5</v>
      </c>
      <c r="E30" s="316">
        <v>785</v>
      </c>
      <c r="F30" s="317">
        <v>392.5</v>
      </c>
      <c r="G30" s="318">
        <v>30</v>
      </c>
      <c r="H30" s="317">
        <v>15</v>
      </c>
      <c r="I30" s="318">
        <v>46</v>
      </c>
      <c r="J30" s="317">
        <v>23</v>
      </c>
      <c r="K30" s="134">
        <v>2203334.6</v>
      </c>
      <c r="L30" s="134">
        <v>1101667.3</v>
      </c>
      <c r="M30" s="134">
        <v>881333.84000000008</v>
      </c>
      <c r="N30" s="135">
        <v>8953</v>
      </c>
      <c r="O30" s="133">
        <v>4476.5</v>
      </c>
      <c r="P30" s="135">
        <v>34</v>
      </c>
      <c r="Q30" s="133">
        <v>17</v>
      </c>
      <c r="R30" s="135">
        <v>84</v>
      </c>
      <c r="S30" s="133">
        <v>42</v>
      </c>
      <c r="T30" s="135">
        <v>3</v>
      </c>
      <c r="U30" s="133">
        <v>1.5</v>
      </c>
      <c r="V30" s="135">
        <v>0</v>
      </c>
      <c r="W30" s="133">
        <v>0</v>
      </c>
      <c r="X30" s="135">
        <v>1</v>
      </c>
      <c r="Y30" s="133">
        <v>0.5</v>
      </c>
      <c r="Z30" s="135">
        <v>0</v>
      </c>
      <c r="AA30" s="133">
        <v>0</v>
      </c>
      <c r="AB30" s="135">
        <v>15</v>
      </c>
      <c r="AC30" s="133">
        <v>7.5</v>
      </c>
      <c r="AD30" s="136">
        <v>0</v>
      </c>
      <c r="AE30" s="133">
        <v>0</v>
      </c>
      <c r="AF30" s="135">
        <v>47</v>
      </c>
      <c r="AG30" s="133">
        <v>23.5</v>
      </c>
      <c r="AH30" s="135">
        <v>65</v>
      </c>
      <c r="AI30" s="133">
        <v>32.5</v>
      </c>
      <c r="AJ30" s="135">
        <v>14</v>
      </c>
      <c r="AK30" s="133">
        <v>7</v>
      </c>
      <c r="AL30" s="135">
        <v>303</v>
      </c>
      <c r="AM30" s="133">
        <v>151.5</v>
      </c>
      <c r="AN30" s="135">
        <v>1265</v>
      </c>
      <c r="AO30" s="133">
        <v>632.5</v>
      </c>
      <c r="AP30" s="135">
        <v>621</v>
      </c>
      <c r="AQ30" s="133">
        <v>310.5</v>
      </c>
      <c r="AR30" s="135">
        <v>307</v>
      </c>
      <c r="AS30" s="133">
        <v>153.5</v>
      </c>
    </row>
    <row r="31" spans="1:45" ht="13.5" customHeight="1" x14ac:dyDescent="0.3">
      <c r="A31" s="132" t="s">
        <v>169</v>
      </c>
      <c r="B31" s="225" t="s">
        <v>32</v>
      </c>
      <c r="C31" s="133">
        <v>2</v>
      </c>
      <c r="D31" s="133">
        <v>2.5</v>
      </c>
      <c r="E31" s="316">
        <v>857</v>
      </c>
      <c r="F31" s="317">
        <v>428.5</v>
      </c>
      <c r="G31" s="318">
        <v>40</v>
      </c>
      <c r="H31" s="317">
        <v>20</v>
      </c>
      <c r="I31" s="318">
        <v>49</v>
      </c>
      <c r="J31" s="317">
        <v>24.5</v>
      </c>
      <c r="K31" s="134">
        <v>2513825.5299999998</v>
      </c>
      <c r="L31" s="134">
        <v>1256912.7649999999</v>
      </c>
      <c r="M31" s="134">
        <v>1005530.2119999999</v>
      </c>
      <c r="N31" s="135">
        <v>15189</v>
      </c>
      <c r="O31" s="133">
        <v>7594.5</v>
      </c>
      <c r="P31" s="135">
        <v>227</v>
      </c>
      <c r="Q31" s="133">
        <v>113.5</v>
      </c>
      <c r="R31" s="135">
        <v>162</v>
      </c>
      <c r="S31" s="133">
        <v>81</v>
      </c>
      <c r="T31" s="135">
        <v>9</v>
      </c>
      <c r="U31" s="133">
        <v>4.5</v>
      </c>
      <c r="V31" s="135">
        <v>8</v>
      </c>
      <c r="W31" s="133">
        <v>4</v>
      </c>
      <c r="X31" s="135">
        <v>68</v>
      </c>
      <c r="Y31" s="133">
        <v>34</v>
      </c>
      <c r="Z31" s="135">
        <v>94</v>
      </c>
      <c r="AA31" s="133">
        <v>47</v>
      </c>
      <c r="AB31" s="135">
        <v>80</v>
      </c>
      <c r="AC31" s="133">
        <v>40</v>
      </c>
      <c r="AD31" s="136">
        <v>0</v>
      </c>
      <c r="AE31" s="133">
        <v>0</v>
      </c>
      <c r="AF31" s="135">
        <v>26</v>
      </c>
      <c r="AG31" s="133">
        <v>13</v>
      </c>
      <c r="AH31" s="135">
        <v>47</v>
      </c>
      <c r="AI31" s="133">
        <v>23.5</v>
      </c>
      <c r="AJ31" s="135">
        <v>8</v>
      </c>
      <c r="AK31" s="133">
        <v>4</v>
      </c>
      <c r="AL31" s="135">
        <v>270</v>
      </c>
      <c r="AM31" s="133">
        <v>135</v>
      </c>
      <c r="AN31" s="135">
        <v>319</v>
      </c>
      <c r="AO31" s="133">
        <v>159.5</v>
      </c>
      <c r="AP31" s="135">
        <v>557</v>
      </c>
      <c r="AQ31" s="133">
        <v>278.5</v>
      </c>
      <c r="AR31" s="135">
        <v>245</v>
      </c>
      <c r="AS31" s="133">
        <v>122.5</v>
      </c>
    </row>
    <row r="32" spans="1:45" ht="13.5" customHeight="1" x14ac:dyDescent="0.3">
      <c r="A32" s="132" t="s">
        <v>142</v>
      </c>
      <c r="B32" s="225" t="s">
        <v>33</v>
      </c>
      <c r="C32" s="133">
        <v>15</v>
      </c>
      <c r="D32" s="133">
        <v>19</v>
      </c>
      <c r="E32" s="316">
        <v>4968</v>
      </c>
      <c r="F32" s="317">
        <v>331.2</v>
      </c>
      <c r="G32" s="318">
        <v>305</v>
      </c>
      <c r="H32" s="317">
        <v>20.333333333333332</v>
      </c>
      <c r="I32" s="318">
        <v>297</v>
      </c>
      <c r="J32" s="317">
        <v>19.8</v>
      </c>
      <c r="K32" s="134">
        <v>12603022.75</v>
      </c>
      <c r="L32" s="134">
        <v>840201.51666666672</v>
      </c>
      <c r="M32" s="134">
        <v>663316.98684210528</v>
      </c>
      <c r="N32" s="135">
        <v>90914</v>
      </c>
      <c r="O32" s="133">
        <v>6060.9333333333334</v>
      </c>
      <c r="P32" s="135">
        <v>434</v>
      </c>
      <c r="Q32" s="133">
        <v>28.933333333333334</v>
      </c>
      <c r="R32" s="135">
        <v>11691</v>
      </c>
      <c r="S32" s="133">
        <v>779.4</v>
      </c>
      <c r="T32" s="135">
        <v>1036</v>
      </c>
      <c r="U32" s="133">
        <v>69.066666666666663</v>
      </c>
      <c r="V32" s="135">
        <v>152</v>
      </c>
      <c r="W32" s="133">
        <v>10.133333333333333</v>
      </c>
      <c r="X32" s="135">
        <v>317</v>
      </c>
      <c r="Y32" s="133">
        <v>21.133333333333333</v>
      </c>
      <c r="Z32" s="135">
        <v>589</v>
      </c>
      <c r="AA32" s="133">
        <v>39.266666666666666</v>
      </c>
      <c r="AB32" s="135">
        <v>301</v>
      </c>
      <c r="AC32" s="133">
        <v>20.066666666666666</v>
      </c>
      <c r="AD32" s="136">
        <v>196</v>
      </c>
      <c r="AE32" s="133">
        <v>13.066666666666666</v>
      </c>
      <c r="AF32" s="135">
        <v>162</v>
      </c>
      <c r="AG32" s="133">
        <v>10.8</v>
      </c>
      <c r="AH32" s="135">
        <v>391</v>
      </c>
      <c r="AI32" s="133">
        <v>26.066666666666666</v>
      </c>
      <c r="AJ32" s="135">
        <v>103</v>
      </c>
      <c r="AK32" s="133">
        <v>6.8666666666666663</v>
      </c>
      <c r="AL32" s="135">
        <v>2427</v>
      </c>
      <c r="AM32" s="133">
        <v>161.80000000000001</v>
      </c>
      <c r="AN32" s="135">
        <v>3384</v>
      </c>
      <c r="AO32" s="133">
        <v>225.6</v>
      </c>
      <c r="AP32" s="135">
        <v>7658</v>
      </c>
      <c r="AQ32" s="133">
        <v>510.53333333333336</v>
      </c>
      <c r="AR32" s="135">
        <v>2087</v>
      </c>
      <c r="AS32" s="133">
        <v>139.13333333333333</v>
      </c>
    </row>
    <row r="33" spans="1:45" ht="13.5" customHeight="1" x14ac:dyDescent="0.3">
      <c r="A33" s="132" t="s">
        <v>142</v>
      </c>
      <c r="B33" s="225" t="s">
        <v>34</v>
      </c>
      <c r="C33" s="133">
        <v>3.75</v>
      </c>
      <c r="D33" s="133">
        <v>5</v>
      </c>
      <c r="E33" s="316">
        <v>1269</v>
      </c>
      <c r="F33" s="317">
        <v>338.4</v>
      </c>
      <c r="G33" s="318">
        <v>195</v>
      </c>
      <c r="H33" s="317">
        <v>52</v>
      </c>
      <c r="I33" s="318">
        <v>100</v>
      </c>
      <c r="J33" s="317">
        <v>26.666666666666668</v>
      </c>
      <c r="K33" s="134">
        <v>2167891.41</v>
      </c>
      <c r="L33" s="134">
        <v>578104.37600000005</v>
      </c>
      <c r="M33" s="134">
        <v>433578.28200000001</v>
      </c>
      <c r="N33" s="135">
        <v>19626</v>
      </c>
      <c r="O33" s="133">
        <v>5233.6000000000004</v>
      </c>
      <c r="P33" s="135">
        <v>82</v>
      </c>
      <c r="Q33" s="133">
        <v>21.866666666666667</v>
      </c>
      <c r="R33" s="135">
        <v>883</v>
      </c>
      <c r="S33" s="133">
        <v>235.46666666666667</v>
      </c>
      <c r="T33" s="135">
        <v>5</v>
      </c>
      <c r="U33" s="133">
        <v>1.3333333333333333</v>
      </c>
      <c r="V33" s="135">
        <v>38</v>
      </c>
      <c r="W33" s="133">
        <v>10.133333333333333</v>
      </c>
      <c r="X33" s="135">
        <v>212</v>
      </c>
      <c r="Y33" s="133">
        <v>56.533333333333331</v>
      </c>
      <c r="Z33" s="135">
        <v>154</v>
      </c>
      <c r="AA33" s="133">
        <v>41.06666666666667</v>
      </c>
      <c r="AB33" s="135">
        <v>99</v>
      </c>
      <c r="AC33" s="133">
        <v>26.4</v>
      </c>
      <c r="AD33" s="136">
        <v>1</v>
      </c>
      <c r="AE33" s="133">
        <v>0.26666666666666666</v>
      </c>
      <c r="AF33" s="135">
        <v>27</v>
      </c>
      <c r="AG33" s="133">
        <v>7.2</v>
      </c>
      <c r="AH33" s="135">
        <v>63</v>
      </c>
      <c r="AI33" s="133">
        <v>16.8</v>
      </c>
      <c r="AJ33" s="135">
        <v>8</v>
      </c>
      <c r="AK33" s="133">
        <v>2.1333333333333333</v>
      </c>
      <c r="AL33" s="135">
        <v>604</v>
      </c>
      <c r="AM33" s="133">
        <v>161.06666666666666</v>
      </c>
      <c r="AN33" s="135">
        <v>568</v>
      </c>
      <c r="AO33" s="133">
        <v>151.46666666666667</v>
      </c>
      <c r="AP33" s="135">
        <v>935</v>
      </c>
      <c r="AQ33" s="133">
        <v>249.33333333333334</v>
      </c>
      <c r="AR33" s="135">
        <v>204</v>
      </c>
      <c r="AS33" s="133">
        <v>54.4</v>
      </c>
    </row>
    <row r="34" spans="1:45" ht="13.5" customHeight="1" x14ac:dyDescent="0.3">
      <c r="A34" s="132" t="s">
        <v>152</v>
      </c>
      <c r="B34" s="225" t="s">
        <v>35</v>
      </c>
      <c r="C34" s="133">
        <v>9</v>
      </c>
      <c r="D34" s="133">
        <v>11</v>
      </c>
      <c r="E34" s="316">
        <v>2515</v>
      </c>
      <c r="F34" s="317">
        <v>279.44444444444446</v>
      </c>
      <c r="G34" s="318">
        <v>119</v>
      </c>
      <c r="H34" s="317">
        <v>13.222222222222221</v>
      </c>
      <c r="I34" s="318">
        <v>130</v>
      </c>
      <c r="J34" s="317">
        <v>14.444444444444445</v>
      </c>
      <c r="K34" s="134">
        <v>5552746.2999999998</v>
      </c>
      <c r="L34" s="134">
        <v>616971.81111111108</v>
      </c>
      <c r="M34" s="134">
        <v>504795.11818181816</v>
      </c>
      <c r="N34" s="135">
        <v>42137</v>
      </c>
      <c r="O34" s="133">
        <v>4681.8888888888887</v>
      </c>
      <c r="P34" s="135">
        <v>140</v>
      </c>
      <c r="Q34" s="133">
        <v>15.555555555555555</v>
      </c>
      <c r="R34" s="135">
        <v>962</v>
      </c>
      <c r="S34" s="133">
        <v>106.88888888888889</v>
      </c>
      <c r="T34" s="135">
        <v>20</v>
      </c>
      <c r="U34" s="133">
        <v>2.2222222222222223</v>
      </c>
      <c r="V34" s="135">
        <v>91</v>
      </c>
      <c r="W34" s="133">
        <v>10.111111111111111</v>
      </c>
      <c r="X34" s="135">
        <v>124</v>
      </c>
      <c r="Y34" s="133">
        <v>13.777777777777779</v>
      </c>
      <c r="Z34" s="135">
        <v>240</v>
      </c>
      <c r="AA34" s="133">
        <v>26.666666666666668</v>
      </c>
      <c r="AB34" s="135">
        <v>110</v>
      </c>
      <c r="AC34" s="133">
        <v>12.222222222222221</v>
      </c>
      <c r="AD34" s="136">
        <v>12</v>
      </c>
      <c r="AE34" s="133">
        <v>1.3333333333333333</v>
      </c>
      <c r="AF34" s="135">
        <v>147</v>
      </c>
      <c r="AG34" s="133">
        <v>16.333333333333332</v>
      </c>
      <c r="AH34" s="135">
        <v>108</v>
      </c>
      <c r="AI34" s="133">
        <v>12</v>
      </c>
      <c r="AJ34" s="135">
        <v>5</v>
      </c>
      <c r="AK34" s="133">
        <v>0.55555555555555558</v>
      </c>
      <c r="AL34" s="135">
        <v>1274</v>
      </c>
      <c r="AM34" s="133">
        <v>141.55555555555554</v>
      </c>
      <c r="AN34" s="135">
        <v>1932</v>
      </c>
      <c r="AO34" s="133">
        <v>214.66666666666666</v>
      </c>
      <c r="AP34" s="135">
        <v>1105</v>
      </c>
      <c r="AQ34" s="133">
        <v>122.77777777777777</v>
      </c>
      <c r="AR34" s="135">
        <v>729</v>
      </c>
      <c r="AS34" s="133">
        <v>81</v>
      </c>
    </row>
    <row r="35" spans="1:45" ht="13.5" customHeight="1" x14ac:dyDescent="0.3">
      <c r="A35" s="132" t="s">
        <v>142</v>
      </c>
      <c r="B35" s="225" t="s">
        <v>36</v>
      </c>
      <c r="C35" s="133">
        <v>29</v>
      </c>
      <c r="D35" s="133">
        <v>39</v>
      </c>
      <c r="E35" s="316">
        <v>8354</v>
      </c>
      <c r="F35" s="317">
        <v>288.06896551724139</v>
      </c>
      <c r="G35" s="318">
        <v>462</v>
      </c>
      <c r="H35" s="317">
        <v>15.931034482758621</v>
      </c>
      <c r="I35" s="318">
        <v>354</v>
      </c>
      <c r="J35" s="317">
        <v>12.206896551724139</v>
      </c>
      <c r="K35" s="134">
        <v>15946090.390000001</v>
      </c>
      <c r="L35" s="134">
        <v>549865.18586206902</v>
      </c>
      <c r="M35" s="134">
        <v>408874.11256410257</v>
      </c>
      <c r="N35" s="135">
        <v>158424</v>
      </c>
      <c r="O35" s="133">
        <v>5462.8965517241377</v>
      </c>
      <c r="P35" s="135">
        <v>1098</v>
      </c>
      <c r="Q35" s="133">
        <v>37.862068965517238</v>
      </c>
      <c r="R35" s="135">
        <v>5700</v>
      </c>
      <c r="S35" s="133">
        <v>196.55172413793105</v>
      </c>
      <c r="T35" s="135">
        <v>301</v>
      </c>
      <c r="U35" s="133">
        <v>10.379310344827585</v>
      </c>
      <c r="V35" s="135">
        <v>132</v>
      </c>
      <c r="W35" s="133">
        <v>4.5517241379310347</v>
      </c>
      <c r="X35" s="135">
        <v>655</v>
      </c>
      <c r="Y35" s="133">
        <v>22.586206896551722</v>
      </c>
      <c r="Z35" s="135">
        <v>403</v>
      </c>
      <c r="AA35" s="133">
        <v>13.896551724137931</v>
      </c>
      <c r="AB35" s="135">
        <v>319</v>
      </c>
      <c r="AC35" s="133">
        <v>11</v>
      </c>
      <c r="AD35" s="136">
        <v>54</v>
      </c>
      <c r="AE35" s="133">
        <v>1.8620689655172413</v>
      </c>
      <c r="AF35" s="135">
        <v>246</v>
      </c>
      <c r="AG35" s="133">
        <v>8.4827586206896548</v>
      </c>
      <c r="AH35" s="135">
        <v>443</v>
      </c>
      <c r="AI35" s="133">
        <v>15.275862068965518</v>
      </c>
      <c r="AJ35" s="135">
        <v>225</v>
      </c>
      <c r="AK35" s="133">
        <v>7.7586206896551726</v>
      </c>
      <c r="AL35" s="135">
        <v>6191</v>
      </c>
      <c r="AM35" s="133">
        <v>213.48275862068965</v>
      </c>
      <c r="AN35" s="135">
        <v>2726</v>
      </c>
      <c r="AO35" s="133">
        <v>94</v>
      </c>
      <c r="AP35" s="135">
        <v>14057</v>
      </c>
      <c r="AQ35" s="133">
        <v>484.72413793103448</v>
      </c>
      <c r="AR35" s="135">
        <v>830</v>
      </c>
      <c r="AS35" s="133">
        <v>28.620689655172413</v>
      </c>
    </row>
    <row r="36" spans="1:45" ht="13.5" customHeight="1" x14ac:dyDescent="0.3">
      <c r="A36" s="132" t="s">
        <v>308</v>
      </c>
      <c r="B36" s="225" t="s">
        <v>143</v>
      </c>
      <c r="C36" s="133">
        <v>8.5</v>
      </c>
      <c r="D36" s="133">
        <v>11</v>
      </c>
      <c r="E36" s="316">
        <v>2245</v>
      </c>
      <c r="F36" s="317">
        <v>264.11764705882354</v>
      </c>
      <c r="G36" s="318">
        <v>82</v>
      </c>
      <c r="H36" s="317">
        <v>9.6470588235294112</v>
      </c>
      <c r="I36" s="318">
        <v>63</v>
      </c>
      <c r="J36" s="317">
        <v>7.4117647058823533</v>
      </c>
      <c r="K36" s="134">
        <v>2860616.18</v>
      </c>
      <c r="L36" s="134">
        <v>336543.08</v>
      </c>
      <c r="M36" s="134">
        <v>260056.01636363639</v>
      </c>
      <c r="N36" s="135">
        <v>55567</v>
      </c>
      <c r="O36" s="133">
        <v>6537.2941176470586</v>
      </c>
      <c r="P36" s="135">
        <v>277</v>
      </c>
      <c r="Q36" s="133">
        <v>32.588235294117645</v>
      </c>
      <c r="R36" s="135">
        <v>3282</v>
      </c>
      <c r="S36" s="133">
        <v>386.11764705882354</v>
      </c>
      <c r="T36" s="135">
        <v>219</v>
      </c>
      <c r="U36" s="133">
        <v>25.764705882352942</v>
      </c>
      <c r="V36" s="135">
        <v>49</v>
      </c>
      <c r="W36" s="133">
        <v>5.7647058823529411</v>
      </c>
      <c r="X36" s="135">
        <v>118</v>
      </c>
      <c r="Y36" s="133">
        <v>13.882352941176471</v>
      </c>
      <c r="Z36" s="135">
        <v>94</v>
      </c>
      <c r="AA36" s="133">
        <v>11.058823529411764</v>
      </c>
      <c r="AB36" s="135">
        <v>65</v>
      </c>
      <c r="AC36" s="133">
        <v>7.6470588235294121</v>
      </c>
      <c r="AD36" s="136">
        <v>14</v>
      </c>
      <c r="AE36" s="133">
        <v>1.6470588235294117</v>
      </c>
      <c r="AF36" s="135">
        <v>23</v>
      </c>
      <c r="AG36" s="133">
        <v>2.7058823529411766</v>
      </c>
      <c r="AH36" s="135">
        <v>126</v>
      </c>
      <c r="AI36" s="133">
        <v>14.823529411764707</v>
      </c>
      <c r="AJ36" s="135">
        <v>18</v>
      </c>
      <c r="AK36" s="133">
        <v>2.1176470588235294</v>
      </c>
      <c r="AL36" s="135">
        <v>1189</v>
      </c>
      <c r="AM36" s="133">
        <v>139.88235294117646</v>
      </c>
      <c r="AN36" s="135">
        <v>2341</v>
      </c>
      <c r="AO36" s="133">
        <v>275.41176470588238</v>
      </c>
      <c r="AP36" s="135">
        <v>1556</v>
      </c>
      <c r="AQ36" s="133">
        <v>183.05882352941177</v>
      </c>
      <c r="AR36" s="135">
        <v>318</v>
      </c>
      <c r="AS36" s="133">
        <v>37.411764705882355</v>
      </c>
    </row>
    <row r="37" spans="1:45" ht="13.5" customHeight="1" x14ac:dyDescent="0.3">
      <c r="A37" s="132" t="s">
        <v>308</v>
      </c>
      <c r="B37" s="225" t="s">
        <v>144</v>
      </c>
      <c r="C37" s="133">
        <v>6.5</v>
      </c>
      <c r="D37" s="133">
        <v>8</v>
      </c>
      <c r="E37" s="316">
        <v>2537</v>
      </c>
      <c r="F37" s="317">
        <v>390.30769230769232</v>
      </c>
      <c r="G37" s="318">
        <v>112</v>
      </c>
      <c r="H37" s="317">
        <v>17.23076923076923</v>
      </c>
      <c r="I37" s="318">
        <v>79</v>
      </c>
      <c r="J37" s="317">
        <v>12.153846153846153</v>
      </c>
      <c r="K37" s="134">
        <v>3146801.87</v>
      </c>
      <c r="L37" s="134">
        <v>484123.36461538461</v>
      </c>
      <c r="M37" s="134">
        <v>393350.23375000001</v>
      </c>
      <c r="N37" s="137">
        <v>35650</v>
      </c>
      <c r="O37" s="133">
        <v>5484.6153846153848</v>
      </c>
      <c r="P37" s="135">
        <v>161</v>
      </c>
      <c r="Q37" s="133">
        <v>24.76923076923077</v>
      </c>
      <c r="R37" s="135">
        <v>2683</v>
      </c>
      <c r="S37" s="133">
        <v>412.76923076923077</v>
      </c>
      <c r="T37" s="135">
        <v>307</v>
      </c>
      <c r="U37" s="133">
        <v>47.230769230769234</v>
      </c>
      <c r="V37" s="135">
        <v>54</v>
      </c>
      <c r="W37" s="133">
        <v>8.3076923076923084</v>
      </c>
      <c r="X37" s="135">
        <v>99</v>
      </c>
      <c r="Y37" s="133">
        <v>15.23076923076923</v>
      </c>
      <c r="Z37" s="135">
        <v>83</v>
      </c>
      <c r="AA37" s="133">
        <v>12.76923076923077</v>
      </c>
      <c r="AB37" s="135">
        <v>54</v>
      </c>
      <c r="AC37" s="133">
        <v>8.3076923076923084</v>
      </c>
      <c r="AD37" s="136">
        <v>5</v>
      </c>
      <c r="AE37" s="133">
        <v>0.76923076923076927</v>
      </c>
      <c r="AF37" s="135">
        <v>264</v>
      </c>
      <c r="AG37" s="133">
        <v>40.615384615384613</v>
      </c>
      <c r="AH37" s="135">
        <v>118</v>
      </c>
      <c r="AI37" s="133">
        <v>18.153846153846153</v>
      </c>
      <c r="AJ37" s="135">
        <v>4</v>
      </c>
      <c r="AK37" s="133">
        <v>0.61538461538461542</v>
      </c>
      <c r="AL37" s="135">
        <v>1171</v>
      </c>
      <c r="AM37" s="133">
        <v>180.15384615384616</v>
      </c>
      <c r="AN37" s="135">
        <v>2640</v>
      </c>
      <c r="AO37" s="133">
        <v>406.15384615384613</v>
      </c>
      <c r="AP37" s="135">
        <v>1692</v>
      </c>
      <c r="AQ37" s="133">
        <v>260.30769230769232</v>
      </c>
      <c r="AR37" s="135">
        <v>421</v>
      </c>
      <c r="AS37" s="133">
        <v>64.769230769230774</v>
      </c>
    </row>
    <row r="38" spans="1:45" ht="13.5" customHeight="1" x14ac:dyDescent="0.3">
      <c r="A38" s="132" t="s">
        <v>142</v>
      </c>
      <c r="B38" s="225" t="s">
        <v>39</v>
      </c>
      <c r="C38" s="133">
        <v>33</v>
      </c>
      <c r="D38" s="133">
        <v>50.5</v>
      </c>
      <c r="E38" s="316">
        <v>13144</v>
      </c>
      <c r="F38" s="317">
        <v>398.30303030303031</v>
      </c>
      <c r="G38" s="318">
        <v>937</v>
      </c>
      <c r="H38" s="317">
        <v>28.393939393939394</v>
      </c>
      <c r="I38" s="318">
        <v>787</v>
      </c>
      <c r="J38" s="317">
        <v>23.848484848484848</v>
      </c>
      <c r="K38" s="134">
        <v>23004981.73</v>
      </c>
      <c r="L38" s="134">
        <v>697120.65848484845</v>
      </c>
      <c r="M38" s="134">
        <v>455544.19267326733</v>
      </c>
      <c r="N38" s="137">
        <v>234577</v>
      </c>
      <c r="O38" s="133">
        <v>7108.393939393939</v>
      </c>
      <c r="P38" s="135">
        <v>1985</v>
      </c>
      <c r="Q38" s="133">
        <v>60.151515151515149</v>
      </c>
      <c r="R38" s="135">
        <v>7364</v>
      </c>
      <c r="S38" s="133">
        <v>223.15151515151516</v>
      </c>
      <c r="T38" s="135">
        <v>1354</v>
      </c>
      <c r="U38" s="133">
        <v>41.030303030303031</v>
      </c>
      <c r="V38" s="135">
        <v>363</v>
      </c>
      <c r="W38" s="133">
        <v>11</v>
      </c>
      <c r="X38" s="135">
        <v>972</v>
      </c>
      <c r="Y38" s="133">
        <v>29.454545454545453</v>
      </c>
      <c r="Z38" s="135">
        <v>712</v>
      </c>
      <c r="AA38" s="133">
        <v>21.575757575757574</v>
      </c>
      <c r="AB38" s="135">
        <v>697</v>
      </c>
      <c r="AC38" s="133">
        <v>21.121212121212121</v>
      </c>
      <c r="AD38" s="136">
        <v>1647</v>
      </c>
      <c r="AE38" s="133">
        <v>49.909090909090907</v>
      </c>
      <c r="AF38" s="135">
        <v>549</v>
      </c>
      <c r="AG38" s="133">
        <v>16.636363636363637</v>
      </c>
      <c r="AH38" s="135">
        <v>856</v>
      </c>
      <c r="AI38" s="133">
        <v>25.939393939393938</v>
      </c>
      <c r="AJ38" s="135">
        <v>157</v>
      </c>
      <c r="AK38" s="133">
        <v>4.7575757575757578</v>
      </c>
      <c r="AL38" s="135">
        <v>9422</v>
      </c>
      <c r="AM38" s="133">
        <v>285.5151515151515</v>
      </c>
      <c r="AN38" s="135">
        <v>1882</v>
      </c>
      <c r="AO38" s="133">
        <v>57.030303030303031</v>
      </c>
      <c r="AP38" s="135">
        <v>28809</v>
      </c>
      <c r="AQ38" s="133">
        <v>873</v>
      </c>
      <c r="AR38" s="135">
        <v>437</v>
      </c>
      <c r="AS38" s="133">
        <v>13.242424242424242</v>
      </c>
    </row>
    <row r="39" spans="1:45" ht="13.5" customHeight="1" x14ac:dyDescent="0.3">
      <c r="A39" s="132" t="s">
        <v>308</v>
      </c>
      <c r="B39" s="225" t="s">
        <v>40</v>
      </c>
      <c r="C39" s="133">
        <v>8</v>
      </c>
      <c r="D39" s="133">
        <v>9</v>
      </c>
      <c r="E39" s="316">
        <v>2854</v>
      </c>
      <c r="F39" s="317">
        <v>356.75</v>
      </c>
      <c r="G39" s="318">
        <v>207</v>
      </c>
      <c r="H39" s="317">
        <v>25.875</v>
      </c>
      <c r="I39" s="318">
        <v>208</v>
      </c>
      <c r="J39" s="317">
        <v>26</v>
      </c>
      <c r="K39" s="134">
        <v>5318733.3499999996</v>
      </c>
      <c r="L39" s="134">
        <v>664841.66874999995</v>
      </c>
      <c r="M39" s="134">
        <v>590970.37222222215</v>
      </c>
      <c r="N39" s="137">
        <v>44858</v>
      </c>
      <c r="O39" s="133">
        <v>5607.25</v>
      </c>
      <c r="P39" s="135">
        <v>577</v>
      </c>
      <c r="Q39" s="133">
        <v>72.125</v>
      </c>
      <c r="R39" s="135">
        <v>771</v>
      </c>
      <c r="S39" s="133">
        <v>96.375</v>
      </c>
      <c r="T39" s="135">
        <v>35</v>
      </c>
      <c r="U39" s="133">
        <v>4.375</v>
      </c>
      <c r="V39" s="135">
        <v>45</v>
      </c>
      <c r="W39" s="133">
        <v>5.625</v>
      </c>
      <c r="X39" s="135">
        <v>204</v>
      </c>
      <c r="Y39" s="133">
        <v>25.5</v>
      </c>
      <c r="Z39" s="135">
        <v>202</v>
      </c>
      <c r="AA39" s="133">
        <v>25.25</v>
      </c>
      <c r="AB39" s="135">
        <v>176</v>
      </c>
      <c r="AC39" s="133">
        <v>22</v>
      </c>
      <c r="AD39" s="136">
        <v>96</v>
      </c>
      <c r="AE39" s="133">
        <v>12</v>
      </c>
      <c r="AF39" s="135">
        <v>171</v>
      </c>
      <c r="AG39" s="133">
        <v>21.375</v>
      </c>
      <c r="AH39" s="135">
        <v>98</v>
      </c>
      <c r="AI39" s="133">
        <v>12.25</v>
      </c>
      <c r="AJ39" s="135">
        <v>8</v>
      </c>
      <c r="AK39" s="133">
        <v>1</v>
      </c>
      <c r="AL39" s="135">
        <v>1852</v>
      </c>
      <c r="AM39" s="133">
        <v>231.5</v>
      </c>
      <c r="AN39" s="135">
        <v>1470</v>
      </c>
      <c r="AO39" s="133">
        <v>183.75</v>
      </c>
      <c r="AP39" s="135">
        <v>3897</v>
      </c>
      <c r="AQ39" s="133">
        <v>487.125</v>
      </c>
      <c r="AR39" s="135">
        <v>590</v>
      </c>
      <c r="AS39" s="133">
        <v>73.75</v>
      </c>
    </row>
    <row r="40" spans="1:45" ht="13.5" customHeight="1" x14ac:dyDescent="0.3">
      <c r="A40" s="132" t="s">
        <v>153</v>
      </c>
      <c r="B40" s="225" t="s">
        <v>41</v>
      </c>
      <c r="C40" s="133">
        <v>24.75</v>
      </c>
      <c r="D40" s="133">
        <v>34</v>
      </c>
      <c r="E40" s="316">
        <v>8781</v>
      </c>
      <c r="F40" s="317">
        <v>354.78787878787881</v>
      </c>
      <c r="G40" s="318">
        <v>630</v>
      </c>
      <c r="H40" s="317">
        <v>25.454545454545453</v>
      </c>
      <c r="I40" s="318">
        <v>563</v>
      </c>
      <c r="J40" s="317">
        <v>22.747474747474747</v>
      </c>
      <c r="K40" s="134">
        <v>14502762.83</v>
      </c>
      <c r="L40" s="134">
        <v>585970.21535353537</v>
      </c>
      <c r="M40" s="134">
        <v>426551.8479411765</v>
      </c>
      <c r="N40" s="137">
        <v>189729</v>
      </c>
      <c r="O40" s="133">
        <v>7665.818181818182</v>
      </c>
      <c r="P40" s="135">
        <v>1363</v>
      </c>
      <c r="Q40" s="133">
        <v>55.070707070707073</v>
      </c>
      <c r="R40" s="135">
        <v>12319</v>
      </c>
      <c r="S40" s="133">
        <v>497.73737373737373</v>
      </c>
      <c r="T40" s="135">
        <v>1634</v>
      </c>
      <c r="U40" s="133">
        <v>66.020202020202021</v>
      </c>
      <c r="V40" s="135">
        <v>189</v>
      </c>
      <c r="W40" s="133">
        <v>7.6363636363636367</v>
      </c>
      <c r="X40" s="135">
        <v>630</v>
      </c>
      <c r="Y40" s="133">
        <v>25.454545454545453</v>
      </c>
      <c r="Z40" s="135">
        <v>823</v>
      </c>
      <c r="AA40" s="133">
        <v>33.252525252525253</v>
      </c>
      <c r="AB40" s="135">
        <v>551</v>
      </c>
      <c r="AC40" s="133">
        <v>22.262626262626263</v>
      </c>
      <c r="AD40" s="136">
        <v>42</v>
      </c>
      <c r="AE40" s="133">
        <v>1.696969696969697</v>
      </c>
      <c r="AF40" s="135">
        <v>407</v>
      </c>
      <c r="AG40" s="133">
        <v>16.444444444444443</v>
      </c>
      <c r="AH40" s="135">
        <v>298</v>
      </c>
      <c r="AI40" s="133">
        <v>12.04040404040404</v>
      </c>
      <c r="AJ40" s="135">
        <v>174</v>
      </c>
      <c r="AK40" s="133">
        <v>7.0303030303030303</v>
      </c>
      <c r="AL40" s="135">
        <v>6104</v>
      </c>
      <c r="AM40" s="133">
        <v>246.62626262626262</v>
      </c>
      <c r="AN40" s="135">
        <v>818</v>
      </c>
      <c r="AO40" s="133">
        <v>33.050505050505052</v>
      </c>
      <c r="AP40" s="135">
        <v>11335</v>
      </c>
      <c r="AQ40" s="133">
        <v>457.97979797979798</v>
      </c>
      <c r="AR40" s="135">
        <v>290</v>
      </c>
      <c r="AS40" s="133">
        <v>11.717171717171718</v>
      </c>
    </row>
    <row r="41" spans="1:45" ht="13.5" customHeight="1" x14ac:dyDescent="0.3">
      <c r="A41" s="132" t="s">
        <v>169</v>
      </c>
      <c r="B41" s="225" t="s">
        <v>42</v>
      </c>
      <c r="C41" s="133">
        <v>1</v>
      </c>
      <c r="D41" s="133">
        <v>1.75</v>
      </c>
      <c r="E41" s="316">
        <v>465</v>
      </c>
      <c r="F41" s="317">
        <v>465</v>
      </c>
      <c r="G41" s="318">
        <v>26</v>
      </c>
      <c r="H41" s="317">
        <v>26</v>
      </c>
      <c r="I41" s="318">
        <v>29</v>
      </c>
      <c r="J41" s="317">
        <v>29</v>
      </c>
      <c r="K41" s="134">
        <v>1167460.52</v>
      </c>
      <c r="L41" s="134">
        <v>1167460.52</v>
      </c>
      <c r="M41" s="134">
        <v>667120.2971428571</v>
      </c>
      <c r="N41" s="137">
        <v>1</v>
      </c>
      <c r="O41" s="133">
        <v>1</v>
      </c>
      <c r="P41" s="135">
        <v>0</v>
      </c>
      <c r="Q41" s="133">
        <v>0</v>
      </c>
      <c r="R41" s="135">
        <v>0</v>
      </c>
      <c r="S41" s="133">
        <v>0</v>
      </c>
      <c r="T41" s="135">
        <v>0</v>
      </c>
      <c r="U41" s="133">
        <v>0</v>
      </c>
      <c r="V41" s="135">
        <v>0</v>
      </c>
      <c r="W41" s="133">
        <v>0</v>
      </c>
      <c r="X41" s="135">
        <v>0</v>
      </c>
      <c r="Y41" s="133">
        <v>0</v>
      </c>
      <c r="Z41" s="135">
        <v>0</v>
      </c>
      <c r="AA41" s="133">
        <v>0</v>
      </c>
      <c r="AB41" s="135">
        <v>0</v>
      </c>
      <c r="AC41" s="133">
        <v>0</v>
      </c>
      <c r="AD41" s="136">
        <v>0</v>
      </c>
      <c r="AE41" s="133">
        <v>0</v>
      </c>
      <c r="AF41" s="135">
        <v>0</v>
      </c>
      <c r="AG41" s="133">
        <v>0</v>
      </c>
      <c r="AH41" s="135">
        <v>0</v>
      </c>
      <c r="AI41" s="133">
        <v>0</v>
      </c>
      <c r="AJ41" s="135">
        <v>9</v>
      </c>
      <c r="AK41" s="133">
        <v>9</v>
      </c>
      <c r="AL41" s="135">
        <v>211</v>
      </c>
      <c r="AM41" s="133">
        <v>211</v>
      </c>
      <c r="AN41" s="135">
        <v>0</v>
      </c>
      <c r="AO41" s="133">
        <v>0</v>
      </c>
      <c r="AP41" s="135">
        <v>0</v>
      </c>
      <c r="AQ41" s="133">
        <v>0</v>
      </c>
      <c r="AR41" s="135">
        <v>91</v>
      </c>
      <c r="AS41" s="133">
        <v>91</v>
      </c>
    </row>
    <row r="42" spans="1:45" ht="13.5" customHeight="1" x14ac:dyDescent="0.3">
      <c r="A42" s="132" t="s">
        <v>155</v>
      </c>
      <c r="B42" s="225" t="s">
        <v>43</v>
      </c>
      <c r="C42" s="133">
        <v>0.75</v>
      </c>
      <c r="D42" s="133">
        <v>1</v>
      </c>
      <c r="E42" s="316">
        <v>232</v>
      </c>
      <c r="F42" s="317">
        <v>309.33333333333331</v>
      </c>
      <c r="G42" s="318">
        <v>14</v>
      </c>
      <c r="H42" s="317">
        <v>18.666666666666668</v>
      </c>
      <c r="I42" s="318">
        <v>23</v>
      </c>
      <c r="J42" s="317">
        <v>30.666666666666668</v>
      </c>
      <c r="K42" s="134">
        <v>558250.75</v>
      </c>
      <c r="L42" s="134">
        <v>744334.33333333337</v>
      </c>
      <c r="M42" s="134">
        <v>558250.75</v>
      </c>
      <c r="N42" s="137">
        <v>4259</v>
      </c>
      <c r="O42" s="133">
        <v>5678.666666666667</v>
      </c>
      <c r="P42" s="135">
        <v>25</v>
      </c>
      <c r="Q42" s="133">
        <v>33.333333333333336</v>
      </c>
      <c r="R42" s="135">
        <v>739</v>
      </c>
      <c r="S42" s="133">
        <v>985.33333333333337</v>
      </c>
      <c r="T42" s="135">
        <v>48</v>
      </c>
      <c r="U42" s="133">
        <v>64</v>
      </c>
      <c r="V42" s="135">
        <v>8</v>
      </c>
      <c r="W42" s="133">
        <v>10.666666666666666</v>
      </c>
      <c r="X42" s="135">
        <v>14</v>
      </c>
      <c r="Y42" s="133">
        <v>18.666666666666668</v>
      </c>
      <c r="Z42" s="135">
        <v>21</v>
      </c>
      <c r="AA42" s="133">
        <v>28</v>
      </c>
      <c r="AB42" s="135">
        <v>25</v>
      </c>
      <c r="AC42" s="133">
        <v>33.333333333333336</v>
      </c>
      <c r="AD42" s="136">
        <v>1</v>
      </c>
      <c r="AE42" s="133">
        <v>1.3333333333333333</v>
      </c>
      <c r="AF42" s="135">
        <v>16</v>
      </c>
      <c r="AG42" s="133">
        <v>21.333333333333332</v>
      </c>
      <c r="AH42" s="135">
        <v>11</v>
      </c>
      <c r="AI42" s="133">
        <v>14.666666666666666</v>
      </c>
      <c r="AJ42" s="135">
        <v>12</v>
      </c>
      <c r="AK42" s="133">
        <v>16</v>
      </c>
      <c r="AL42" s="135">
        <v>143</v>
      </c>
      <c r="AM42" s="133">
        <v>190.66666666666666</v>
      </c>
      <c r="AN42" s="135">
        <v>285</v>
      </c>
      <c r="AO42" s="133">
        <v>380</v>
      </c>
      <c r="AP42" s="135">
        <v>262</v>
      </c>
      <c r="AQ42" s="133">
        <v>349.33333333333331</v>
      </c>
      <c r="AR42" s="135">
        <v>269</v>
      </c>
      <c r="AS42" s="133">
        <v>358.66666666666669</v>
      </c>
    </row>
    <row r="43" spans="1:45" ht="13.5" customHeight="1" x14ac:dyDescent="0.3">
      <c r="A43" s="132" t="s">
        <v>308</v>
      </c>
      <c r="B43" s="225" t="s">
        <v>44</v>
      </c>
      <c r="C43" s="133">
        <v>9.5</v>
      </c>
      <c r="D43" s="133">
        <v>11</v>
      </c>
      <c r="E43" s="316">
        <v>2311</v>
      </c>
      <c r="F43" s="317">
        <v>243.26315789473685</v>
      </c>
      <c r="G43" s="318">
        <v>94</v>
      </c>
      <c r="H43" s="317">
        <v>9.8947368421052637</v>
      </c>
      <c r="I43" s="318">
        <v>134</v>
      </c>
      <c r="J43" s="317">
        <v>14.105263157894736</v>
      </c>
      <c r="K43" s="134">
        <v>4069740.18</v>
      </c>
      <c r="L43" s="134">
        <v>428393.70315789478</v>
      </c>
      <c r="M43" s="134">
        <v>369976.38</v>
      </c>
      <c r="N43" s="137">
        <v>38892</v>
      </c>
      <c r="O43" s="133">
        <v>4093.8947368421054</v>
      </c>
      <c r="P43" s="135">
        <v>123</v>
      </c>
      <c r="Q43" s="133">
        <v>12.947368421052632</v>
      </c>
      <c r="R43" s="135">
        <v>829</v>
      </c>
      <c r="S43" s="133">
        <v>87.263157894736835</v>
      </c>
      <c r="T43" s="135">
        <v>29</v>
      </c>
      <c r="U43" s="133">
        <v>3.0526315789473686</v>
      </c>
      <c r="V43" s="135">
        <v>53</v>
      </c>
      <c r="W43" s="133">
        <v>5.5789473684210522</v>
      </c>
      <c r="X43" s="135">
        <v>92</v>
      </c>
      <c r="Y43" s="133">
        <v>9.6842105263157894</v>
      </c>
      <c r="Z43" s="135">
        <v>244</v>
      </c>
      <c r="AA43" s="133">
        <v>25.684210526315791</v>
      </c>
      <c r="AB43" s="135">
        <v>110</v>
      </c>
      <c r="AC43" s="133">
        <v>11.578947368421053</v>
      </c>
      <c r="AD43" s="136">
        <v>26</v>
      </c>
      <c r="AE43" s="133">
        <v>2.736842105263158</v>
      </c>
      <c r="AF43" s="135">
        <v>86</v>
      </c>
      <c r="AG43" s="133">
        <v>9.0526315789473681</v>
      </c>
      <c r="AH43" s="135">
        <v>120</v>
      </c>
      <c r="AI43" s="133">
        <v>12.631578947368421</v>
      </c>
      <c r="AJ43" s="135">
        <v>24</v>
      </c>
      <c r="AK43" s="133">
        <v>2.5263157894736841</v>
      </c>
      <c r="AL43" s="135">
        <v>1349</v>
      </c>
      <c r="AM43" s="133">
        <v>142</v>
      </c>
      <c r="AN43" s="135">
        <v>1014</v>
      </c>
      <c r="AO43" s="133">
        <v>106.73684210526316</v>
      </c>
      <c r="AP43" s="135">
        <v>1536</v>
      </c>
      <c r="AQ43" s="133">
        <v>161.68421052631578</v>
      </c>
      <c r="AR43" s="135">
        <v>210</v>
      </c>
      <c r="AS43" s="133">
        <v>22.105263157894736</v>
      </c>
    </row>
    <row r="44" spans="1:45" ht="13.5" customHeight="1" x14ac:dyDescent="0.3">
      <c r="A44" s="132" t="s">
        <v>308</v>
      </c>
      <c r="B44" s="225" t="s">
        <v>45</v>
      </c>
      <c r="C44" s="133">
        <v>3</v>
      </c>
      <c r="D44" s="133">
        <v>4.5</v>
      </c>
      <c r="E44" s="316">
        <v>1222</v>
      </c>
      <c r="F44" s="317">
        <v>407.33333333333331</v>
      </c>
      <c r="G44" s="318">
        <v>86</v>
      </c>
      <c r="H44" s="317">
        <v>28.666666666666668</v>
      </c>
      <c r="I44" s="318">
        <v>85</v>
      </c>
      <c r="J44" s="317">
        <v>28.333333333333332</v>
      </c>
      <c r="K44" s="134">
        <v>1790116.28</v>
      </c>
      <c r="L44" s="134">
        <v>596705.42666666664</v>
      </c>
      <c r="M44" s="134">
        <v>397803.61777777778</v>
      </c>
      <c r="N44" s="137">
        <v>21432</v>
      </c>
      <c r="O44" s="133">
        <v>7144</v>
      </c>
      <c r="P44" s="135">
        <v>102</v>
      </c>
      <c r="Q44" s="133">
        <v>34</v>
      </c>
      <c r="R44" s="135">
        <v>1167</v>
      </c>
      <c r="S44" s="133">
        <v>389</v>
      </c>
      <c r="T44" s="135">
        <v>70</v>
      </c>
      <c r="U44" s="133">
        <v>23.333333333333332</v>
      </c>
      <c r="V44" s="135">
        <v>82</v>
      </c>
      <c r="W44" s="133">
        <v>27.333333333333332</v>
      </c>
      <c r="X44" s="135">
        <v>88</v>
      </c>
      <c r="Y44" s="133">
        <v>29.333333333333332</v>
      </c>
      <c r="Z44" s="135">
        <v>163</v>
      </c>
      <c r="AA44" s="133">
        <v>54.333333333333336</v>
      </c>
      <c r="AB44" s="135">
        <v>100</v>
      </c>
      <c r="AC44" s="133">
        <v>33.333333333333336</v>
      </c>
      <c r="AD44" s="136">
        <v>5</v>
      </c>
      <c r="AE44" s="133">
        <v>1.6666666666666667</v>
      </c>
      <c r="AF44" s="135">
        <v>43</v>
      </c>
      <c r="AG44" s="133">
        <v>14.333333333333334</v>
      </c>
      <c r="AH44" s="135">
        <v>49</v>
      </c>
      <c r="AI44" s="133">
        <v>16.333333333333332</v>
      </c>
      <c r="AJ44" s="135">
        <v>10</v>
      </c>
      <c r="AK44" s="133">
        <v>3.3333333333333335</v>
      </c>
      <c r="AL44" s="135">
        <v>807</v>
      </c>
      <c r="AM44" s="133">
        <v>269</v>
      </c>
      <c r="AN44" s="135">
        <v>924</v>
      </c>
      <c r="AO44" s="133">
        <v>308</v>
      </c>
      <c r="AP44" s="135">
        <v>441</v>
      </c>
      <c r="AQ44" s="133">
        <v>147</v>
      </c>
      <c r="AR44" s="135">
        <v>574</v>
      </c>
      <c r="AS44" s="133">
        <v>191.33333333333334</v>
      </c>
    </row>
    <row r="45" spans="1:45" ht="13.5" customHeight="1" x14ac:dyDescent="0.3">
      <c r="A45" s="132" t="s">
        <v>142</v>
      </c>
      <c r="B45" s="225" t="s">
        <v>145</v>
      </c>
      <c r="C45" s="133">
        <v>35</v>
      </c>
      <c r="D45" s="133">
        <v>66</v>
      </c>
      <c r="E45" s="316">
        <v>14524</v>
      </c>
      <c r="F45" s="317">
        <v>414.97142857142859</v>
      </c>
      <c r="G45" s="318">
        <v>1086</v>
      </c>
      <c r="H45" s="317">
        <v>31.028571428571428</v>
      </c>
      <c r="I45" s="318">
        <v>780</v>
      </c>
      <c r="J45" s="317">
        <v>22.285714285714285</v>
      </c>
      <c r="K45" s="134">
        <v>25515176.59</v>
      </c>
      <c r="L45" s="134">
        <v>729005.04542857141</v>
      </c>
      <c r="M45" s="134">
        <v>386593.58469696972</v>
      </c>
      <c r="N45" s="137">
        <v>276302</v>
      </c>
      <c r="O45" s="133">
        <v>7894.3428571428567</v>
      </c>
      <c r="P45" s="135">
        <v>2380</v>
      </c>
      <c r="Q45" s="133">
        <v>68</v>
      </c>
      <c r="R45" s="135">
        <v>5190</v>
      </c>
      <c r="S45" s="133">
        <v>148.28571428571428</v>
      </c>
      <c r="T45" s="135">
        <v>385</v>
      </c>
      <c r="U45" s="133">
        <v>11</v>
      </c>
      <c r="V45" s="135">
        <v>298</v>
      </c>
      <c r="W45" s="133">
        <v>8.5142857142857142</v>
      </c>
      <c r="X45" s="135">
        <v>1101</v>
      </c>
      <c r="Y45" s="133">
        <v>31.457142857142856</v>
      </c>
      <c r="Z45" s="135">
        <v>982</v>
      </c>
      <c r="AA45" s="133">
        <v>28.057142857142857</v>
      </c>
      <c r="AB45" s="135">
        <v>736</v>
      </c>
      <c r="AC45" s="133">
        <v>21.028571428571428</v>
      </c>
      <c r="AD45" s="136">
        <v>645</v>
      </c>
      <c r="AE45" s="133">
        <v>18.428571428571427</v>
      </c>
      <c r="AF45" s="135">
        <v>502</v>
      </c>
      <c r="AG45" s="133">
        <v>14.342857142857143</v>
      </c>
      <c r="AH45" s="135">
        <v>693</v>
      </c>
      <c r="AI45" s="133">
        <v>19.8</v>
      </c>
      <c r="AJ45" s="135">
        <v>182</v>
      </c>
      <c r="AK45" s="133">
        <v>5.2</v>
      </c>
      <c r="AL45" s="135">
        <v>10049</v>
      </c>
      <c r="AM45" s="133">
        <v>287.1142857142857</v>
      </c>
      <c r="AN45" s="135">
        <v>4611</v>
      </c>
      <c r="AO45" s="133">
        <v>131.74285714285713</v>
      </c>
      <c r="AP45" s="135">
        <v>25247</v>
      </c>
      <c r="AQ45" s="133">
        <v>721.34285714285716</v>
      </c>
      <c r="AR45" s="135">
        <v>1420</v>
      </c>
      <c r="AS45" s="133">
        <v>40.571428571428569</v>
      </c>
    </row>
    <row r="46" spans="1:45" ht="13.5" customHeight="1" x14ac:dyDescent="0.3">
      <c r="A46" s="132" t="s">
        <v>142</v>
      </c>
      <c r="B46" s="225" t="s">
        <v>146</v>
      </c>
      <c r="C46" s="133">
        <v>15</v>
      </c>
      <c r="D46" s="133">
        <v>30</v>
      </c>
      <c r="E46" s="316">
        <v>5520</v>
      </c>
      <c r="F46" s="317">
        <v>368</v>
      </c>
      <c r="G46" s="318">
        <v>496</v>
      </c>
      <c r="H46" s="317">
        <v>33.06666666666667</v>
      </c>
      <c r="I46" s="318">
        <v>345</v>
      </c>
      <c r="J46" s="317">
        <v>23</v>
      </c>
      <c r="K46" s="134">
        <v>8535098.0199999996</v>
      </c>
      <c r="L46" s="134">
        <v>569006.53466666664</v>
      </c>
      <c r="M46" s="134">
        <v>284503.26733333332</v>
      </c>
      <c r="N46" s="138">
        <v>110272</v>
      </c>
      <c r="O46" s="133">
        <v>7351.4666666666662</v>
      </c>
      <c r="P46" s="135">
        <v>787</v>
      </c>
      <c r="Q46" s="133">
        <v>52.466666666666669</v>
      </c>
      <c r="R46" s="135">
        <v>2644</v>
      </c>
      <c r="S46" s="133">
        <v>176.26666666666668</v>
      </c>
      <c r="T46" s="135">
        <v>131</v>
      </c>
      <c r="U46" s="133">
        <v>8.7333333333333325</v>
      </c>
      <c r="V46" s="135">
        <v>264</v>
      </c>
      <c r="W46" s="133">
        <v>17.600000000000001</v>
      </c>
      <c r="X46" s="135">
        <v>498</v>
      </c>
      <c r="Y46" s="133">
        <v>33.200000000000003</v>
      </c>
      <c r="Z46" s="135">
        <v>491</v>
      </c>
      <c r="AA46" s="133">
        <v>32.733333333333334</v>
      </c>
      <c r="AB46" s="135">
        <v>335</v>
      </c>
      <c r="AC46" s="133">
        <v>22.333333333333332</v>
      </c>
      <c r="AD46" s="136">
        <v>563</v>
      </c>
      <c r="AE46" s="133">
        <v>37.533333333333331</v>
      </c>
      <c r="AF46" s="135">
        <v>181</v>
      </c>
      <c r="AG46" s="133">
        <v>12.066666666666666</v>
      </c>
      <c r="AH46" s="135">
        <v>273</v>
      </c>
      <c r="AI46" s="133">
        <v>18.2</v>
      </c>
      <c r="AJ46" s="135">
        <v>96</v>
      </c>
      <c r="AK46" s="133">
        <v>6.4</v>
      </c>
      <c r="AL46" s="135">
        <v>3566</v>
      </c>
      <c r="AM46" s="133">
        <v>237.73333333333332</v>
      </c>
      <c r="AN46" s="135">
        <v>2611</v>
      </c>
      <c r="AO46" s="133">
        <v>174.06666666666666</v>
      </c>
      <c r="AP46" s="135">
        <v>19005</v>
      </c>
      <c r="AQ46" s="133">
        <v>1267</v>
      </c>
      <c r="AR46" s="135">
        <v>384</v>
      </c>
      <c r="AS46" s="133">
        <v>25.6</v>
      </c>
    </row>
    <row r="47" spans="1:45" ht="13.5" customHeight="1" x14ac:dyDescent="0.3">
      <c r="A47" s="132" t="s">
        <v>308</v>
      </c>
      <c r="B47" s="225" t="s">
        <v>48</v>
      </c>
      <c r="C47" s="133">
        <v>12</v>
      </c>
      <c r="D47" s="133">
        <v>18</v>
      </c>
      <c r="E47" s="316">
        <v>3791</v>
      </c>
      <c r="F47" s="317">
        <v>315.91666666666669</v>
      </c>
      <c r="G47" s="318">
        <v>273</v>
      </c>
      <c r="H47" s="317">
        <v>22.75</v>
      </c>
      <c r="I47" s="318">
        <v>154</v>
      </c>
      <c r="J47" s="317">
        <v>12.833333333333334</v>
      </c>
      <c r="K47" s="134">
        <v>6130418.0999999996</v>
      </c>
      <c r="L47" s="134">
        <v>510868.17499999999</v>
      </c>
      <c r="M47" s="134">
        <v>340578.78333333333</v>
      </c>
      <c r="N47" s="137">
        <v>85173</v>
      </c>
      <c r="O47" s="133">
        <v>7097.75</v>
      </c>
      <c r="P47" s="135">
        <v>504</v>
      </c>
      <c r="Q47" s="133">
        <v>42</v>
      </c>
      <c r="R47" s="135">
        <v>26300</v>
      </c>
      <c r="S47" s="133">
        <v>2191.6666666666665</v>
      </c>
      <c r="T47" s="135">
        <v>1183</v>
      </c>
      <c r="U47" s="133">
        <v>98.583333333333329</v>
      </c>
      <c r="V47" s="135">
        <v>74</v>
      </c>
      <c r="W47" s="133">
        <v>6.166666666666667</v>
      </c>
      <c r="X47" s="135">
        <v>356</v>
      </c>
      <c r="Y47" s="133">
        <v>29.666666666666668</v>
      </c>
      <c r="Z47" s="135">
        <v>234</v>
      </c>
      <c r="AA47" s="133">
        <v>19.5</v>
      </c>
      <c r="AB47" s="135">
        <v>133</v>
      </c>
      <c r="AC47" s="133">
        <v>11.083333333333334</v>
      </c>
      <c r="AD47" s="136">
        <v>444</v>
      </c>
      <c r="AE47" s="133">
        <v>37</v>
      </c>
      <c r="AF47" s="135">
        <v>411</v>
      </c>
      <c r="AG47" s="133">
        <v>34.25</v>
      </c>
      <c r="AH47" s="135">
        <v>226</v>
      </c>
      <c r="AI47" s="133">
        <v>18.833333333333332</v>
      </c>
      <c r="AJ47" s="135">
        <v>69</v>
      </c>
      <c r="AK47" s="133">
        <v>5.75</v>
      </c>
      <c r="AL47" s="135">
        <v>2676</v>
      </c>
      <c r="AM47" s="133">
        <v>223</v>
      </c>
      <c r="AN47" s="135">
        <v>4505</v>
      </c>
      <c r="AO47" s="133">
        <v>375.41666666666669</v>
      </c>
      <c r="AP47" s="135">
        <v>10028</v>
      </c>
      <c r="AQ47" s="133">
        <v>835.66666666666663</v>
      </c>
      <c r="AR47" s="135">
        <v>1480</v>
      </c>
      <c r="AS47" s="133">
        <v>123.33333333333333</v>
      </c>
    </row>
    <row r="48" spans="1:45" ht="13.5" customHeight="1" x14ac:dyDescent="0.3">
      <c r="A48" s="132" t="s">
        <v>154</v>
      </c>
      <c r="B48" s="225" t="s">
        <v>49</v>
      </c>
      <c r="C48" s="133">
        <v>12.5</v>
      </c>
      <c r="D48" s="133">
        <v>18.5</v>
      </c>
      <c r="E48" s="316">
        <v>4299</v>
      </c>
      <c r="F48" s="317">
        <v>343.92</v>
      </c>
      <c r="G48" s="318">
        <v>348</v>
      </c>
      <c r="H48" s="317">
        <v>27.84</v>
      </c>
      <c r="I48" s="318">
        <v>347</v>
      </c>
      <c r="J48" s="317">
        <v>27.76</v>
      </c>
      <c r="K48" s="134">
        <v>9546435.1799999997</v>
      </c>
      <c r="L48" s="134">
        <v>763714.81440000003</v>
      </c>
      <c r="M48" s="134">
        <v>516023.52324324322</v>
      </c>
      <c r="N48" s="137">
        <v>79093</v>
      </c>
      <c r="O48" s="133">
        <v>6327.44</v>
      </c>
      <c r="P48" s="135">
        <v>486</v>
      </c>
      <c r="Q48" s="133">
        <v>38.880000000000003</v>
      </c>
      <c r="R48" s="135">
        <v>4051</v>
      </c>
      <c r="S48" s="133">
        <v>324.08</v>
      </c>
      <c r="T48" s="135">
        <v>60</v>
      </c>
      <c r="U48" s="133">
        <v>4.8</v>
      </c>
      <c r="V48" s="135">
        <v>120</v>
      </c>
      <c r="W48" s="133">
        <v>9.6</v>
      </c>
      <c r="X48" s="135">
        <v>347</v>
      </c>
      <c r="Y48" s="133">
        <v>27.76</v>
      </c>
      <c r="Z48" s="135">
        <v>439</v>
      </c>
      <c r="AA48" s="133">
        <v>35.119999999999997</v>
      </c>
      <c r="AB48" s="135">
        <v>302</v>
      </c>
      <c r="AC48" s="133">
        <v>24.16</v>
      </c>
      <c r="AD48" s="136">
        <v>88</v>
      </c>
      <c r="AE48" s="133">
        <v>7.04</v>
      </c>
      <c r="AF48" s="135">
        <v>159</v>
      </c>
      <c r="AG48" s="133">
        <v>12.72</v>
      </c>
      <c r="AH48" s="135">
        <v>254</v>
      </c>
      <c r="AI48" s="133">
        <v>20.32</v>
      </c>
      <c r="AJ48" s="135">
        <v>29</v>
      </c>
      <c r="AK48" s="133">
        <v>2.3199999999999998</v>
      </c>
      <c r="AL48" s="135">
        <v>2204</v>
      </c>
      <c r="AM48" s="133">
        <v>176.32</v>
      </c>
      <c r="AN48" s="135">
        <v>1798</v>
      </c>
      <c r="AO48" s="133">
        <v>143.84</v>
      </c>
      <c r="AP48" s="135">
        <v>6728</v>
      </c>
      <c r="AQ48" s="133">
        <v>538.24</v>
      </c>
      <c r="AR48" s="135">
        <v>1090</v>
      </c>
      <c r="AS48" s="133">
        <v>87.2</v>
      </c>
    </row>
    <row r="49" spans="1:45" ht="13.5" customHeight="1" x14ac:dyDescent="0.3">
      <c r="A49" s="132" t="s">
        <v>155</v>
      </c>
      <c r="B49" s="225" t="s">
        <v>50</v>
      </c>
      <c r="C49" s="133">
        <v>5</v>
      </c>
      <c r="D49" s="133">
        <v>7</v>
      </c>
      <c r="E49" s="316">
        <v>1404</v>
      </c>
      <c r="F49" s="317">
        <v>280.8</v>
      </c>
      <c r="G49" s="318">
        <v>109</v>
      </c>
      <c r="H49" s="317">
        <v>21.8</v>
      </c>
      <c r="I49" s="318">
        <v>115</v>
      </c>
      <c r="J49" s="317">
        <v>23</v>
      </c>
      <c r="K49" s="134">
        <v>3241808.5</v>
      </c>
      <c r="L49" s="134">
        <v>648361.69999999995</v>
      </c>
      <c r="M49" s="134">
        <v>463115.5</v>
      </c>
      <c r="N49" s="137">
        <v>27790</v>
      </c>
      <c r="O49" s="133">
        <v>5558</v>
      </c>
      <c r="P49" s="135">
        <v>256</v>
      </c>
      <c r="Q49" s="133">
        <v>51.2</v>
      </c>
      <c r="R49" s="135">
        <v>4149</v>
      </c>
      <c r="S49" s="133">
        <v>829.8</v>
      </c>
      <c r="T49" s="135">
        <v>540</v>
      </c>
      <c r="U49" s="133">
        <v>108</v>
      </c>
      <c r="V49" s="135">
        <v>15</v>
      </c>
      <c r="W49" s="133">
        <v>3</v>
      </c>
      <c r="X49" s="135">
        <v>133</v>
      </c>
      <c r="Y49" s="133">
        <v>26.6</v>
      </c>
      <c r="Z49" s="135">
        <v>165</v>
      </c>
      <c r="AA49" s="133">
        <v>33</v>
      </c>
      <c r="AB49" s="135">
        <v>121</v>
      </c>
      <c r="AC49" s="133">
        <v>24.2</v>
      </c>
      <c r="AD49" s="136">
        <v>32</v>
      </c>
      <c r="AE49" s="133">
        <v>6.4</v>
      </c>
      <c r="AF49" s="135">
        <v>158</v>
      </c>
      <c r="AG49" s="133">
        <v>31.6</v>
      </c>
      <c r="AH49" s="135">
        <v>50</v>
      </c>
      <c r="AI49" s="133">
        <v>10</v>
      </c>
      <c r="AJ49" s="135">
        <v>10</v>
      </c>
      <c r="AK49" s="133">
        <v>2</v>
      </c>
      <c r="AL49" s="135">
        <v>1212</v>
      </c>
      <c r="AM49" s="133">
        <v>242.4</v>
      </c>
      <c r="AN49" s="135">
        <v>2170</v>
      </c>
      <c r="AO49" s="133">
        <v>434</v>
      </c>
      <c r="AP49" s="135">
        <v>919</v>
      </c>
      <c r="AQ49" s="133">
        <v>183.8</v>
      </c>
      <c r="AR49" s="135">
        <v>1669</v>
      </c>
      <c r="AS49" s="133">
        <v>333.8</v>
      </c>
    </row>
    <row r="50" spans="1:45" ht="13.5" customHeight="1" x14ac:dyDescent="0.3">
      <c r="A50" s="132" t="s">
        <v>155</v>
      </c>
      <c r="B50" s="225" t="s">
        <v>51</v>
      </c>
      <c r="C50" s="133">
        <v>6</v>
      </c>
      <c r="D50" s="133">
        <v>7</v>
      </c>
      <c r="E50" s="316">
        <v>2112</v>
      </c>
      <c r="F50" s="317">
        <v>352</v>
      </c>
      <c r="G50" s="318">
        <v>167</v>
      </c>
      <c r="H50" s="317">
        <v>27.833333333333332</v>
      </c>
      <c r="I50" s="318">
        <v>284</v>
      </c>
      <c r="J50" s="317">
        <v>47.333333333333336</v>
      </c>
      <c r="K50" s="134">
        <v>4021015.03</v>
      </c>
      <c r="L50" s="134">
        <v>670169.17166666663</v>
      </c>
      <c r="M50" s="134">
        <v>574430.71857142856</v>
      </c>
      <c r="N50" s="137">
        <v>37822</v>
      </c>
      <c r="O50" s="133">
        <v>6303.666666666667</v>
      </c>
      <c r="P50" s="135">
        <v>315</v>
      </c>
      <c r="Q50" s="133">
        <v>52.5</v>
      </c>
      <c r="R50" s="135">
        <v>481</v>
      </c>
      <c r="S50" s="133">
        <v>80.166666666666671</v>
      </c>
      <c r="T50" s="135">
        <v>23</v>
      </c>
      <c r="U50" s="133">
        <v>3.8333333333333335</v>
      </c>
      <c r="V50" s="135">
        <v>37</v>
      </c>
      <c r="W50" s="133">
        <v>6.166666666666667</v>
      </c>
      <c r="X50" s="135">
        <v>176</v>
      </c>
      <c r="Y50" s="133">
        <v>29.333333333333332</v>
      </c>
      <c r="Z50" s="135">
        <v>309</v>
      </c>
      <c r="AA50" s="133">
        <v>51.5</v>
      </c>
      <c r="AB50" s="135">
        <v>261</v>
      </c>
      <c r="AC50" s="133">
        <v>43.5</v>
      </c>
      <c r="AD50" s="136">
        <v>157</v>
      </c>
      <c r="AE50" s="133">
        <v>26.166666666666668</v>
      </c>
      <c r="AF50" s="135">
        <v>52</v>
      </c>
      <c r="AG50" s="133">
        <v>8.6666666666666661</v>
      </c>
      <c r="AH50" s="135">
        <v>218</v>
      </c>
      <c r="AI50" s="133">
        <v>36.333333333333336</v>
      </c>
      <c r="AJ50" s="135">
        <v>20</v>
      </c>
      <c r="AK50" s="133">
        <v>3.3333333333333335</v>
      </c>
      <c r="AL50" s="135">
        <v>1206</v>
      </c>
      <c r="AM50" s="133">
        <v>201</v>
      </c>
      <c r="AN50" s="135">
        <v>1782</v>
      </c>
      <c r="AO50" s="133">
        <v>297</v>
      </c>
      <c r="AP50" s="135">
        <v>2825</v>
      </c>
      <c r="AQ50" s="133">
        <v>470.83333333333331</v>
      </c>
      <c r="AR50" s="135">
        <v>380</v>
      </c>
      <c r="AS50" s="133">
        <v>63.333333333333336</v>
      </c>
    </row>
    <row r="51" spans="1:45" ht="13.5" customHeight="1" x14ac:dyDescent="0.3">
      <c r="A51" s="132" t="s">
        <v>169</v>
      </c>
      <c r="B51" s="225" t="s">
        <v>52</v>
      </c>
      <c r="C51" s="133">
        <v>3.5</v>
      </c>
      <c r="D51" s="133">
        <v>4</v>
      </c>
      <c r="E51" s="316">
        <v>1734</v>
      </c>
      <c r="F51" s="317">
        <v>495.42857142857144</v>
      </c>
      <c r="G51" s="318">
        <v>150</v>
      </c>
      <c r="H51" s="317">
        <v>42.857142857142854</v>
      </c>
      <c r="I51" s="318">
        <v>142</v>
      </c>
      <c r="J51" s="317">
        <v>40.571428571428569</v>
      </c>
      <c r="K51" s="134">
        <v>2881046.06</v>
      </c>
      <c r="L51" s="134">
        <v>823156.01714285719</v>
      </c>
      <c r="M51" s="134">
        <v>720261.51500000001</v>
      </c>
      <c r="N51" s="137">
        <v>38473</v>
      </c>
      <c r="O51" s="133">
        <v>10992.285714285714</v>
      </c>
      <c r="P51" s="135">
        <v>196</v>
      </c>
      <c r="Q51" s="133">
        <v>56</v>
      </c>
      <c r="R51" s="135">
        <v>1582</v>
      </c>
      <c r="S51" s="133">
        <v>452</v>
      </c>
      <c r="T51" s="135">
        <v>35</v>
      </c>
      <c r="U51" s="133">
        <v>10</v>
      </c>
      <c r="V51" s="135">
        <v>66</v>
      </c>
      <c r="W51" s="133">
        <v>18.857142857142858</v>
      </c>
      <c r="X51" s="135">
        <v>156</v>
      </c>
      <c r="Y51" s="133">
        <v>44.571428571428569</v>
      </c>
      <c r="Z51" s="135">
        <v>174</v>
      </c>
      <c r="AA51" s="133">
        <v>49.714285714285715</v>
      </c>
      <c r="AB51" s="135">
        <v>129</v>
      </c>
      <c r="AC51" s="133">
        <v>36.857142857142854</v>
      </c>
      <c r="AD51" s="136">
        <v>32</v>
      </c>
      <c r="AE51" s="133">
        <v>9.1428571428571423</v>
      </c>
      <c r="AF51" s="135">
        <v>66</v>
      </c>
      <c r="AG51" s="133">
        <v>18.857142857142858</v>
      </c>
      <c r="AH51" s="135">
        <v>113</v>
      </c>
      <c r="AI51" s="133">
        <v>32.285714285714285</v>
      </c>
      <c r="AJ51" s="135">
        <v>47</v>
      </c>
      <c r="AK51" s="133">
        <v>13.428571428571429</v>
      </c>
      <c r="AL51" s="135">
        <v>1339</v>
      </c>
      <c r="AM51" s="133">
        <v>382.57142857142856</v>
      </c>
      <c r="AN51" s="135">
        <v>782</v>
      </c>
      <c r="AO51" s="133">
        <v>223.42857142857142</v>
      </c>
      <c r="AP51" s="135">
        <v>1817</v>
      </c>
      <c r="AQ51" s="133">
        <v>519.14285714285711</v>
      </c>
      <c r="AR51" s="135">
        <v>159</v>
      </c>
      <c r="AS51" s="133">
        <v>45.428571428571431</v>
      </c>
    </row>
    <row r="52" spans="1:45" ht="13.5" customHeight="1" x14ac:dyDescent="0.3">
      <c r="A52" s="132" t="s">
        <v>154</v>
      </c>
      <c r="B52" s="225" t="s">
        <v>53</v>
      </c>
      <c r="C52" s="133">
        <v>7.75</v>
      </c>
      <c r="D52" s="133">
        <v>10</v>
      </c>
      <c r="E52" s="316">
        <v>2535</v>
      </c>
      <c r="F52" s="317">
        <v>327.09677419354841</v>
      </c>
      <c r="G52" s="318">
        <v>211</v>
      </c>
      <c r="H52" s="317">
        <v>27.225806451612904</v>
      </c>
      <c r="I52" s="318">
        <v>110</v>
      </c>
      <c r="J52" s="317">
        <v>14.193548387096774</v>
      </c>
      <c r="K52" s="134">
        <v>4681268.49</v>
      </c>
      <c r="L52" s="134">
        <v>604034.64387096779</v>
      </c>
      <c r="M52" s="134">
        <v>468126.84900000005</v>
      </c>
      <c r="N52" s="137">
        <v>41417</v>
      </c>
      <c r="O52" s="133">
        <v>5344.1290322580644</v>
      </c>
      <c r="P52" s="135">
        <v>340</v>
      </c>
      <c r="Q52" s="133">
        <v>43.87096774193548</v>
      </c>
      <c r="R52" s="135">
        <v>2213</v>
      </c>
      <c r="S52" s="133">
        <v>285.54838709677421</v>
      </c>
      <c r="T52" s="135">
        <v>104</v>
      </c>
      <c r="U52" s="133">
        <v>13.419354838709678</v>
      </c>
      <c r="V52" s="135">
        <v>70</v>
      </c>
      <c r="W52" s="133">
        <v>9.0322580645161299</v>
      </c>
      <c r="X52" s="135">
        <v>211</v>
      </c>
      <c r="Y52" s="133">
        <v>27.225806451612904</v>
      </c>
      <c r="Z52" s="135">
        <v>172</v>
      </c>
      <c r="AA52" s="133">
        <v>22.193548387096776</v>
      </c>
      <c r="AB52" s="135">
        <v>107</v>
      </c>
      <c r="AC52" s="133">
        <v>13.806451612903226</v>
      </c>
      <c r="AD52" s="136">
        <v>77</v>
      </c>
      <c r="AE52" s="133">
        <v>9.935483870967742</v>
      </c>
      <c r="AF52" s="135">
        <v>105</v>
      </c>
      <c r="AG52" s="133">
        <v>13.548387096774194</v>
      </c>
      <c r="AH52" s="135">
        <v>146</v>
      </c>
      <c r="AI52" s="133">
        <v>18.838709677419356</v>
      </c>
      <c r="AJ52" s="135">
        <v>8</v>
      </c>
      <c r="AK52" s="133">
        <v>1.032258064516129</v>
      </c>
      <c r="AL52" s="135">
        <v>1229</v>
      </c>
      <c r="AM52" s="133">
        <v>158.58064516129033</v>
      </c>
      <c r="AN52" s="135">
        <v>949</v>
      </c>
      <c r="AO52" s="133">
        <v>122.45161290322581</v>
      </c>
      <c r="AP52" s="135">
        <v>1875</v>
      </c>
      <c r="AQ52" s="133">
        <v>241.93548387096774</v>
      </c>
      <c r="AR52" s="135">
        <v>225</v>
      </c>
      <c r="AS52" s="133">
        <v>29.032258064516128</v>
      </c>
    </row>
    <row r="53" spans="1:45" ht="13.5" customHeight="1" x14ac:dyDescent="0.3">
      <c r="A53" s="132" t="s">
        <v>169</v>
      </c>
      <c r="B53" s="225" t="s">
        <v>54</v>
      </c>
      <c r="C53" s="133">
        <v>0.5</v>
      </c>
      <c r="D53" s="133">
        <v>1</v>
      </c>
      <c r="E53" s="316">
        <v>191</v>
      </c>
      <c r="F53" s="317">
        <v>382</v>
      </c>
      <c r="G53" s="318">
        <v>18</v>
      </c>
      <c r="H53" s="317">
        <v>36</v>
      </c>
      <c r="I53" s="318">
        <v>16</v>
      </c>
      <c r="J53" s="317">
        <v>32</v>
      </c>
      <c r="K53" s="134">
        <v>246063.44</v>
      </c>
      <c r="L53" s="134">
        <v>492126.88</v>
      </c>
      <c r="M53" s="134">
        <v>246063.44</v>
      </c>
      <c r="N53" s="137">
        <v>0</v>
      </c>
      <c r="O53" s="133">
        <v>0</v>
      </c>
      <c r="P53" s="138">
        <v>0</v>
      </c>
      <c r="Q53" s="133">
        <v>0</v>
      </c>
      <c r="R53" s="135">
        <v>0</v>
      </c>
      <c r="S53" s="133">
        <v>0</v>
      </c>
      <c r="T53" s="135">
        <v>0</v>
      </c>
      <c r="U53" s="133">
        <v>0</v>
      </c>
      <c r="V53" s="135">
        <v>1</v>
      </c>
      <c r="W53" s="133">
        <v>2</v>
      </c>
      <c r="X53" s="135">
        <v>0</v>
      </c>
      <c r="Y53" s="133">
        <v>0</v>
      </c>
      <c r="Z53" s="135">
        <v>0</v>
      </c>
      <c r="AA53" s="133">
        <v>0</v>
      </c>
      <c r="AB53" s="135">
        <v>0</v>
      </c>
      <c r="AC53" s="133">
        <v>0</v>
      </c>
      <c r="AD53" s="136">
        <v>0</v>
      </c>
      <c r="AE53" s="133">
        <v>0</v>
      </c>
      <c r="AF53" s="135">
        <v>0</v>
      </c>
      <c r="AG53" s="133">
        <v>0</v>
      </c>
      <c r="AH53" s="135">
        <v>0</v>
      </c>
      <c r="AI53" s="133">
        <v>0</v>
      </c>
      <c r="AJ53" s="135">
        <v>4</v>
      </c>
      <c r="AK53" s="133">
        <v>8</v>
      </c>
      <c r="AL53" s="135">
        <v>91</v>
      </c>
      <c r="AM53" s="133">
        <v>182</v>
      </c>
      <c r="AN53" s="135">
        <v>0</v>
      </c>
      <c r="AO53" s="133">
        <v>0</v>
      </c>
      <c r="AP53" s="135">
        <v>0</v>
      </c>
      <c r="AQ53" s="133">
        <v>0</v>
      </c>
      <c r="AR53" s="135">
        <v>40</v>
      </c>
      <c r="AS53" s="133">
        <v>80</v>
      </c>
    </row>
    <row r="54" spans="1:45" ht="13.5" customHeight="1" x14ac:dyDescent="0.3">
      <c r="A54" s="132" t="s">
        <v>153</v>
      </c>
      <c r="B54" s="225" t="s">
        <v>55</v>
      </c>
      <c r="C54" s="133">
        <v>13</v>
      </c>
      <c r="D54" s="133">
        <v>17</v>
      </c>
      <c r="E54" s="316">
        <v>5422</v>
      </c>
      <c r="F54" s="317">
        <v>417.07692307692309</v>
      </c>
      <c r="G54" s="318">
        <v>340</v>
      </c>
      <c r="H54" s="317">
        <v>26.153846153846153</v>
      </c>
      <c r="I54" s="318">
        <v>292</v>
      </c>
      <c r="J54" s="317">
        <v>22.46153846153846</v>
      </c>
      <c r="K54" s="134">
        <v>10152619.92</v>
      </c>
      <c r="L54" s="134">
        <v>780970.76307692309</v>
      </c>
      <c r="M54" s="134">
        <v>597212.9364705882</v>
      </c>
      <c r="N54" s="137">
        <v>103757</v>
      </c>
      <c r="O54" s="133">
        <v>7981.3076923076924</v>
      </c>
      <c r="P54" s="137">
        <v>741</v>
      </c>
      <c r="Q54" s="133">
        <v>57</v>
      </c>
      <c r="R54" s="135">
        <v>5729</v>
      </c>
      <c r="S54" s="133">
        <v>440.69230769230768</v>
      </c>
      <c r="T54" s="135">
        <v>518</v>
      </c>
      <c r="U54" s="133">
        <v>39.846153846153847</v>
      </c>
      <c r="V54" s="135">
        <v>59</v>
      </c>
      <c r="W54" s="133">
        <v>4.5384615384615383</v>
      </c>
      <c r="X54" s="135">
        <v>349</v>
      </c>
      <c r="Y54" s="133">
        <v>26.846153846153847</v>
      </c>
      <c r="Z54" s="135">
        <v>274</v>
      </c>
      <c r="AA54" s="133">
        <v>21.076923076923077</v>
      </c>
      <c r="AB54" s="135">
        <v>283</v>
      </c>
      <c r="AC54" s="133">
        <v>21.76923076923077</v>
      </c>
      <c r="AD54" s="136">
        <v>425</v>
      </c>
      <c r="AE54" s="133">
        <v>32.692307692307693</v>
      </c>
      <c r="AF54" s="135">
        <v>96</v>
      </c>
      <c r="AG54" s="133">
        <v>7.384615384615385</v>
      </c>
      <c r="AH54" s="135">
        <v>306</v>
      </c>
      <c r="AI54" s="133">
        <v>23.53846153846154</v>
      </c>
      <c r="AJ54" s="135">
        <v>56</v>
      </c>
      <c r="AK54" s="133">
        <v>4.3076923076923075</v>
      </c>
      <c r="AL54" s="135">
        <v>3435</v>
      </c>
      <c r="AM54" s="133">
        <v>264.23076923076923</v>
      </c>
      <c r="AN54" s="135">
        <v>2455</v>
      </c>
      <c r="AO54" s="133">
        <v>188.84615384615384</v>
      </c>
      <c r="AP54" s="135">
        <v>6614</v>
      </c>
      <c r="AQ54" s="133">
        <v>508.76923076923077</v>
      </c>
      <c r="AR54" s="135">
        <v>1030</v>
      </c>
      <c r="AS54" s="133">
        <v>79.230769230769226</v>
      </c>
    </row>
    <row r="55" spans="1:45" ht="13.5" customHeight="1" x14ac:dyDescent="0.3">
      <c r="A55" s="132" t="s">
        <v>155</v>
      </c>
      <c r="B55" s="225" t="s">
        <v>56</v>
      </c>
      <c r="C55" s="133">
        <v>2</v>
      </c>
      <c r="D55" s="133">
        <v>4</v>
      </c>
      <c r="E55" s="316">
        <v>758</v>
      </c>
      <c r="F55" s="317">
        <v>379</v>
      </c>
      <c r="G55" s="318">
        <v>39</v>
      </c>
      <c r="H55" s="317">
        <v>19.5</v>
      </c>
      <c r="I55" s="318">
        <v>60</v>
      </c>
      <c r="J55" s="317">
        <v>30</v>
      </c>
      <c r="K55" s="134">
        <v>1956801.9</v>
      </c>
      <c r="L55" s="134">
        <v>978400.95</v>
      </c>
      <c r="M55" s="134">
        <v>489200.47499999998</v>
      </c>
      <c r="N55" s="137">
        <v>9825</v>
      </c>
      <c r="O55" s="133">
        <v>4912.5</v>
      </c>
      <c r="P55" s="137">
        <v>35</v>
      </c>
      <c r="Q55" s="133">
        <v>17.5</v>
      </c>
      <c r="R55" s="135">
        <v>4301</v>
      </c>
      <c r="S55" s="133">
        <v>2150.5</v>
      </c>
      <c r="T55" s="135">
        <v>58</v>
      </c>
      <c r="U55" s="133">
        <v>29</v>
      </c>
      <c r="V55" s="135">
        <v>19</v>
      </c>
      <c r="W55" s="133">
        <v>9.5</v>
      </c>
      <c r="X55" s="135">
        <v>36</v>
      </c>
      <c r="Y55" s="133">
        <v>18</v>
      </c>
      <c r="Z55" s="135">
        <v>128</v>
      </c>
      <c r="AA55" s="133">
        <v>64</v>
      </c>
      <c r="AB55" s="135">
        <v>63</v>
      </c>
      <c r="AC55" s="133">
        <v>31.5</v>
      </c>
      <c r="AD55" s="136">
        <v>6</v>
      </c>
      <c r="AE55" s="133">
        <v>3</v>
      </c>
      <c r="AF55" s="135">
        <v>29</v>
      </c>
      <c r="AG55" s="133">
        <v>14.5</v>
      </c>
      <c r="AH55" s="135">
        <v>69</v>
      </c>
      <c r="AI55" s="133">
        <v>34.5</v>
      </c>
      <c r="AJ55" s="135">
        <v>25</v>
      </c>
      <c r="AK55" s="133">
        <v>12.5</v>
      </c>
      <c r="AL55" s="135">
        <v>399</v>
      </c>
      <c r="AM55" s="133">
        <v>199.5</v>
      </c>
      <c r="AN55" s="135">
        <v>893</v>
      </c>
      <c r="AO55" s="133">
        <v>446.5</v>
      </c>
      <c r="AP55" s="135">
        <v>945</v>
      </c>
      <c r="AQ55" s="133">
        <v>472.5</v>
      </c>
      <c r="AR55" s="135">
        <v>517</v>
      </c>
      <c r="AS55" s="133">
        <v>258.5</v>
      </c>
    </row>
    <row r="56" spans="1:45" ht="13.5" customHeight="1" x14ac:dyDescent="0.3">
      <c r="A56" s="132" t="s">
        <v>308</v>
      </c>
      <c r="B56" s="225" t="s">
        <v>57</v>
      </c>
      <c r="C56" s="133">
        <v>16</v>
      </c>
      <c r="D56" s="133">
        <v>23</v>
      </c>
      <c r="E56" s="316">
        <v>5935</v>
      </c>
      <c r="F56" s="317">
        <v>370.9375</v>
      </c>
      <c r="G56" s="318">
        <v>737</v>
      </c>
      <c r="H56" s="317">
        <v>46.0625</v>
      </c>
      <c r="I56" s="318">
        <v>646</v>
      </c>
      <c r="J56" s="317">
        <v>40.375</v>
      </c>
      <c r="K56" s="134">
        <v>15220070.57</v>
      </c>
      <c r="L56" s="134">
        <v>951254.41062500002</v>
      </c>
      <c r="M56" s="134">
        <v>661742.19869565219</v>
      </c>
      <c r="N56" s="137">
        <v>125589</v>
      </c>
      <c r="O56" s="133">
        <v>7849.3125</v>
      </c>
      <c r="P56" s="137">
        <v>1430</v>
      </c>
      <c r="Q56" s="133">
        <v>89.375</v>
      </c>
      <c r="R56" s="135">
        <v>3845</v>
      </c>
      <c r="S56" s="133">
        <v>240.3125</v>
      </c>
      <c r="T56" s="135">
        <v>284</v>
      </c>
      <c r="U56" s="133">
        <v>17.75</v>
      </c>
      <c r="V56" s="135">
        <v>221</v>
      </c>
      <c r="W56" s="133">
        <v>13.8125</v>
      </c>
      <c r="X56" s="135">
        <v>781</v>
      </c>
      <c r="Y56" s="133">
        <v>48.8125</v>
      </c>
      <c r="Z56" s="135">
        <v>765</v>
      </c>
      <c r="AA56" s="133">
        <v>47.8125</v>
      </c>
      <c r="AB56" s="135">
        <v>640</v>
      </c>
      <c r="AC56" s="133">
        <v>40</v>
      </c>
      <c r="AD56" s="136">
        <v>31</v>
      </c>
      <c r="AE56" s="133">
        <v>1.9375</v>
      </c>
      <c r="AF56" s="135">
        <v>337</v>
      </c>
      <c r="AG56" s="133">
        <v>21.0625</v>
      </c>
      <c r="AH56" s="135">
        <v>506</v>
      </c>
      <c r="AI56" s="133">
        <v>31.625</v>
      </c>
      <c r="AJ56" s="135">
        <v>95</v>
      </c>
      <c r="AK56" s="133">
        <v>5.9375</v>
      </c>
      <c r="AL56" s="135">
        <v>4433</v>
      </c>
      <c r="AM56" s="133">
        <v>277.0625</v>
      </c>
      <c r="AN56" s="135">
        <v>5218</v>
      </c>
      <c r="AO56" s="133">
        <v>326.125</v>
      </c>
      <c r="AP56" s="135">
        <v>5331</v>
      </c>
      <c r="AQ56" s="133">
        <v>333.1875</v>
      </c>
      <c r="AR56" s="135">
        <v>2437</v>
      </c>
      <c r="AS56" s="133">
        <v>152.3125</v>
      </c>
    </row>
    <row r="57" spans="1:45" ht="13.5" customHeight="1" x14ac:dyDescent="0.3">
      <c r="A57" s="132" t="s">
        <v>152</v>
      </c>
      <c r="B57" s="225" t="s">
        <v>58</v>
      </c>
      <c r="C57" s="133">
        <v>1</v>
      </c>
      <c r="D57" s="133">
        <v>2</v>
      </c>
      <c r="E57" s="316">
        <v>386</v>
      </c>
      <c r="F57" s="317">
        <v>386</v>
      </c>
      <c r="G57" s="318">
        <v>7</v>
      </c>
      <c r="H57" s="317">
        <v>7</v>
      </c>
      <c r="I57" s="318">
        <v>6</v>
      </c>
      <c r="J57" s="317">
        <v>6</v>
      </c>
      <c r="K57" s="134">
        <v>900010.79</v>
      </c>
      <c r="L57" s="134">
        <v>900010.79</v>
      </c>
      <c r="M57" s="134">
        <v>450005.39500000002</v>
      </c>
      <c r="N57" s="137">
        <v>7657</v>
      </c>
      <c r="O57" s="133">
        <v>7657</v>
      </c>
      <c r="P57" s="137">
        <v>22</v>
      </c>
      <c r="Q57" s="133">
        <v>22</v>
      </c>
      <c r="R57" s="135">
        <v>174</v>
      </c>
      <c r="S57" s="133">
        <v>174</v>
      </c>
      <c r="T57" s="135">
        <v>4</v>
      </c>
      <c r="U57" s="133">
        <v>4</v>
      </c>
      <c r="V57" s="135">
        <v>1</v>
      </c>
      <c r="W57" s="133">
        <v>1</v>
      </c>
      <c r="X57" s="135">
        <v>5</v>
      </c>
      <c r="Y57" s="133">
        <v>5</v>
      </c>
      <c r="Z57" s="135">
        <v>16</v>
      </c>
      <c r="AA57" s="133">
        <v>16</v>
      </c>
      <c r="AB57" s="135">
        <v>6</v>
      </c>
      <c r="AC57" s="133">
        <v>6</v>
      </c>
      <c r="AD57" s="136">
        <v>2</v>
      </c>
      <c r="AE57" s="133">
        <v>2</v>
      </c>
      <c r="AF57" s="135">
        <v>26</v>
      </c>
      <c r="AG57" s="133">
        <v>26</v>
      </c>
      <c r="AH57" s="135">
        <v>24</v>
      </c>
      <c r="AI57" s="133">
        <v>24</v>
      </c>
      <c r="AJ57" s="135">
        <v>2</v>
      </c>
      <c r="AK57" s="133">
        <v>2</v>
      </c>
      <c r="AL57" s="135">
        <v>171</v>
      </c>
      <c r="AM57" s="133">
        <v>171</v>
      </c>
      <c r="AN57" s="135">
        <v>137</v>
      </c>
      <c r="AO57" s="133">
        <v>137</v>
      </c>
      <c r="AP57" s="135">
        <v>252</v>
      </c>
      <c r="AQ57" s="133">
        <v>252</v>
      </c>
      <c r="AR57" s="135">
        <v>106</v>
      </c>
      <c r="AS57" s="133">
        <v>106</v>
      </c>
    </row>
    <row r="58" spans="1:45" ht="13.5" customHeight="1" x14ac:dyDescent="0.3">
      <c r="A58" s="132" t="s">
        <v>154</v>
      </c>
      <c r="B58" s="225" t="s">
        <v>59</v>
      </c>
      <c r="C58" s="133">
        <v>6.75</v>
      </c>
      <c r="D58" s="133">
        <v>9.25</v>
      </c>
      <c r="E58" s="316">
        <v>2269</v>
      </c>
      <c r="F58" s="317">
        <v>336.14814814814815</v>
      </c>
      <c r="G58" s="318">
        <v>154</v>
      </c>
      <c r="H58" s="317">
        <v>22.814814814814813</v>
      </c>
      <c r="I58" s="318">
        <v>124</v>
      </c>
      <c r="J58" s="317">
        <v>18.37037037037037</v>
      </c>
      <c r="K58" s="134">
        <v>4082492.03</v>
      </c>
      <c r="L58" s="134">
        <v>604813.6340740741</v>
      </c>
      <c r="M58" s="134">
        <v>441350.48972972971</v>
      </c>
      <c r="N58" s="137">
        <v>39256</v>
      </c>
      <c r="O58" s="133">
        <v>5815.7037037037035</v>
      </c>
      <c r="P58" s="137">
        <v>271</v>
      </c>
      <c r="Q58" s="133">
        <v>40.148148148148145</v>
      </c>
      <c r="R58" s="135">
        <v>947</v>
      </c>
      <c r="S58" s="133">
        <v>140.2962962962963</v>
      </c>
      <c r="T58" s="135">
        <v>25</v>
      </c>
      <c r="U58" s="133">
        <v>3.7037037037037037</v>
      </c>
      <c r="V58" s="135">
        <v>40</v>
      </c>
      <c r="W58" s="133">
        <v>5.9259259259259256</v>
      </c>
      <c r="X58" s="135">
        <v>170</v>
      </c>
      <c r="Y58" s="133">
        <v>25.185185185185187</v>
      </c>
      <c r="Z58" s="135">
        <v>180</v>
      </c>
      <c r="AA58" s="133">
        <v>26.666666666666668</v>
      </c>
      <c r="AB58" s="135">
        <v>117</v>
      </c>
      <c r="AC58" s="133">
        <v>17.333333333333332</v>
      </c>
      <c r="AD58" s="136">
        <v>20</v>
      </c>
      <c r="AE58" s="133">
        <v>2.9629629629629628</v>
      </c>
      <c r="AF58" s="135">
        <v>43</v>
      </c>
      <c r="AG58" s="133">
        <v>6.3703703703703702</v>
      </c>
      <c r="AH58" s="135">
        <v>209</v>
      </c>
      <c r="AI58" s="133">
        <v>30.962962962962962</v>
      </c>
      <c r="AJ58" s="135">
        <v>37</v>
      </c>
      <c r="AK58" s="133">
        <v>5.4814814814814818</v>
      </c>
      <c r="AL58" s="135">
        <v>1193</v>
      </c>
      <c r="AM58" s="133">
        <v>176.74074074074073</v>
      </c>
      <c r="AN58" s="135">
        <v>165</v>
      </c>
      <c r="AO58" s="133">
        <v>24.444444444444443</v>
      </c>
      <c r="AP58" s="135">
        <v>1232</v>
      </c>
      <c r="AQ58" s="133">
        <v>182.5185185185185</v>
      </c>
      <c r="AR58" s="135">
        <v>49</v>
      </c>
      <c r="AS58" s="133">
        <v>7.2592592592592595</v>
      </c>
    </row>
    <row r="59" spans="1:45" ht="13.5" customHeight="1" x14ac:dyDescent="0.3">
      <c r="A59" s="132" t="s">
        <v>152</v>
      </c>
      <c r="B59" s="225" t="s">
        <v>60</v>
      </c>
      <c r="C59" s="133">
        <v>13</v>
      </c>
      <c r="D59" s="133">
        <v>18</v>
      </c>
      <c r="E59" s="316">
        <v>4732</v>
      </c>
      <c r="F59" s="317">
        <v>364</v>
      </c>
      <c r="G59" s="318">
        <v>205</v>
      </c>
      <c r="H59" s="317">
        <v>15.76923076923077</v>
      </c>
      <c r="I59" s="318">
        <v>173</v>
      </c>
      <c r="J59" s="317">
        <v>13.307692307692308</v>
      </c>
      <c r="K59" s="134">
        <v>7084381.9299999997</v>
      </c>
      <c r="L59" s="134">
        <v>544952.45615384611</v>
      </c>
      <c r="M59" s="134">
        <v>393576.77388888889</v>
      </c>
      <c r="N59" s="137">
        <v>105582</v>
      </c>
      <c r="O59" s="133">
        <v>8121.6923076923076</v>
      </c>
      <c r="P59" s="137">
        <v>929</v>
      </c>
      <c r="Q59" s="133">
        <v>71.461538461538467</v>
      </c>
      <c r="R59" s="135">
        <v>6575</v>
      </c>
      <c r="S59" s="133">
        <v>505.76923076923077</v>
      </c>
      <c r="T59" s="135">
        <v>395</v>
      </c>
      <c r="U59" s="133">
        <v>30.384615384615383</v>
      </c>
      <c r="V59" s="135">
        <v>90</v>
      </c>
      <c r="W59" s="133">
        <v>6.9230769230769234</v>
      </c>
      <c r="X59" s="135">
        <v>205</v>
      </c>
      <c r="Y59" s="133">
        <v>15.76923076923077</v>
      </c>
      <c r="Z59" s="135">
        <v>233</v>
      </c>
      <c r="AA59" s="133">
        <v>17.923076923076923</v>
      </c>
      <c r="AB59" s="135">
        <v>193</v>
      </c>
      <c r="AC59" s="133">
        <v>14.846153846153847</v>
      </c>
      <c r="AD59" s="136">
        <v>59</v>
      </c>
      <c r="AE59" s="133">
        <v>4.5384615384615383</v>
      </c>
      <c r="AF59" s="135">
        <v>150</v>
      </c>
      <c r="AG59" s="133">
        <v>11.538461538461538</v>
      </c>
      <c r="AH59" s="135">
        <v>185</v>
      </c>
      <c r="AI59" s="133">
        <v>14.23076923076923</v>
      </c>
      <c r="AJ59" s="135">
        <v>20</v>
      </c>
      <c r="AK59" s="133">
        <v>1.5384615384615385</v>
      </c>
      <c r="AL59" s="135">
        <v>3195</v>
      </c>
      <c r="AM59" s="133">
        <v>245.76923076923077</v>
      </c>
      <c r="AN59" s="135">
        <v>3772</v>
      </c>
      <c r="AO59" s="133">
        <v>290.15384615384613</v>
      </c>
      <c r="AP59" s="135">
        <v>3716</v>
      </c>
      <c r="AQ59" s="133">
        <v>285.84615384615387</v>
      </c>
      <c r="AR59" s="135">
        <v>1521</v>
      </c>
      <c r="AS59" s="133">
        <v>117</v>
      </c>
    </row>
    <row r="60" spans="1:45" ht="13.5" customHeight="1" x14ac:dyDescent="0.3">
      <c r="A60" s="132" t="s">
        <v>153</v>
      </c>
      <c r="B60" s="225" t="s">
        <v>61</v>
      </c>
      <c r="C60" s="133">
        <v>7.75</v>
      </c>
      <c r="D60" s="133">
        <v>10</v>
      </c>
      <c r="E60" s="316">
        <v>2452</v>
      </c>
      <c r="F60" s="317">
        <v>316.38709677419354</v>
      </c>
      <c r="G60" s="318">
        <v>138</v>
      </c>
      <c r="H60" s="317">
        <v>17.806451612903224</v>
      </c>
      <c r="I60" s="318">
        <v>205</v>
      </c>
      <c r="J60" s="317">
        <v>26.451612903225808</v>
      </c>
      <c r="K60" s="134">
        <v>4774208.7</v>
      </c>
      <c r="L60" s="134">
        <v>616026.92903225811</v>
      </c>
      <c r="M60" s="134">
        <v>477420.87</v>
      </c>
      <c r="N60" s="137">
        <v>51100</v>
      </c>
      <c r="O60" s="133">
        <v>6593.5483870967746</v>
      </c>
      <c r="P60" s="137">
        <v>445</v>
      </c>
      <c r="Q60" s="133">
        <v>57.41935483870968</v>
      </c>
      <c r="R60" s="135">
        <v>3782</v>
      </c>
      <c r="S60" s="133">
        <v>488</v>
      </c>
      <c r="T60" s="135">
        <v>101</v>
      </c>
      <c r="U60" s="133">
        <v>13.03225806451613</v>
      </c>
      <c r="V60" s="135">
        <v>66</v>
      </c>
      <c r="W60" s="133">
        <v>8.5161290322580641</v>
      </c>
      <c r="X60" s="135">
        <v>147</v>
      </c>
      <c r="Y60" s="133">
        <v>18.967741935483872</v>
      </c>
      <c r="Z60" s="135">
        <v>200</v>
      </c>
      <c r="AA60" s="133">
        <v>25.806451612903224</v>
      </c>
      <c r="AB60" s="135">
        <v>184</v>
      </c>
      <c r="AC60" s="133">
        <v>23.741935483870968</v>
      </c>
      <c r="AD60" s="136">
        <v>52</v>
      </c>
      <c r="AE60" s="133">
        <v>6.709677419354839</v>
      </c>
      <c r="AF60" s="135">
        <v>95</v>
      </c>
      <c r="AG60" s="133">
        <v>12.258064516129032</v>
      </c>
      <c r="AH60" s="135">
        <v>159</v>
      </c>
      <c r="AI60" s="133">
        <v>20.516129032258064</v>
      </c>
      <c r="AJ60" s="135">
        <v>42</v>
      </c>
      <c r="AK60" s="133">
        <v>5.419354838709677</v>
      </c>
      <c r="AL60" s="135">
        <v>1634</v>
      </c>
      <c r="AM60" s="133">
        <v>210.83870967741936</v>
      </c>
      <c r="AN60" s="135">
        <v>1541</v>
      </c>
      <c r="AO60" s="133">
        <v>198.83870967741936</v>
      </c>
      <c r="AP60" s="135">
        <v>2198</v>
      </c>
      <c r="AQ60" s="133">
        <v>283.61290322580646</v>
      </c>
      <c r="AR60" s="135">
        <v>523</v>
      </c>
      <c r="AS60" s="133">
        <v>67.483870967741936</v>
      </c>
    </row>
    <row r="61" spans="1:45" ht="13.5" customHeight="1" x14ac:dyDescent="0.3">
      <c r="A61" s="132" t="s">
        <v>155</v>
      </c>
      <c r="B61" s="225" t="s">
        <v>62</v>
      </c>
      <c r="C61" s="133">
        <v>4</v>
      </c>
      <c r="D61" s="133">
        <v>4.25</v>
      </c>
      <c r="E61" s="316">
        <v>1023</v>
      </c>
      <c r="F61" s="317">
        <v>255.75</v>
      </c>
      <c r="G61" s="318">
        <v>83</v>
      </c>
      <c r="H61" s="317">
        <v>20.75</v>
      </c>
      <c r="I61" s="318">
        <v>106</v>
      </c>
      <c r="J61" s="317">
        <v>26.5</v>
      </c>
      <c r="K61" s="134">
        <v>1962185.2</v>
      </c>
      <c r="L61" s="134">
        <v>490546.3</v>
      </c>
      <c r="M61" s="134">
        <v>461690.63529411762</v>
      </c>
      <c r="N61" s="137">
        <v>15850</v>
      </c>
      <c r="O61" s="133">
        <v>3962.5</v>
      </c>
      <c r="P61" s="137">
        <v>100</v>
      </c>
      <c r="Q61" s="133">
        <v>25</v>
      </c>
      <c r="R61" s="135">
        <v>489</v>
      </c>
      <c r="S61" s="133">
        <v>122.25</v>
      </c>
      <c r="T61" s="135">
        <v>17</v>
      </c>
      <c r="U61" s="133">
        <v>4.25</v>
      </c>
      <c r="V61" s="135">
        <v>13</v>
      </c>
      <c r="W61" s="133">
        <v>3.25</v>
      </c>
      <c r="X61" s="135">
        <v>88</v>
      </c>
      <c r="Y61" s="133">
        <v>22</v>
      </c>
      <c r="Z61" s="135">
        <v>123</v>
      </c>
      <c r="AA61" s="133">
        <v>30.75</v>
      </c>
      <c r="AB61" s="135">
        <v>106</v>
      </c>
      <c r="AC61" s="133">
        <v>26.5</v>
      </c>
      <c r="AD61" s="136">
        <v>2</v>
      </c>
      <c r="AE61" s="133">
        <v>0.5</v>
      </c>
      <c r="AF61" s="135">
        <v>18</v>
      </c>
      <c r="AG61" s="133">
        <v>4.5</v>
      </c>
      <c r="AH61" s="135">
        <v>85</v>
      </c>
      <c r="AI61" s="133">
        <v>21.25</v>
      </c>
      <c r="AJ61" s="135">
        <v>14</v>
      </c>
      <c r="AK61" s="133">
        <v>3.5</v>
      </c>
      <c r="AL61" s="135">
        <v>391</v>
      </c>
      <c r="AM61" s="133">
        <v>97.75</v>
      </c>
      <c r="AN61" s="135">
        <v>425</v>
      </c>
      <c r="AO61" s="133">
        <v>106.25</v>
      </c>
      <c r="AP61" s="135">
        <v>564</v>
      </c>
      <c r="AQ61" s="133">
        <v>141</v>
      </c>
      <c r="AR61" s="135">
        <v>253</v>
      </c>
      <c r="AS61" s="133">
        <v>63.25</v>
      </c>
    </row>
    <row r="62" spans="1:45" ht="13.5" customHeight="1" x14ac:dyDescent="0.3">
      <c r="A62" s="132" t="s">
        <v>155</v>
      </c>
      <c r="B62" s="225" t="s">
        <v>63</v>
      </c>
      <c r="C62" s="133">
        <v>0.75</v>
      </c>
      <c r="D62" s="133">
        <v>1.25</v>
      </c>
      <c r="E62" s="316">
        <v>569</v>
      </c>
      <c r="F62" s="317">
        <v>758.66666666666663</v>
      </c>
      <c r="G62" s="318">
        <v>6</v>
      </c>
      <c r="H62" s="317">
        <v>8</v>
      </c>
      <c r="I62" s="318">
        <v>7</v>
      </c>
      <c r="J62" s="317">
        <v>9.3333333333333339</v>
      </c>
      <c r="K62" s="134">
        <v>847384.37</v>
      </c>
      <c r="L62" s="134">
        <v>1129845.8266666667</v>
      </c>
      <c r="M62" s="134">
        <v>677907.49600000004</v>
      </c>
      <c r="N62" s="137">
        <v>10119</v>
      </c>
      <c r="O62" s="133">
        <v>13492</v>
      </c>
      <c r="P62" s="137">
        <v>23</v>
      </c>
      <c r="Q62" s="133">
        <v>30.666666666666668</v>
      </c>
      <c r="R62" s="135">
        <v>457</v>
      </c>
      <c r="S62" s="133">
        <v>609.33333333333337</v>
      </c>
      <c r="T62" s="135">
        <v>22</v>
      </c>
      <c r="U62" s="133">
        <v>29.333333333333332</v>
      </c>
      <c r="V62" s="135">
        <v>0</v>
      </c>
      <c r="W62" s="133">
        <v>0</v>
      </c>
      <c r="X62" s="135">
        <v>6</v>
      </c>
      <c r="Y62" s="133">
        <v>8</v>
      </c>
      <c r="Z62" s="135">
        <v>12</v>
      </c>
      <c r="AA62" s="133">
        <v>16</v>
      </c>
      <c r="AB62" s="135">
        <v>6</v>
      </c>
      <c r="AC62" s="133">
        <v>8</v>
      </c>
      <c r="AD62" s="136">
        <v>1</v>
      </c>
      <c r="AE62" s="133">
        <v>1.3333333333333333</v>
      </c>
      <c r="AF62" s="135">
        <v>14</v>
      </c>
      <c r="AG62" s="133">
        <v>18.666666666666668</v>
      </c>
      <c r="AH62" s="135">
        <v>31</v>
      </c>
      <c r="AI62" s="133">
        <v>41.333333333333336</v>
      </c>
      <c r="AJ62" s="135">
        <v>10</v>
      </c>
      <c r="AK62" s="133">
        <v>13.333333333333334</v>
      </c>
      <c r="AL62" s="135">
        <v>41</v>
      </c>
      <c r="AM62" s="133">
        <v>54.666666666666664</v>
      </c>
      <c r="AN62" s="135">
        <v>281</v>
      </c>
      <c r="AO62" s="133">
        <v>374.66666666666669</v>
      </c>
      <c r="AP62" s="135">
        <v>1192</v>
      </c>
      <c r="AQ62" s="133">
        <v>1589.3333333333333</v>
      </c>
      <c r="AR62" s="135">
        <v>252</v>
      </c>
      <c r="AS62" s="133">
        <v>336</v>
      </c>
    </row>
    <row r="63" spans="1:45" ht="13.5" customHeight="1" x14ac:dyDescent="0.3">
      <c r="A63" s="132" t="s">
        <v>169</v>
      </c>
      <c r="B63" s="225" t="s">
        <v>64</v>
      </c>
      <c r="C63" s="133">
        <v>6</v>
      </c>
      <c r="D63" s="133">
        <v>7.4</v>
      </c>
      <c r="E63" s="316">
        <v>1786</v>
      </c>
      <c r="F63" s="317">
        <v>297.66666666666669</v>
      </c>
      <c r="G63" s="318">
        <v>90</v>
      </c>
      <c r="H63" s="317">
        <v>15</v>
      </c>
      <c r="I63" s="318">
        <v>114</v>
      </c>
      <c r="J63" s="317">
        <v>19</v>
      </c>
      <c r="K63" s="134">
        <v>2707257.8</v>
      </c>
      <c r="L63" s="134">
        <v>451209.6333333333</v>
      </c>
      <c r="M63" s="134">
        <v>365845.64864864858</v>
      </c>
      <c r="N63" s="137">
        <v>34970</v>
      </c>
      <c r="O63" s="133">
        <v>5828.333333333333</v>
      </c>
      <c r="P63" s="137">
        <v>157</v>
      </c>
      <c r="Q63" s="133">
        <v>26.166666666666668</v>
      </c>
      <c r="R63" s="135">
        <v>1043</v>
      </c>
      <c r="S63" s="133">
        <v>173.83333333333334</v>
      </c>
      <c r="T63" s="135">
        <v>53</v>
      </c>
      <c r="U63" s="133">
        <v>8.8333333333333339</v>
      </c>
      <c r="V63" s="135">
        <v>65</v>
      </c>
      <c r="W63" s="133">
        <v>10.833333333333334</v>
      </c>
      <c r="X63" s="135">
        <v>90</v>
      </c>
      <c r="Y63" s="133">
        <v>15</v>
      </c>
      <c r="Z63" s="135">
        <v>165</v>
      </c>
      <c r="AA63" s="133">
        <v>27.5</v>
      </c>
      <c r="AB63" s="135">
        <v>104</v>
      </c>
      <c r="AC63" s="133">
        <v>17.333333333333332</v>
      </c>
      <c r="AD63" s="136">
        <v>7</v>
      </c>
      <c r="AE63" s="133">
        <v>1.1666666666666667</v>
      </c>
      <c r="AF63" s="135">
        <v>49</v>
      </c>
      <c r="AG63" s="133">
        <v>8.1666666666666661</v>
      </c>
      <c r="AH63" s="135">
        <v>91</v>
      </c>
      <c r="AI63" s="133">
        <v>15.166666666666666</v>
      </c>
      <c r="AJ63" s="135">
        <v>23</v>
      </c>
      <c r="AK63" s="133">
        <v>3.8333333333333335</v>
      </c>
      <c r="AL63" s="135">
        <v>1398</v>
      </c>
      <c r="AM63" s="133">
        <v>233</v>
      </c>
      <c r="AN63" s="135">
        <v>1212</v>
      </c>
      <c r="AO63" s="133">
        <v>202</v>
      </c>
      <c r="AP63" s="135">
        <v>1749</v>
      </c>
      <c r="AQ63" s="133">
        <v>291.5</v>
      </c>
      <c r="AR63" s="135">
        <v>350</v>
      </c>
      <c r="AS63" s="133">
        <v>58.333333333333336</v>
      </c>
    </row>
    <row r="64" spans="1:45" ht="13.5" customHeight="1" x14ac:dyDescent="0.3">
      <c r="A64" s="132" t="s">
        <v>153</v>
      </c>
      <c r="B64" s="225" t="s">
        <v>65</v>
      </c>
      <c r="C64" s="133">
        <v>4</v>
      </c>
      <c r="D64" s="133">
        <v>7</v>
      </c>
      <c r="E64" s="316">
        <v>1647</v>
      </c>
      <c r="F64" s="317">
        <v>411.75</v>
      </c>
      <c r="G64" s="318">
        <v>92</v>
      </c>
      <c r="H64" s="317">
        <v>23</v>
      </c>
      <c r="I64" s="318">
        <v>117</v>
      </c>
      <c r="J64" s="317">
        <v>29.25</v>
      </c>
      <c r="K64" s="134">
        <v>2729955.24</v>
      </c>
      <c r="L64" s="134">
        <v>682488.81</v>
      </c>
      <c r="M64" s="134">
        <v>389993.60571428575</v>
      </c>
      <c r="N64" s="137">
        <v>40026</v>
      </c>
      <c r="O64" s="133">
        <v>10006.5</v>
      </c>
      <c r="P64" s="137">
        <v>348</v>
      </c>
      <c r="Q64" s="133">
        <v>87</v>
      </c>
      <c r="R64" s="135">
        <v>1219</v>
      </c>
      <c r="S64" s="133">
        <v>304.75</v>
      </c>
      <c r="T64" s="135">
        <v>46</v>
      </c>
      <c r="U64" s="133">
        <v>11.5</v>
      </c>
      <c r="V64" s="135">
        <v>1</v>
      </c>
      <c r="W64" s="133">
        <v>0.25</v>
      </c>
      <c r="X64" s="135">
        <v>100</v>
      </c>
      <c r="Y64" s="133">
        <v>25</v>
      </c>
      <c r="Z64" s="135">
        <v>57</v>
      </c>
      <c r="AA64" s="133">
        <v>14.25</v>
      </c>
      <c r="AB64" s="135">
        <v>97</v>
      </c>
      <c r="AC64" s="133">
        <v>24.25</v>
      </c>
      <c r="AD64" s="136">
        <v>26</v>
      </c>
      <c r="AE64" s="133">
        <v>6.5</v>
      </c>
      <c r="AF64" s="135">
        <v>40</v>
      </c>
      <c r="AG64" s="133">
        <v>10</v>
      </c>
      <c r="AH64" s="135">
        <v>193</v>
      </c>
      <c r="AI64" s="133">
        <v>48.25</v>
      </c>
      <c r="AJ64" s="135">
        <v>17</v>
      </c>
      <c r="AK64" s="133">
        <v>4.25</v>
      </c>
      <c r="AL64" s="135">
        <v>1019</v>
      </c>
      <c r="AM64" s="133">
        <v>254.75</v>
      </c>
      <c r="AN64" s="135">
        <v>633</v>
      </c>
      <c r="AO64" s="133">
        <v>158.25</v>
      </c>
      <c r="AP64" s="135">
        <v>781</v>
      </c>
      <c r="AQ64" s="133">
        <v>195.25</v>
      </c>
      <c r="AR64" s="135">
        <v>213</v>
      </c>
      <c r="AS64" s="133">
        <v>53.25</v>
      </c>
    </row>
    <row r="65" spans="1:45" ht="13.5" customHeight="1" x14ac:dyDescent="0.3">
      <c r="A65" s="132" t="s">
        <v>154</v>
      </c>
      <c r="B65" s="225" t="s">
        <v>66</v>
      </c>
      <c r="C65" s="133">
        <v>80</v>
      </c>
      <c r="D65" s="133">
        <v>132</v>
      </c>
      <c r="E65" s="316">
        <v>32421</v>
      </c>
      <c r="F65" s="317">
        <v>405.26249999999999</v>
      </c>
      <c r="G65" s="318">
        <v>1858</v>
      </c>
      <c r="H65" s="317">
        <v>23.225000000000001</v>
      </c>
      <c r="I65" s="318">
        <v>1242</v>
      </c>
      <c r="J65" s="317">
        <v>15.525</v>
      </c>
      <c r="K65" s="134">
        <v>49983298.310000002</v>
      </c>
      <c r="L65" s="134">
        <v>624791.22887500003</v>
      </c>
      <c r="M65" s="134">
        <v>378661.35083333333</v>
      </c>
      <c r="N65" s="137">
        <v>636510</v>
      </c>
      <c r="O65" s="133">
        <v>7956.375</v>
      </c>
      <c r="P65" s="137">
        <v>2422</v>
      </c>
      <c r="Q65" s="133">
        <v>30.274999999999999</v>
      </c>
      <c r="R65" s="135">
        <v>12086</v>
      </c>
      <c r="S65" s="133">
        <v>151.07499999999999</v>
      </c>
      <c r="T65" s="135">
        <v>573</v>
      </c>
      <c r="U65" s="133">
        <v>7.1624999999999996</v>
      </c>
      <c r="V65" s="135">
        <v>1138</v>
      </c>
      <c r="W65" s="133">
        <v>14.225</v>
      </c>
      <c r="X65" s="135">
        <v>1926</v>
      </c>
      <c r="Y65" s="133">
        <v>24.074999999999999</v>
      </c>
      <c r="Z65" s="135">
        <v>2997</v>
      </c>
      <c r="AA65" s="133">
        <v>37.462499999999999</v>
      </c>
      <c r="AB65" s="135">
        <v>1132</v>
      </c>
      <c r="AC65" s="133">
        <v>14.15</v>
      </c>
      <c r="AD65" s="136">
        <v>1146</v>
      </c>
      <c r="AE65" s="133">
        <v>14.324999999999999</v>
      </c>
      <c r="AF65" s="135">
        <v>500</v>
      </c>
      <c r="AG65" s="133">
        <v>6.25</v>
      </c>
      <c r="AH65" s="135">
        <v>1171</v>
      </c>
      <c r="AI65" s="133">
        <v>14.637499999999999</v>
      </c>
      <c r="AJ65" s="135">
        <v>525</v>
      </c>
      <c r="AK65" s="133">
        <v>6.5625</v>
      </c>
      <c r="AL65" s="135">
        <v>13219</v>
      </c>
      <c r="AM65" s="133">
        <v>165.23750000000001</v>
      </c>
      <c r="AN65" s="135">
        <v>3676</v>
      </c>
      <c r="AO65" s="133">
        <v>45.95</v>
      </c>
      <c r="AP65" s="135">
        <v>19755</v>
      </c>
      <c r="AQ65" s="133">
        <v>246.9375</v>
      </c>
      <c r="AR65" s="135">
        <v>1050</v>
      </c>
      <c r="AS65" s="133">
        <v>13.125</v>
      </c>
    </row>
    <row r="66" spans="1:45" ht="13.5" customHeight="1" x14ac:dyDescent="0.3">
      <c r="A66" s="132" t="s">
        <v>155</v>
      </c>
      <c r="B66" s="225" t="s">
        <v>67</v>
      </c>
      <c r="C66" s="133">
        <v>1</v>
      </c>
      <c r="D66" s="133">
        <v>1</v>
      </c>
      <c r="E66" s="316">
        <v>310</v>
      </c>
      <c r="F66" s="317">
        <v>310</v>
      </c>
      <c r="G66" s="318">
        <v>3</v>
      </c>
      <c r="H66" s="317">
        <v>3</v>
      </c>
      <c r="I66" s="318">
        <v>17</v>
      </c>
      <c r="J66" s="317">
        <v>17</v>
      </c>
      <c r="K66" s="134">
        <v>761969.86</v>
      </c>
      <c r="L66" s="134">
        <v>761969.86</v>
      </c>
      <c r="M66" s="134">
        <v>761969.86</v>
      </c>
      <c r="N66" s="137">
        <v>5718</v>
      </c>
      <c r="O66" s="133">
        <v>5718</v>
      </c>
      <c r="P66" s="137">
        <v>41</v>
      </c>
      <c r="Q66" s="133">
        <v>41</v>
      </c>
      <c r="R66" s="135">
        <v>63</v>
      </c>
      <c r="S66" s="133">
        <v>63</v>
      </c>
      <c r="T66" s="135">
        <v>3</v>
      </c>
      <c r="U66" s="133">
        <v>3</v>
      </c>
      <c r="V66" s="135">
        <v>2</v>
      </c>
      <c r="W66" s="133">
        <v>2</v>
      </c>
      <c r="X66" s="135">
        <v>4</v>
      </c>
      <c r="Y66" s="133">
        <v>4</v>
      </c>
      <c r="Z66" s="135">
        <v>5</v>
      </c>
      <c r="AA66" s="133">
        <v>5</v>
      </c>
      <c r="AB66" s="135">
        <v>19</v>
      </c>
      <c r="AC66" s="133">
        <v>19</v>
      </c>
      <c r="AD66" s="136">
        <v>0</v>
      </c>
      <c r="AE66" s="133">
        <v>0</v>
      </c>
      <c r="AF66" s="135">
        <v>17</v>
      </c>
      <c r="AG66" s="133">
        <v>17</v>
      </c>
      <c r="AH66" s="135">
        <v>11</v>
      </c>
      <c r="AI66" s="133">
        <v>11</v>
      </c>
      <c r="AJ66" s="135">
        <v>6</v>
      </c>
      <c r="AK66" s="133">
        <v>6</v>
      </c>
      <c r="AL66" s="135">
        <v>56</v>
      </c>
      <c r="AM66" s="133">
        <v>56</v>
      </c>
      <c r="AN66" s="135">
        <v>418</v>
      </c>
      <c r="AO66" s="133">
        <v>418</v>
      </c>
      <c r="AP66" s="135">
        <v>147</v>
      </c>
      <c r="AQ66" s="133">
        <v>147</v>
      </c>
      <c r="AR66" s="135">
        <v>265</v>
      </c>
      <c r="AS66" s="133">
        <v>265</v>
      </c>
    </row>
    <row r="67" spans="1:45" ht="13.5" customHeight="1" x14ac:dyDescent="0.3">
      <c r="A67" s="132" t="s">
        <v>154</v>
      </c>
      <c r="B67" s="225" t="s">
        <v>68</v>
      </c>
      <c r="C67" s="133">
        <v>5</v>
      </c>
      <c r="D67" s="133">
        <v>7</v>
      </c>
      <c r="E67" s="316">
        <v>1447</v>
      </c>
      <c r="F67" s="317">
        <v>289.39999999999998</v>
      </c>
      <c r="G67" s="318">
        <v>154</v>
      </c>
      <c r="H67" s="317">
        <v>30.8</v>
      </c>
      <c r="I67" s="318">
        <v>199</v>
      </c>
      <c r="J67" s="317">
        <v>39.799999999999997</v>
      </c>
      <c r="K67" s="134">
        <v>2306134.29</v>
      </c>
      <c r="L67" s="134">
        <v>461226.85800000001</v>
      </c>
      <c r="M67" s="134">
        <v>329447.75571428571</v>
      </c>
      <c r="N67" s="137">
        <v>31869</v>
      </c>
      <c r="O67" s="133">
        <v>6373.8</v>
      </c>
      <c r="P67" s="137">
        <v>126</v>
      </c>
      <c r="Q67" s="133">
        <v>25.2</v>
      </c>
      <c r="R67" s="135">
        <v>1012</v>
      </c>
      <c r="S67" s="133">
        <v>202.4</v>
      </c>
      <c r="T67" s="135">
        <v>57</v>
      </c>
      <c r="U67" s="133">
        <v>11.4</v>
      </c>
      <c r="V67" s="135">
        <v>77</v>
      </c>
      <c r="W67" s="133">
        <v>15.4</v>
      </c>
      <c r="X67" s="135">
        <v>160</v>
      </c>
      <c r="Y67" s="133">
        <v>32</v>
      </c>
      <c r="Z67" s="135">
        <v>264</v>
      </c>
      <c r="AA67" s="133">
        <v>52.8</v>
      </c>
      <c r="AB67" s="135">
        <v>180</v>
      </c>
      <c r="AC67" s="133">
        <v>36</v>
      </c>
      <c r="AD67" s="136">
        <v>5</v>
      </c>
      <c r="AE67" s="133">
        <v>1</v>
      </c>
      <c r="AF67" s="135">
        <v>16</v>
      </c>
      <c r="AG67" s="133">
        <v>3.2</v>
      </c>
      <c r="AH67" s="135">
        <v>67</v>
      </c>
      <c r="AI67" s="133">
        <v>13.4</v>
      </c>
      <c r="AJ67" s="135">
        <v>18</v>
      </c>
      <c r="AK67" s="133">
        <v>3.6</v>
      </c>
      <c r="AL67" s="135">
        <v>983</v>
      </c>
      <c r="AM67" s="133">
        <v>196.6</v>
      </c>
      <c r="AN67" s="135">
        <v>1940</v>
      </c>
      <c r="AO67" s="133">
        <v>388</v>
      </c>
      <c r="AP67" s="135">
        <v>989</v>
      </c>
      <c r="AQ67" s="133">
        <v>197.8</v>
      </c>
      <c r="AR67" s="135">
        <v>1542</v>
      </c>
      <c r="AS67" s="133">
        <v>308.39999999999998</v>
      </c>
    </row>
    <row r="68" spans="1:45" ht="13.5" customHeight="1" x14ac:dyDescent="0.3">
      <c r="A68" s="132" t="s">
        <v>154</v>
      </c>
      <c r="B68" s="225" t="s">
        <v>69</v>
      </c>
      <c r="C68" s="133">
        <v>7</v>
      </c>
      <c r="D68" s="133">
        <v>11</v>
      </c>
      <c r="E68" s="316">
        <v>2383</v>
      </c>
      <c r="F68" s="317">
        <v>340.42857142857144</v>
      </c>
      <c r="G68" s="318">
        <v>176</v>
      </c>
      <c r="H68" s="317">
        <v>25.142857142857142</v>
      </c>
      <c r="I68" s="318">
        <v>228</v>
      </c>
      <c r="J68" s="317">
        <v>32.571428571428569</v>
      </c>
      <c r="K68" s="134">
        <v>5640795.5999999996</v>
      </c>
      <c r="L68" s="134">
        <v>805827.94285714277</v>
      </c>
      <c r="M68" s="134">
        <v>512799.6</v>
      </c>
      <c r="N68" s="137">
        <v>58320</v>
      </c>
      <c r="O68" s="133">
        <v>8331.4285714285706</v>
      </c>
      <c r="P68" s="137">
        <v>510</v>
      </c>
      <c r="Q68" s="133">
        <v>72.857142857142861</v>
      </c>
      <c r="R68" s="135">
        <v>2394</v>
      </c>
      <c r="S68" s="133">
        <v>342</v>
      </c>
      <c r="T68" s="135">
        <v>380</v>
      </c>
      <c r="U68" s="133">
        <v>54.285714285714285</v>
      </c>
      <c r="V68" s="135">
        <v>38</v>
      </c>
      <c r="W68" s="133">
        <v>5.4285714285714288</v>
      </c>
      <c r="X68" s="135">
        <v>174</v>
      </c>
      <c r="Y68" s="133">
        <v>24.857142857142858</v>
      </c>
      <c r="Z68" s="135">
        <v>154</v>
      </c>
      <c r="AA68" s="133">
        <v>22</v>
      </c>
      <c r="AB68" s="135">
        <v>208</v>
      </c>
      <c r="AC68" s="133">
        <v>29.714285714285715</v>
      </c>
      <c r="AD68" s="136">
        <v>165</v>
      </c>
      <c r="AE68" s="133">
        <v>23.571428571428573</v>
      </c>
      <c r="AF68" s="135">
        <v>154</v>
      </c>
      <c r="AG68" s="133">
        <v>22</v>
      </c>
      <c r="AH68" s="135">
        <v>219</v>
      </c>
      <c r="AI68" s="133">
        <v>31.285714285714285</v>
      </c>
      <c r="AJ68" s="135">
        <v>45</v>
      </c>
      <c r="AK68" s="133">
        <v>6.4285714285714288</v>
      </c>
      <c r="AL68" s="135">
        <v>1627</v>
      </c>
      <c r="AM68" s="133">
        <v>232.42857142857142</v>
      </c>
      <c r="AN68" s="135">
        <v>1948</v>
      </c>
      <c r="AO68" s="133">
        <v>278.28571428571428</v>
      </c>
      <c r="AP68" s="135">
        <v>2920</v>
      </c>
      <c r="AQ68" s="133">
        <v>417.14285714285717</v>
      </c>
      <c r="AR68" s="135">
        <v>1590</v>
      </c>
      <c r="AS68" s="133">
        <v>227.14285714285714</v>
      </c>
    </row>
    <row r="69" spans="1:45" ht="13.5" customHeight="1" x14ac:dyDescent="0.3">
      <c r="A69" s="132" t="s">
        <v>308</v>
      </c>
      <c r="B69" s="225" t="s">
        <v>70</v>
      </c>
      <c r="C69" s="133">
        <v>13</v>
      </c>
      <c r="D69" s="133">
        <v>19</v>
      </c>
      <c r="E69" s="316">
        <v>4924</v>
      </c>
      <c r="F69" s="317">
        <v>378.76923076923077</v>
      </c>
      <c r="G69" s="318">
        <v>352</v>
      </c>
      <c r="H69" s="317">
        <v>27.076923076923077</v>
      </c>
      <c r="I69" s="318">
        <v>384</v>
      </c>
      <c r="J69" s="317">
        <v>29.53846153846154</v>
      </c>
      <c r="K69" s="134">
        <v>8651627.4199999999</v>
      </c>
      <c r="L69" s="134">
        <v>665509.80153846159</v>
      </c>
      <c r="M69" s="134">
        <v>455348.81157894735</v>
      </c>
      <c r="N69" s="137">
        <v>106082</v>
      </c>
      <c r="O69" s="133">
        <v>8160.1538461538457</v>
      </c>
      <c r="P69" s="137">
        <v>713</v>
      </c>
      <c r="Q69" s="133">
        <v>54.846153846153847</v>
      </c>
      <c r="R69" s="135">
        <v>9059</v>
      </c>
      <c r="S69" s="133">
        <v>696.84615384615381</v>
      </c>
      <c r="T69" s="135">
        <v>1750</v>
      </c>
      <c r="U69" s="133">
        <v>134.61538461538461</v>
      </c>
      <c r="V69" s="135">
        <v>162</v>
      </c>
      <c r="W69" s="133">
        <v>12.461538461538462</v>
      </c>
      <c r="X69" s="135">
        <v>366</v>
      </c>
      <c r="Y69" s="133">
        <v>28.153846153846153</v>
      </c>
      <c r="Z69" s="135">
        <v>482</v>
      </c>
      <c r="AA69" s="133">
        <v>37.07692307692308</v>
      </c>
      <c r="AB69" s="135">
        <v>321</v>
      </c>
      <c r="AC69" s="133">
        <v>24.692307692307693</v>
      </c>
      <c r="AD69" s="136">
        <v>646</v>
      </c>
      <c r="AE69" s="133">
        <v>49.692307692307693</v>
      </c>
      <c r="AF69" s="135">
        <v>318</v>
      </c>
      <c r="AG69" s="133">
        <v>24.46153846153846</v>
      </c>
      <c r="AH69" s="135">
        <v>299</v>
      </c>
      <c r="AI69" s="133">
        <v>23</v>
      </c>
      <c r="AJ69" s="135">
        <v>34</v>
      </c>
      <c r="AK69" s="133">
        <v>2.6153846153846154</v>
      </c>
      <c r="AL69" s="135">
        <v>3388</v>
      </c>
      <c r="AM69" s="133">
        <v>260.61538461538464</v>
      </c>
      <c r="AN69" s="135">
        <v>4723</v>
      </c>
      <c r="AO69" s="133">
        <v>363.30769230769232</v>
      </c>
      <c r="AP69" s="135">
        <v>7680</v>
      </c>
      <c r="AQ69" s="133">
        <v>590.76923076923072</v>
      </c>
      <c r="AR69" s="135">
        <v>4068</v>
      </c>
      <c r="AS69" s="133">
        <v>312.92307692307691</v>
      </c>
    </row>
    <row r="70" spans="1:45" ht="13.5" customHeight="1" x14ac:dyDescent="0.3">
      <c r="A70" s="132" t="s">
        <v>152</v>
      </c>
      <c r="B70" s="225" t="s">
        <v>71</v>
      </c>
      <c r="C70" s="133">
        <v>10</v>
      </c>
      <c r="D70" s="133">
        <v>16</v>
      </c>
      <c r="E70" s="316">
        <v>5875</v>
      </c>
      <c r="F70" s="317">
        <v>587.5</v>
      </c>
      <c r="G70" s="318">
        <v>435</v>
      </c>
      <c r="H70" s="317">
        <v>43.5</v>
      </c>
      <c r="I70" s="318">
        <v>424</v>
      </c>
      <c r="J70" s="317">
        <v>42.4</v>
      </c>
      <c r="K70" s="134">
        <v>11905670.289999999</v>
      </c>
      <c r="L70" s="134">
        <v>1190567.0289999999</v>
      </c>
      <c r="M70" s="134">
        <v>744104.39312499994</v>
      </c>
      <c r="N70" s="137">
        <v>143933</v>
      </c>
      <c r="O70" s="133">
        <v>14393.3</v>
      </c>
      <c r="P70" s="137">
        <v>895</v>
      </c>
      <c r="Q70" s="133">
        <v>89.5</v>
      </c>
      <c r="R70" s="135">
        <v>2524</v>
      </c>
      <c r="S70" s="133">
        <v>252.4</v>
      </c>
      <c r="T70" s="135">
        <v>119</v>
      </c>
      <c r="U70" s="133">
        <v>11.9</v>
      </c>
      <c r="V70" s="135">
        <v>153</v>
      </c>
      <c r="W70" s="133">
        <v>15.3</v>
      </c>
      <c r="X70" s="135">
        <v>445</v>
      </c>
      <c r="Y70" s="133">
        <v>44.5</v>
      </c>
      <c r="Z70" s="135">
        <v>450</v>
      </c>
      <c r="AA70" s="133">
        <v>45</v>
      </c>
      <c r="AB70" s="135">
        <v>385</v>
      </c>
      <c r="AC70" s="133">
        <v>38.5</v>
      </c>
      <c r="AD70" s="136">
        <v>188</v>
      </c>
      <c r="AE70" s="133">
        <v>18.8</v>
      </c>
      <c r="AF70" s="135">
        <v>318</v>
      </c>
      <c r="AG70" s="133">
        <v>31.8</v>
      </c>
      <c r="AH70" s="135">
        <v>289</v>
      </c>
      <c r="AI70" s="133">
        <v>28.9</v>
      </c>
      <c r="AJ70" s="135">
        <v>133</v>
      </c>
      <c r="AK70" s="133">
        <v>13.3</v>
      </c>
      <c r="AL70" s="135">
        <v>4610</v>
      </c>
      <c r="AM70" s="133">
        <v>461</v>
      </c>
      <c r="AN70" s="135">
        <v>2778</v>
      </c>
      <c r="AO70" s="133">
        <v>277.8</v>
      </c>
      <c r="AP70" s="135">
        <v>4839</v>
      </c>
      <c r="AQ70" s="133">
        <v>483.9</v>
      </c>
      <c r="AR70" s="135">
        <v>3086</v>
      </c>
      <c r="AS70" s="133">
        <v>308.60000000000002</v>
      </c>
    </row>
    <row r="71" spans="1:45" ht="13.5" customHeight="1" x14ac:dyDescent="0.3">
      <c r="A71" s="132" t="s">
        <v>156</v>
      </c>
      <c r="B71" s="225" t="s">
        <v>73</v>
      </c>
      <c r="C71" s="133">
        <v>0</v>
      </c>
      <c r="D71" s="133">
        <v>0</v>
      </c>
      <c r="E71" s="316">
        <v>6</v>
      </c>
      <c r="F71" s="317" t="e">
        <v>#DIV/0!</v>
      </c>
      <c r="G71" s="318">
        <v>3</v>
      </c>
      <c r="H71" s="317">
        <v>0</v>
      </c>
      <c r="I71" s="318"/>
      <c r="J71" s="317" t="e">
        <v>#DIV/0!</v>
      </c>
      <c r="K71" s="134">
        <v>0</v>
      </c>
      <c r="L71" s="134" t="e">
        <v>#DIV/0!</v>
      </c>
      <c r="M71" s="134" t="e">
        <v>#DIV/0!</v>
      </c>
      <c r="N71" s="137">
        <v>399859</v>
      </c>
      <c r="O71" s="133" t="e">
        <v>#DIV/0!</v>
      </c>
      <c r="P71" s="137">
        <v>2960</v>
      </c>
      <c r="Q71" s="133" t="e">
        <v>#DIV/0!</v>
      </c>
      <c r="R71" s="135">
        <v>29341</v>
      </c>
      <c r="S71" s="133" t="e">
        <v>#DIV/0!</v>
      </c>
      <c r="T71" s="135">
        <v>49</v>
      </c>
      <c r="U71" s="133" t="e">
        <v>#DIV/0!</v>
      </c>
      <c r="V71" s="135">
        <v>0</v>
      </c>
      <c r="W71" s="133" t="e">
        <v>#DIV/0!</v>
      </c>
      <c r="X71" s="135">
        <v>5</v>
      </c>
      <c r="Y71" s="133" t="e">
        <v>#DIV/0!</v>
      </c>
      <c r="Z71" s="135">
        <v>0</v>
      </c>
      <c r="AA71" s="133" t="e">
        <v>#DIV/0!</v>
      </c>
      <c r="AB71" s="135">
        <v>0</v>
      </c>
      <c r="AC71" s="133" t="e">
        <v>#DIV/0!</v>
      </c>
      <c r="AD71" s="136">
        <v>6</v>
      </c>
      <c r="AE71" s="133" t="e">
        <v>#DIV/0!</v>
      </c>
      <c r="AF71" s="135">
        <v>0</v>
      </c>
      <c r="AG71" s="133" t="e">
        <v>#DIV/0!</v>
      </c>
      <c r="AH71" s="135">
        <v>0</v>
      </c>
      <c r="AI71" s="133" t="e">
        <v>#DIV/0!</v>
      </c>
      <c r="AJ71" s="135">
        <v>0</v>
      </c>
      <c r="AK71" s="133" t="e">
        <v>#DIV/0!</v>
      </c>
      <c r="AL71" s="135">
        <v>0</v>
      </c>
      <c r="AM71" s="133" t="e">
        <v>#DIV/0!</v>
      </c>
      <c r="AN71" s="135">
        <v>10</v>
      </c>
      <c r="AO71" s="133" t="e">
        <v>#DIV/0!</v>
      </c>
      <c r="AP71" s="135">
        <v>51</v>
      </c>
      <c r="AQ71" s="133" t="e">
        <v>#DIV/0!</v>
      </c>
      <c r="AR71" s="135">
        <v>0</v>
      </c>
      <c r="AS71" s="133" t="e">
        <v>#DIV/0!</v>
      </c>
    </row>
    <row r="72" spans="1:45" ht="13.5" customHeight="1" x14ac:dyDescent="0.3">
      <c r="A72" s="132" t="s">
        <v>308</v>
      </c>
      <c r="B72" s="225" t="s">
        <v>72</v>
      </c>
      <c r="C72" s="133">
        <v>6</v>
      </c>
      <c r="D72" s="133">
        <v>8</v>
      </c>
      <c r="E72" s="316">
        <v>1733</v>
      </c>
      <c r="F72" s="317">
        <v>288.83333333333331</v>
      </c>
      <c r="G72" s="318">
        <v>55</v>
      </c>
      <c r="H72" s="317">
        <v>9.1666666666666661</v>
      </c>
      <c r="I72" s="318">
        <v>63</v>
      </c>
      <c r="J72" s="317">
        <v>10.5</v>
      </c>
      <c r="K72" s="134">
        <v>2251741.1800000002</v>
      </c>
      <c r="L72" s="134">
        <v>375290.19666666671</v>
      </c>
      <c r="M72" s="134">
        <v>281467.64750000002</v>
      </c>
      <c r="N72" s="137">
        <v>35739</v>
      </c>
      <c r="O72" s="133">
        <v>5956.5</v>
      </c>
      <c r="P72" s="137">
        <v>85</v>
      </c>
      <c r="Q72" s="133">
        <v>14.166666666666666</v>
      </c>
      <c r="R72" s="135">
        <v>5126</v>
      </c>
      <c r="S72" s="133">
        <v>854.33333333333337</v>
      </c>
      <c r="T72" s="135">
        <v>219</v>
      </c>
      <c r="U72" s="133">
        <v>36.5</v>
      </c>
      <c r="V72" s="135">
        <v>34</v>
      </c>
      <c r="W72" s="133">
        <v>5.666666666666667</v>
      </c>
      <c r="X72" s="135">
        <v>55</v>
      </c>
      <c r="Y72" s="133">
        <v>9.1666666666666661</v>
      </c>
      <c r="Z72" s="135">
        <v>111</v>
      </c>
      <c r="AA72" s="133">
        <v>18.5</v>
      </c>
      <c r="AB72" s="135">
        <v>64</v>
      </c>
      <c r="AC72" s="133">
        <v>10.666666666666666</v>
      </c>
      <c r="AD72" s="136">
        <v>67</v>
      </c>
      <c r="AE72" s="133">
        <v>11.166666666666666</v>
      </c>
      <c r="AF72" s="135">
        <v>80</v>
      </c>
      <c r="AG72" s="133">
        <v>13.333333333333334</v>
      </c>
      <c r="AH72" s="135">
        <v>87</v>
      </c>
      <c r="AI72" s="133">
        <v>14.5</v>
      </c>
      <c r="AJ72" s="135">
        <v>15</v>
      </c>
      <c r="AK72" s="133">
        <v>2.5</v>
      </c>
      <c r="AL72" s="135">
        <v>1046</v>
      </c>
      <c r="AM72" s="133">
        <v>174.33333333333334</v>
      </c>
      <c r="AN72" s="135">
        <v>1224</v>
      </c>
      <c r="AO72" s="133">
        <v>204</v>
      </c>
      <c r="AP72" s="135">
        <v>1634</v>
      </c>
      <c r="AQ72" s="133">
        <v>272.33333333333331</v>
      </c>
      <c r="AR72" s="135">
        <v>265</v>
      </c>
      <c r="AS72" s="133">
        <v>44.166666666666664</v>
      </c>
    </row>
    <row r="73" spans="1:45" ht="13.5" customHeight="1" x14ac:dyDescent="0.3">
      <c r="A73" s="132" t="s">
        <v>152</v>
      </c>
      <c r="B73" s="225" t="s">
        <v>74</v>
      </c>
      <c r="C73" s="133">
        <v>13</v>
      </c>
      <c r="D73" s="133">
        <v>18</v>
      </c>
      <c r="E73" s="316">
        <v>7901</v>
      </c>
      <c r="F73" s="317">
        <v>607.76923076923072</v>
      </c>
      <c r="G73" s="318">
        <v>299</v>
      </c>
      <c r="H73" s="317">
        <v>23</v>
      </c>
      <c r="I73" s="318">
        <v>506</v>
      </c>
      <c r="J73" s="317">
        <v>38.92307692307692</v>
      </c>
      <c r="K73" s="134">
        <v>20980052.66</v>
      </c>
      <c r="L73" s="134">
        <v>1613850.2046153846</v>
      </c>
      <c r="M73" s="134">
        <v>1165558.4811111111</v>
      </c>
      <c r="N73" s="137">
        <v>119954</v>
      </c>
      <c r="O73" s="133">
        <v>9227.2307692307695</v>
      </c>
      <c r="P73" s="137">
        <v>394</v>
      </c>
      <c r="Q73" s="133">
        <v>30.307692307692307</v>
      </c>
      <c r="R73" s="135">
        <v>1222</v>
      </c>
      <c r="S73" s="133">
        <v>94</v>
      </c>
      <c r="T73" s="135">
        <v>62</v>
      </c>
      <c r="U73" s="133">
        <v>4.7692307692307692</v>
      </c>
      <c r="V73" s="135">
        <v>171</v>
      </c>
      <c r="W73" s="133">
        <v>13.153846153846153</v>
      </c>
      <c r="X73" s="135">
        <v>343</v>
      </c>
      <c r="Y73" s="133">
        <v>26.384615384615383</v>
      </c>
      <c r="Z73" s="135">
        <v>813</v>
      </c>
      <c r="AA73" s="133">
        <v>62.53846153846154</v>
      </c>
      <c r="AB73" s="135">
        <v>493</v>
      </c>
      <c r="AC73" s="133">
        <v>37.92307692307692</v>
      </c>
      <c r="AD73" s="136">
        <v>117</v>
      </c>
      <c r="AE73" s="133">
        <v>9</v>
      </c>
      <c r="AF73" s="135">
        <v>325</v>
      </c>
      <c r="AG73" s="133">
        <v>25</v>
      </c>
      <c r="AH73" s="135">
        <v>410</v>
      </c>
      <c r="AI73" s="133">
        <v>31.53846153846154</v>
      </c>
      <c r="AJ73" s="135">
        <v>25</v>
      </c>
      <c r="AK73" s="133">
        <v>1.9230769230769231</v>
      </c>
      <c r="AL73" s="135">
        <v>3716</v>
      </c>
      <c r="AM73" s="133">
        <v>285.84615384615387</v>
      </c>
      <c r="AN73" s="135">
        <v>4306</v>
      </c>
      <c r="AO73" s="133">
        <v>331.23076923076923</v>
      </c>
      <c r="AP73" s="135">
        <v>7979</v>
      </c>
      <c r="AQ73" s="133">
        <v>613.76923076923072</v>
      </c>
      <c r="AR73" s="135">
        <v>2083</v>
      </c>
      <c r="AS73" s="133">
        <v>160.23076923076923</v>
      </c>
    </row>
    <row r="74" spans="1:45" ht="13.5" customHeight="1" x14ac:dyDescent="0.3">
      <c r="A74" s="132" t="s">
        <v>142</v>
      </c>
      <c r="B74" s="225" t="s">
        <v>75</v>
      </c>
      <c r="C74" s="133">
        <v>8</v>
      </c>
      <c r="D74" s="133">
        <v>13</v>
      </c>
      <c r="E74" s="316">
        <v>1770</v>
      </c>
      <c r="F74" s="317">
        <v>221.25</v>
      </c>
      <c r="G74" s="318">
        <v>220</v>
      </c>
      <c r="H74" s="317">
        <v>27.5</v>
      </c>
      <c r="I74" s="318">
        <v>87</v>
      </c>
      <c r="J74" s="317">
        <v>10.875</v>
      </c>
      <c r="K74" s="134">
        <v>4651868.76</v>
      </c>
      <c r="L74" s="134">
        <v>581483.59499999997</v>
      </c>
      <c r="M74" s="134">
        <v>357836.05846153846</v>
      </c>
      <c r="N74" s="137">
        <v>43200</v>
      </c>
      <c r="O74" s="133">
        <v>5400</v>
      </c>
      <c r="P74" s="137">
        <v>496</v>
      </c>
      <c r="Q74" s="133">
        <v>62</v>
      </c>
      <c r="R74" s="135">
        <v>5666</v>
      </c>
      <c r="S74" s="133">
        <v>708.25</v>
      </c>
      <c r="T74" s="135">
        <v>491</v>
      </c>
      <c r="U74" s="133">
        <v>61.375</v>
      </c>
      <c r="V74" s="135">
        <v>67</v>
      </c>
      <c r="W74" s="133">
        <v>8.375</v>
      </c>
      <c r="X74" s="135">
        <v>221</v>
      </c>
      <c r="Y74" s="133">
        <v>27.625</v>
      </c>
      <c r="Z74" s="135">
        <v>149</v>
      </c>
      <c r="AA74" s="133">
        <v>18.625</v>
      </c>
      <c r="AB74" s="135">
        <v>85</v>
      </c>
      <c r="AC74" s="133">
        <v>10.625</v>
      </c>
      <c r="AD74" s="136">
        <v>531</v>
      </c>
      <c r="AE74" s="133">
        <v>66.375</v>
      </c>
      <c r="AF74" s="135">
        <v>88</v>
      </c>
      <c r="AG74" s="133">
        <v>11</v>
      </c>
      <c r="AH74" s="135">
        <v>151</v>
      </c>
      <c r="AI74" s="133">
        <v>18.875</v>
      </c>
      <c r="AJ74" s="135">
        <v>28</v>
      </c>
      <c r="AK74" s="133">
        <v>3.5</v>
      </c>
      <c r="AL74" s="135">
        <v>1269</v>
      </c>
      <c r="AM74" s="133">
        <v>158.625</v>
      </c>
      <c r="AN74" s="135">
        <v>1270</v>
      </c>
      <c r="AO74" s="133">
        <v>158.75</v>
      </c>
      <c r="AP74" s="135">
        <v>4062</v>
      </c>
      <c r="AQ74" s="133">
        <v>507.75</v>
      </c>
      <c r="AR74" s="135">
        <v>588</v>
      </c>
      <c r="AS74" s="133">
        <v>73.5</v>
      </c>
    </row>
    <row r="75" spans="1:45" ht="13.5" customHeight="1" x14ac:dyDescent="0.3">
      <c r="A75" s="132" t="s">
        <v>152</v>
      </c>
      <c r="B75" s="225" t="s">
        <v>76</v>
      </c>
      <c r="C75" s="133">
        <v>2</v>
      </c>
      <c r="D75" s="133">
        <v>2.33</v>
      </c>
      <c r="E75" s="316">
        <v>496</v>
      </c>
      <c r="F75" s="317">
        <v>248</v>
      </c>
      <c r="G75" s="318">
        <v>29</v>
      </c>
      <c r="H75" s="317">
        <v>14.5</v>
      </c>
      <c r="I75" s="318">
        <v>36</v>
      </c>
      <c r="J75" s="317">
        <v>18</v>
      </c>
      <c r="K75" s="134">
        <v>974579.7</v>
      </c>
      <c r="L75" s="134">
        <v>487289.85</v>
      </c>
      <c r="M75" s="134">
        <v>418274.54935622314</v>
      </c>
      <c r="N75" s="137">
        <v>9680</v>
      </c>
      <c r="O75" s="133">
        <v>4840</v>
      </c>
      <c r="P75" s="137">
        <v>20</v>
      </c>
      <c r="Q75" s="133">
        <v>10</v>
      </c>
      <c r="R75" s="135">
        <v>398</v>
      </c>
      <c r="S75" s="133">
        <v>199</v>
      </c>
      <c r="T75" s="135">
        <v>3</v>
      </c>
      <c r="U75" s="133">
        <v>1.5</v>
      </c>
      <c r="V75" s="135">
        <v>7</v>
      </c>
      <c r="W75" s="133">
        <v>3.5</v>
      </c>
      <c r="X75" s="135">
        <v>29</v>
      </c>
      <c r="Y75" s="133">
        <v>14.5</v>
      </c>
      <c r="Z75" s="135">
        <v>36</v>
      </c>
      <c r="AA75" s="133">
        <v>18</v>
      </c>
      <c r="AB75" s="135">
        <v>38</v>
      </c>
      <c r="AC75" s="133">
        <v>19</v>
      </c>
      <c r="AD75" s="136">
        <v>0</v>
      </c>
      <c r="AE75" s="133">
        <v>0</v>
      </c>
      <c r="AF75" s="135">
        <v>21</v>
      </c>
      <c r="AG75" s="133">
        <v>10.5</v>
      </c>
      <c r="AH75" s="135">
        <v>32</v>
      </c>
      <c r="AI75" s="133">
        <v>16</v>
      </c>
      <c r="AJ75" s="135">
        <v>11</v>
      </c>
      <c r="AK75" s="133">
        <v>5.5</v>
      </c>
      <c r="AL75" s="135">
        <v>214</v>
      </c>
      <c r="AM75" s="133">
        <v>107</v>
      </c>
      <c r="AN75" s="135">
        <v>526</v>
      </c>
      <c r="AO75" s="133">
        <v>263</v>
      </c>
      <c r="AP75" s="135">
        <v>218</v>
      </c>
      <c r="AQ75" s="133">
        <v>109</v>
      </c>
      <c r="AR75" s="135">
        <v>225</v>
      </c>
      <c r="AS75" s="133">
        <v>112.5</v>
      </c>
    </row>
    <row r="76" spans="1:45" ht="13.5" customHeight="1" x14ac:dyDescent="0.3">
      <c r="A76" s="132" t="s">
        <v>169</v>
      </c>
      <c r="B76" s="225" t="s">
        <v>77</v>
      </c>
      <c r="C76" s="133">
        <v>6</v>
      </c>
      <c r="D76" s="133">
        <v>6.75</v>
      </c>
      <c r="E76" s="316">
        <v>2642</v>
      </c>
      <c r="F76" s="317">
        <v>440.33333333333331</v>
      </c>
      <c r="G76" s="318">
        <v>128</v>
      </c>
      <c r="H76" s="317">
        <v>21.333333333333332</v>
      </c>
      <c r="I76" s="318">
        <v>96</v>
      </c>
      <c r="J76" s="317">
        <v>16</v>
      </c>
      <c r="K76" s="134">
        <v>4397270.87</v>
      </c>
      <c r="L76" s="134">
        <v>732878.47833333339</v>
      </c>
      <c r="M76" s="134">
        <v>651447.53629629628</v>
      </c>
      <c r="N76" s="137">
        <v>48493</v>
      </c>
      <c r="O76" s="133">
        <v>8082.166666666667</v>
      </c>
      <c r="P76" s="137">
        <v>260</v>
      </c>
      <c r="Q76" s="133">
        <v>43.333333333333336</v>
      </c>
      <c r="R76" s="135">
        <v>686</v>
      </c>
      <c r="S76" s="133">
        <v>114.33333333333333</v>
      </c>
      <c r="T76" s="135">
        <v>32</v>
      </c>
      <c r="U76" s="133">
        <v>5.333333333333333</v>
      </c>
      <c r="V76" s="135">
        <v>62</v>
      </c>
      <c r="W76" s="133">
        <v>10.333333333333334</v>
      </c>
      <c r="X76" s="135">
        <v>213</v>
      </c>
      <c r="Y76" s="133">
        <v>35.5</v>
      </c>
      <c r="Z76" s="135">
        <v>268</v>
      </c>
      <c r="AA76" s="133">
        <v>44.666666666666664</v>
      </c>
      <c r="AB76" s="135">
        <v>203</v>
      </c>
      <c r="AC76" s="133">
        <v>33.833333333333336</v>
      </c>
      <c r="AD76" s="136">
        <v>1</v>
      </c>
      <c r="AE76" s="133">
        <v>0.16666666666666666</v>
      </c>
      <c r="AF76" s="135">
        <v>95</v>
      </c>
      <c r="AG76" s="133">
        <v>15.833333333333334</v>
      </c>
      <c r="AH76" s="135">
        <v>250</v>
      </c>
      <c r="AI76" s="133">
        <v>41.666666666666664</v>
      </c>
      <c r="AJ76" s="135">
        <v>54</v>
      </c>
      <c r="AK76" s="133">
        <v>9</v>
      </c>
      <c r="AL76" s="135">
        <v>783</v>
      </c>
      <c r="AM76" s="133">
        <v>130.5</v>
      </c>
      <c r="AN76" s="135">
        <v>1343</v>
      </c>
      <c r="AO76" s="133">
        <v>223.83333333333334</v>
      </c>
      <c r="AP76" s="135">
        <v>1363</v>
      </c>
      <c r="AQ76" s="133">
        <v>227.16666666666666</v>
      </c>
      <c r="AR76" s="135">
        <v>469</v>
      </c>
      <c r="AS76" s="133">
        <v>78.166666666666671</v>
      </c>
    </row>
    <row r="77" spans="1:45" ht="13.5" customHeight="1" x14ac:dyDescent="0.3">
      <c r="A77" s="132" t="s">
        <v>152</v>
      </c>
      <c r="B77" s="225" t="s">
        <v>78</v>
      </c>
      <c r="C77" s="133">
        <v>3</v>
      </c>
      <c r="D77" s="133">
        <v>5</v>
      </c>
      <c r="E77" s="316">
        <v>1596</v>
      </c>
      <c r="F77" s="317">
        <v>532</v>
      </c>
      <c r="G77" s="318">
        <v>118</v>
      </c>
      <c r="H77" s="317">
        <v>39.333333333333336</v>
      </c>
      <c r="I77" s="318">
        <v>125</v>
      </c>
      <c r="J77" s="317">
        <v>41.666666666666664</v>
      </c>
      <c r="K77" s="134">
        <v>3452106.59</v>
      </c>
      <c r="L77" s="134">
        <v>1150702.1966666665</v>
      </c>
      <c r="M77" s="134">
        <v>690421.31799999997</v>
      </c>
      <c r="N77" s="137">
        <v>33996</v>
      </c>
      <c r="O77" s="133">
        <v>11332</v>
      </c>
      <c r="P77" s="137">
        <v>348</v>
      </c>
      <c r="Q77" s="133">
        <v>116</v>
      </c>
      <c r="R77" s="135">
        <v>1621</v>
      </c>
      <c r="S77" s="133">
        <v>540.33333333333337</v>
      </c>
      <c r="T77" s="135">
        <v>379</v>
      </c>
      <c r="U77" s="133">
        <v>126.33333333333333</v>
      </c>
      <c r="V77" s="135">
        <v>18</v>
      </c>
      <c r="W77" s="133">
        <v>6</v>
      </c>
      <c r="X77" s="135">
        <v>114</v>
      </c>
      <c r="Y77" s="133">
        <v>38</v>
      </c>
      <c r="Z77" s="135">
        <v>89</v>
      </c>
      <c r="AA77" s="133">
        <v>29.666666666666668</v>
      </c>
      <c r="AB77" s="135">
        <v>110</v>
      </c>
      <c r="AC77" s="133">
        <v>36.666666666666664</v>
      </c>
      <c r="AD77" s="136">
        <v>56</v>
      </c>
      <c r="AE77" s="133">
        <v>18.666666666666668</v>
      </c>
      <c r="AF77" s="135">
        <v>74</v>
      </c>
      <c r="AG77" s="133">
        <v>24.666666666666668</v>
      </c>
      <c r="AH77" s="135">
        <v>61</v>
      </c>
      <c r="AI77" s="133">
        <v>20.333333333333332</v>
      </c>
      <c r="AJ77" s="135">
        <v>20</v>
      </c>
      <c r="AK77" s="133">
        <v>6.666666666666667</v>
      </c>
      <c r="AL77" s="135">
        <v>815</v>
      </c>
      <c r="AM77" s="133">
        <v>271.66666666666669</v>
      </c>
      <c r="AN77" s="135">
        <v>1217</v>
      </c>
      <c r="AO77" s="133">
        <v>405.66666666666669</v>
      </c>
      <c r="AP77" s="135">
        <v>1227</v>
      </c>
      <c r="AQ77" s="133">
        <v>409</v>
      </c>
      <c r="AR77" s="135">
        <v>402</v>
      </c>
      <c r="AS77" s="133">
        <v>134</v>
      </c>
    </row>
    <row r="78" spans="1:45" ht="13.5" customHeight="1" x14ac:dyDescent="0.3">
      <c r="A78" s="132" t="s">
        <v>169</v>
      </c>
      <c r="B78" s="225" t="s">
        <v>79</v>
      </c>
      <c r="C78" s="133">
        <v>2</v>
      </c>
      <c r="D78" s="133">
        <v>2.75</v>
      </c>
      <c r="E78" s="316">
        <v>574</v>
      </c>
      <c r="F78" s="317">
        <v>287</v>
      </c>
      <c r="G78" s="318">
        <v>46</v>
      </c>
      <c r="H78" s="317">
        <v>23</v>
      </c>
      <c r="I78" s="318">
        <v>33</v>
      </c>
      <c r="J78" s="317">
        <v>16.5</v>
      </c>
      <c r="K78" s="134">
        <v>1140702.56</v>
      </c>
      <c r="L78" s="134">
        <v>570351.28</v>
      </c>
      <c r="M78" s="134">
        <v>414800.93090909091</v>
      </c>
      <c r="N78" s="137">
        <v>9389</v>
      </c>
      <c r="O78" s="133">
        <v>4694.5</v>
      </c>
      <c r="P78" s="137">
        <v>24</v>
      </c>
      <c r="Q78" s="133">
        <v>12</v>
      </c>
      <c r="R78" s="135">
        <v>229</v>
      </c>
      <c r="S78" s="133">
        <v>114.5</v>
      </c>
      <c r="T78" s="135">
        <v>10</v>
      </c>
      <c r="U78" s="133">
        <v>5</v>
      </c>
      <c r="V78" s="135">
        <v>2</v>
      </c>
      <c r="W78" s="133">
        <v>1</v>
      </c>
      <c r="X78" s="135">
        <v>5</v>
      </c>
      <c r="Y78" s="133">
        <v>2.5</v>
      </c>
      <c r="Z78" s="135">
        <v>0</v>
      </c>
      <c r="AA78" s="133">
        <v>0</v>
      </c>
      <c r="AB78" s="135">
        <v>1</v>
      </c>
      <c r="AC78" s="133">
        <v>0.5</v>
      </c>
      <c r="AD78" s="136">
        <v>0</v>
      </c>
      <c r="AE78" s="133">
        <v>0</v>
      </c>
      <c r="AF78" s="135">
        <v>15</v>
      </c>
      <c r="AG78" s="133">
        <v>7.5</v>
      </c>
      <c r="AH78" s="135">
        <v>50</v>
      </c>
      <c r="AI78" s="133">
        <v>25</v>
      </c>
      <c r="AJ78" s="135">
        <v>4</v>
      </c>
      <c r="AK78" s="133">
        <v>2</v>
      </c>
      <c r="AL78" s="135">
        <v>183</v>
      </c>
      <c r="AM78" s="133">
        <v>91.5</v>
      </c>
      <c r="AN78" s="135">
        <v>669</v>
      </c>
      <c r="AO78" s="133">
        <v>334.5</v>
      </c>
      <c r="AP78" s="135">
        <v>1253</v>
      </c>
      <c r="AQ78" s="133">
        <v>626.5</v>
      </c>
      <c r="AR78" s="135">
        <v>154</v>
      </c>
      <c r="AS78" s="133">
        <v>77</v>
      </c>
    </row>
    <row r="79" spans="1:45" ht="13.5" customHeight="1" x14ac:dyDescent="0.3">
      <c r="A79" s="132" t="s">
        <v>142</v>
      </c>
      <c r="B79" s="225" t="s">
        <v>80</v>
      </c>
      <c r="C79" s="133">
        <v>6</v>
      </c>
      <c r="D79" s="133">
        <v>8</v>
      </c>
      <c r="E79" s="316">
        <v>1788</v>
      </c>
      <c r="F79" s="317">
        <v>298</v>
      </c>
      <c r="G79" s="318">
        <v>110</v>
      </c>
      <c r="H79" s="317">
        <v>18.333333333333332</v>
      </c>
      <c r="I79" s="318">
        <v>143</v>
      </c>
      <c r="J79" s="317">
        <v>23.833333333333332</v>
      </c>
      <c r="K79" s="134">
        <v>3374980.47</v>
      </c>
      <c r="L79" s="134">
        <v>562496.745</v>
      </c>
      <c r="M79" s="134">
        <v>421872.55875000003</v>
      </c>
      <c r="N79" s="137">
        <v>39419</v>
      </c>
      <c r="O79" s="133">
        <v>6569.833333333333</v>
      </c>
      <c r="P79" s="137">
        <v>312</v>
      </c>
      <c r="Q79" s="133">
        <v>52</v>
      </c>
      <c r="R79" s="135">
        <v>6895</v>
      </c>
      <c r="S79" s="133">
        <v>1149.1666666666667</v>
      </c>
      <c r="T79" s="135">
        <v>816</v>
      </c>
      <c r="U79" s="133">
        <v>136</v>
      </c>
      <c r="V79" s="135">
        <v>20</v>
      </c>
      <c r="W79" s="133">
        <v>3.3333333333333335</v>
      </c>
      <c r="X79" s="135">
        <v>118</v>
      </c>
      <c r="Y79" s="133">
        <v>19.666666666666668</v>
      </c>
      <c r="Z79" s="135">
        <v>163</v>
      </c>
      <c r="AA79" s="133">
        <v>27.166666666666668</v>
      </c>
      <c r="AB79" s="135">
        <v>132</v>
      </c>
      <c r="AC79" s="133">
        <v>22</v>
      </c>
      <c r="AD79" s="136">
        <v>167</v>
      </c>
      <c r="AE79" s="133">
        <v>27.833333333333332</v>
      </c>
      <c r="AF79" s="135">
        <v>61</v>
      </c>
      <c r="AG79" s="133">
        <v>10.166666666666666</v>
      </c>
      <c r="AH79" s="135">
        <v>129</v>
      </c>
      <c r="AI79" s="133">
        <v>21.5</v>
      </c>
      <c r="AJ79" s="135">
        <v>15</v>
      </c>
      <c r="AK79" s="133">
        <v>2.5</v>
      </c>
      <c r="AL79" s="135">
        <v>1123</v>
      </c>
      <c r="AM79" s="133">
        <v>187.16666666666666</v>
      </c>
      <c r="AN79" s="135">
        <v>1733</v>
      </c>
      <c r="AO79" s="133">
        <v>288.83333333333331</v>
      </c>
      <c r="AP79" s="135">
        <v>2602</v>
      </c>
      <c r="AQ79" s="133">
        <v>433.66666666666669</v>
      </c>
      <c r="AR79" s="135">
        <v>1437</v>
      </c>
      <c r="AS79" s="133">
        <v>239.5</v>
      </c>
    </row>
    <row r="80" spans="1:45" ht="13.5" customHeight="1" x14ac:dyDescent="0.3">
      <c r="A80" s="132" t="s">
        <v>308</v>
      </c>
      <c r="B80" s="225" t="s">
        <v>81</v>
      </c>
      <c r="C80" s="133">
        <v>21.25</v>
      </c>
      <c r="D80" s="133">
        <v>27.63</v>
      </c>
      <c r="E80" s="316">
        <v>8809</v>
      </c>
      <c r="F80" s="317">
        <v>414.54117647058825</v>
      </c>
      <c r="G80" s="318">
        <v>1399</v>
      </c>
      <c r="H80" s="317">
        <v>65.835294117647052</v>
      </c>
      <c r="I80" s="318">
        <v>564</v>
      </c>
      <c r="J80" s="317">
        <v>26.541176470588237</v>
      </c>
      <c r="K80" s="134">
        <v>15769264.960000001</v>
      </c>
      <c r="L80" s="134">
        <v>742083.05694117653</v>
      </c>
      <c r="M80" s="134">
        <v>570729.82120883104</v>
      </c>
      <c r="N80" s="137">
        <v>120784</v>
      </c>
      <c r="O80" s="133">
        <v>5683.9529411764706</v>
      </c>
      <c r="P80" s="137">
        <v>540</v>
      </c>
      <c r="Q80" s="133">
        <v>25.411764705882351</v>
      </c>
      <c r="R80" s="135">
        <v>10696</v>
      </c>
      <c r="S80" s="133">
        <v>503.34117647058821</v>
      </c>
      <c r="T80" s="135">
        <v>865</v>
      </c>
      <c r="U80" s="133">
        <v>40.705882352941174</v>
      </c>
      <c r="V80" s="135">
        <v>625</v>
      </c>
      <c r="W80" s="133">
        <v>29.411764705882351</v>
      </c>
      <c r="X80" s="135">
        <v>1421</v>
      </c>
      <c r="Y80" s="133">
        <v>66.870588235294122</v>
      </c>
      <c r="Z80" s="135">
        <v>1187</v>
      </c>
      <c r="AA80" s="133">
        <v>55.858823529411765</v>
      </c>
      <c r="AB80" s="135">
        <v>469</v>
      </c>
      <c r="AC80" s="133">
        <v>22.070588235294117</v>
      </c>
      <c r="AD80" s="136">
        <v>1498</v>
      </c>
      <c r="AE80" s="133">
        <v>70.494117647058829</v>
      </c>
      <c r="AF80" s="135">
        <v>293</v>
      </c>
      <c r="AG80" s="133">
        <v>13.788235294117648</v>
      </c>
      <c r="AH80" s="135">
        <v>274</v>
      </c>
      <c r="AI80" s="133">
        <v>12.894117647058824</v>
      </c>
      <c r="AJ80" s="135">
        <v>139</v>
      </c>
      <c r="AK80" s="133">
        <v>6.5411764705882351</v>
      </c>
      <c r="AL80" s="135">
        <v>5785</v>
      </c>
      <c r="AM80" s="133">
        <v>272.23529411764707</v>
      </c>
      <c r="AN80" s="135">
        <v>7905</v>
      </c>
      <c r="AO80" s="133">
        <v>372</v>
      </c>
      <c r="AP80" s="135">
        <v>13588</v>
      </c>
      <c r="AQ80" s="133">
        <v>639.435294117647</v>
      </c>
      <c r="AR80" s="135">
        <v>2438</v>
      </c>
      <c r="AS80" s="133">
        <v>114.72941176470589</v>
      </c>
    </row>
    <row r="81" spans="1:45" ht="13.5" customHeight="1" x14ac:dyDescent="0.3">
      <c r="A81" s="132" t="s">
        <v>155</v>
      </c>
      <c r="B81" s="225" t="s">
        <v>82</v>
      </c>
      <c r="C81" s="133">
        <v>1</v>
      </c>
      <c r="D81" s="133">
        <v>1</v>
      </c>
      <c r="E81" s="316">
        <v>404</v>
      </c>
      <c r="F81" s="317">
        <v>404</v>
      </c>
      <c r="G81" s="318">
        <v>15</v>
      </c>
      <c r="H81" s="317">
        <v>15</v>
      </c>
      <c r="I81" s="318">
        <v>23</v>
      </c>
      <c r="J81" s="317">
        <v>23</v>
      </c>
      <c r="K81" s="134">
        <v>754951.63</v>
      </c>
      <c r="L81" s="134">
        <v>754951.63</v>
      </c>
      <c r="M81" s="134">
        <v>754951.63</v>
      </c>
      <c r="N81" s="137">
        <v>7852</v>
      </c>
      <c r="O81" s="133">
        <v>7852</v>
      </c>
      <c r="P81" s="137">
        <v>38</v>
      </c>
      <c r="Q81" s="133">
        <v>38</v>
      </c>
      <c r="R81" s="135">
        <v>1206</v>
      </c>
      <c r="S81" s="133">
        <v>1206</v>
      </c>
      <c r="T81" s="135">
        <v>56</v>
      </c>
      <c r="U81" s="133">
        <v>56</v>
      </c>
      <c r="V81" s="135">
        <v>1</v>
      </c>
      <c r="W81" s="133">
        <v>1</v>
      </c>
      <c r="X81" s="135">
        <v>15</v>
      </c>
      <c r="Y81" s="133">
        <v>15</v>
      </c>
      <c r="Z81" s="135">
        <v>43</v>
      </c>
      <c r="AA81" s="133">
        <v>43</v>
      </c>
      <c r="AB81" s="135">
        <v>24</v>
      </c>
      <c r="AC81" s="133">
        <v>24</v>
      </c>
      <c r="AD81" s="136">
        <v>0</v>
      </c>
      <c r="AE81" s="133">
        <v>0</v>
      </c>
      <c r="AF81" s="135">
        <v>0</v>
      </c>
      <c r="AG81" s="133">
        <v>0</v>
      </c>
      <c r="AH81" s="135">
        <v>89</v>
      </c>
      <c r="AI81" s="133">
        <v>89</v>
      </c>
      <c r="AJ81" s="135">
        <v>10</v>
      </c>
      <c r="AK81" s="133">
        <v>10</v>
      </c>
      <c r="AL81" s="135">
        <v>213</v>
      </c>
      <c r="AM81" s="133">
        <v>213</v>
      </c>
      <c r="AN81" s="135">
        <v>577</v>
      </c>
      <c r="AO81" s="133">
        <v>577</v>
      </c>
      <c r="AP81" s="135">
        <v>1106</v>
      </c>
      <c r="AQ81" s="133">
        <v>1106</v>
      </c>
      <c r="AR81" s="135">
        <v>460</v>
      </c>
      <c r="AS81" s="133">
        <v>460</v>
      </c>
    </row>
    <row r="82" spans="1:45" ht="13.5" customHeight="1" x14ac:dyDescent="0.3">
      <c r="A82" s="132" t="s">
        <v>142</v>
      </c>
      <c r="B82" s="225" t="s">
        <v>83</v>
      </c>
      <c r="C82" s="133">
        <v>10</v>
      </c>
      <c r="D82" s="133">
        <v>14</v>
      </c>
      <c r="E82" s="316">
        <v>4983</v>
      </c>
      <c r="F82" s="317">
        <v>498.3</v>
      </c>
      <c r="G82" s="318">
        <v>157</v>
      </c>
      <c r="H82" s="317">
        <v>15.7</v>
      </c>
      <c r="I82" s="318">
        <v>355</v>
      </c>
      <c r="J82" s="317">
        <v>35.5</v>
      </c>
      <c r="K82" s="134">
        <v>8417904.3100000005</v>
      </c>
      <c r="L82" s="134">
        <v>841790.4310000001</v>
      </c>
      <c r="M82" s="134">
        <v>601278.87928571436</v>
      </c>
      <c r="N82" s="137">
        <v>88288</v>
      </c>
      <c r="O82" s="133">
        <v>8828.7999999999993</v>
      </c>
      <c r="P82" s="137">
        <v>269</v>
      </c>
      <c r="Q82" s="133">
        <v>26.9</v>
      </c>
      <c r="R82" s="135">
        <v>3594</v>
      </c>
      <c r="S82" s="133">
        <v>359.4</v>
      </c>
      <c r="T82" s="135">
        <v>64</v>
      </c>
      <c r="U82" s="133">
        <v>6.4</v>
      </c>
      <c r="V82" s="135">
        <v>122</v>
      </c>
      <c r="W82" s="133">
        <v>12.2</v>
      </c>
      <c r="X82" s="135">
        <v>148</v>
      </c>
      <c r="Y82" s="133">
        <v>14.8</v>
      </c>
      <c r="Z82" s="135">
        <v>732</v>
      </c>
      <c r="AA82" s="133">
        <v>73.2</v>
      </c>
      <c r="AB82" s="135">
        <v>344</v>
      </c>
      <c r="AC82" s="133">
        <v>34.4</v>
      </c>
      <c r="AD82" s="136">
        <v>18</v>
      </c>
      <c r="AE82" s="133">
        <v>1.8</v>
      </c>
      <c r="AF82" s="135">
        <v>170</v>
      </c>
      <c r="AG82" s="133">
        <v>17</v>
      </c>
      <c r="AH82" s="135">
        <v>267</v>
      </c>
      <c r="AI82" s="133">
        <v>26.7</v>
      </c>
      <c r="AJ82" s="135">
        <v>22</v>
      </c>
      <c r="AK82" s="133">
        <v>2.2000000000000002</v>
      </c>
      <c r="AL82" s="135">
        <v>2577</v>
      </c>
      <c r="AM82" s="133">
        <v>257.7</v>
      </c>
      <c r="AN82" s="135">
        <v>4189</v>
      </c>
      <c r="AO82" s="133">
        <v>418.9</v>
      </c>
      <c r="AP82" s="135">
        <v>4698</v>
      </c>
      <c r="AQ82" s="133">
        <v>469.8</v>
      </c>
      <c r="AR82" s="135">
        <v>1223</v>
      </c>
      <c r="AS82" s="133">
        <v>122.3</v>
      </c>
    </row>
    <row r="83" spans="1:45" ht="13.5" customHeight="1" x14ac:dyDescent="0.3">
      <c r="A83" s="132" t="s">
        <v>154</v>
      </c>
      <c r="B83" s="225" t="s">
        <v>84</v>
      </c>
      <c r="C83" s="133">
        <v>10</v>
      </c>
      <c r="D83" s="133">
        <v>12.25</v>
      </c>
      <c r="E83" s="316">
        <v>4013</v>
      </c>
      <c r="F83" s="317">
        <v>401.3</v>
      </c>
      <c r="G83" s="318">
        <v>300</v>
      </c>
      <c r="H83" s="317">
        <v>30</v>
      </c>
      <c r="I83" s="318">
        <v>440</v>
      </c>
      <c r="J83" s="317">
        <v>44</v>
      </c>
      <c r="K83" s="134">
        <v>6273292.6299999999</v>
      </c>
      <c r="L83" s="134">
        <v>627329.26300000004</v>
      </c>
      <c r="M83" s="134">
        <v>512105.52081632655</v>
      </c>
      <c r="N83" s="137">
        <v>106103</v>
      </c>
      <c r="O83" s="133">
        <v>10610.3</v>
      </c>
      <c r="P83" s="137">
        <v>548</v>
      </c>
      <c r="Q83" s="133">
        <v>54.8</v>
      </c>
      <c r="R83" s="135">
        <v>6012</v>
      </c>
      <c r="S83" s="133">
        <v>601.20000000000005</v>
      </c>
      <c r="T83" s="135">
        <v>176</v>
      </c>
      <c r="U83" s="133">
        <v>17.600000000000001</v>
      </c>
      <c r="V83" s="135">
        <v>156</v>
      </c>
      <c r="W83" s="133">
        <v>15.6</v>
      </c>
      <c r="X83" s="135">
        <v>310</v>
      </c>
      <c r="Y83" s="133">
        <v>31</v>
      </c>
      <c r="Z83" s="135">
        <v>421</v>
      </c>
      <c r="AA83" s="133">
        <v>42.1</v>
      </c>
      <c r="AB83" s="135">
        <v>369</v>
      </c>
      <c r="AC83" s="133">
        <v>36.9</v>
      </c>
      <c r="AD83" s="136">
        <v>30</v>
      </c>
      <c r="AE83" s="133">
        <v>3</v>
      </c>
      <c r="AF83" s="135">
        <v>93</v>
      </c>
      <c r="AG83" s="133">
        <v>9.3000000000000007</v>
      </c>
      <c r="AH83" s="135">
        <v>296</v>
      </c>
      <c r="AI83" s="133">
        <v>29.6</v>
      </c>
      <c r="AJ83" s="135">
        <v>39</v>
      </c>
      <c r="AK83" s="133">
        <v>3.9</v>
      </c>
      <c r="AL83" s="135">
        <v>3864</v>
      </c>
      <c r="AM83" s="133">
        <v>386.4</v>
      </c>
      <c r="AN83" s="135">
        <v>4523</v>
      </c>
      <c r="AO83" s="133">
        <v>452.3</v>
      </c>
      <c r="AP83" s="135">
        <v>20474</v>
      </c>
      <c r="AQ83" s="133">
        <v>2047.4</v>
      </c>
      <c r="AR83" s="135">
        <v>1440</v>
      </c>
      <c r="AS83" s="133">
        <v>144</v>
      </c>
    </row>
    <row r="84" spans="1:45" ht="13.5" customHeight="1" x14ac:dyDescent="0.3">
      <c r="A84" s="132" t="s">
        <v>154</v>
      </c>
      <c r="B84" s="225" t="s">
        <v>85</v>
      </c>
      <c r="C84" s="133">
        <v>25</v>
      </c>
      <c r="D84" s="133">
        <v>30</v>
      </c>
      <c r="E84" s="316">
        <v>8633</v>
      </c>
      <c r="F84" s="317">
        <v>345.32</v>
      </c>
      <c r="G84" s="318">
        <v>672</v>
      </c>
      <c r="H84" s="317">
        <v>26.88</v>
      </c>
      <c r="I84" s="318">
        <v>614</v>
      </c>
      <c r="J84" s="317">
        <v>24.56</v>
      </c>
      <c r="K84" s="134">
        <v>12003187.529999999</v>
      </c>
      <c r="L84" s="134">
        <v>480127.5012</v>
      </c>
      <c r="M84" s="134">
        <v>400106.25099999999</v>
      </c>
      <c r="N84" s="137">
        <v>198230</v>
      </c>
      <c r="O84" s="133">
        <v>7929.2</v>
      </c>
      <c r="P84" s="137">
        <v>1134</v>
      </c>
      <c r="Q84" s="133">
        <v>45.36</v>
      </c>
      <c r="R84" s="135">
        <v>5322</v>
      </c>
      <c r="S84" s="133">
        <v>212.88</v>
      </c>
      <c r="T84" s="135">
        <v>415</v>
      </c>
      <c r="U84" s="133">
        <v>16.600000000000001</v>
      </c>
      <c r="V84" s="135">
        <v>202</v>
      </c>
      <c r="W84" s="133">
        <v>8.08</v>
      </c>
      <c r="X84" s="135">
        <v>736</v>
      </c>
      <c r="Y84" s="133">
        <v>29.44</v>
      </c>
      <c r="Z84" s="135">
        <v>501</v>
      </c>
      <c r="AA84" s="133">
        <v>20.04</v>
      </c>
      <c r="AB84" s="135">
        <v>544</v>
      </c>
      <c r="AC84" s="133">
        <v>21.76</v>
      </c>
      <c r="AD84" s="136">
        <v>440</v>
      </c>
      <c r="AE84" s="133">
        <v>17.600000000000001</v>
      </c>
      <c r="AF84" s="135">
        <v>690</v>
      </c>
      <c r="AG84" s="133">
        <v>27.6</v>
      </c>
      <c r="AH84" s="135">
        <v>706</v>
      </c>
      <c r="AI84" s="133">
        <v>28.24</v>
      </c>
      <c r="AJ84" s="135">
        <v>47</v>
      </c>
      <c r="AK84" s="133">
        <v>1.88</v>
      </c>
      <c r="AL84" s="135">
        <v>4556</v>
      </c>
      <c r="AM84" s="133">
        <v>182.24</v>
      </c>
      <c r="AN84" s="135">
        <v>4497</v>
      </c>
      <c r="AO84" s="133">
        <v>179.88</v>
      </c>
      <c r="AP84" s="135">
        <v>10340</v>
      </c>
      <c r="AQ84" s="133">
        <v>413.6</v>
      </c>
      <c r="AR84" s="135">
        <v>2358</v>
      </c>
      <c r="AS84" s="133">
        <v>94.32</v>
      </c>
    </row>
    <row r="85" spans="1:45" ht="13.5" customHeight="1" x14ac:dyDescent="0.3">
      <c r="A85" s="132" t="s">
        <v>142</v>
      </c>
      <c r="B85" s="225" t="s">
        <v>86</v>
      </c>
      <c r="C85" s="133">
        <v>8</v>
      </c>
      <c r="D85" s="133">
        <v>11</v>
      </c>
      <c r="E85" s="316">
        <v>3506</v>
      </c>
      <c r="F85" s="317">
        <v>438.25</v>
      </c>
      <c r="G85" s="318">
        <v>296</v>
      </c>
      <c r="H85" s="317">
        <v>37</v>
      </c>
      <c r="I85" s="318">
        <v>302</v>
      </c>
      <c r="J85" s="317">
        <v>37.75</v>
      </c>
      <c r="K85" s="134">
        <v>5890698.2999999998</v>
      </c>
      <c r="L85" s="134">
        <v>736337.28749999998</v>
      </c>
      <c r="M85" s="134">
        <v>535518.02727272722</v>
      </c>
      <c r="N85" s="137">
        <v>70791</v>
      </c>
      <c r="O85" s="133">
        <v>8848.875</v>
      </c>
      <c r="P85" s="137">
        <v>417</v>
      </c>
      <c r="Q85" s="133">
        <v>52.125</v>
      </c>
      <c r="R85" s="135">
        <v>860</v>
      </c>
      <c r="S85" s="133">
        <v>107.5</v>
      </c>
      <c r="T85" s="135">
        <v>29</v>
      </c>
      <c r="U85" s="133">
        <v>3.625</v>
      </c>
      <c r="V85" s="135">
        <v>268</v>
      </c>
      <c r="W85" s="133">
        <v>33.5</v>
      </c>
      <c r="X85" s="135">
        <v>302</v>
      </c>
      <c r="Y85" s="133">
        <v>37.75</v>
      </c>
      <c r="Z85" s="135">
        <v>1035</v>
      </c>
      <c r="AA85" s="133">
        <v>129.375</v>
      </c>
      <c r="AB85" s="135">
        <v>293</v>
      </c>
      <c r="AC85" s="133">
        <v>36.625</v>
      </c>
      <c r="AD85" s="136">
        <v>12</v>
      </c>
      <c r="AE85" s="133">
        <v>1.5</v>
      </c>
      <c r="AF85" s="135">
        <v>123</v>
      </c>
      <c r="AG85" s="133">
        <v>15.375</v>
      </c>
      <c r="AH85" s="135">
        <v>444</v>
      </c>
      <c r="AI85" s="133">
        <v>55.5</v>
      </c>
      <c r="AJ85" s="135">
        <v>36</v>
      </c>
      <c r="AK85" s="133">
        <v>4.5</v>
      </c>
      <c r="AL85" s="135">
        <v>2097</v>
      </c>
      <c r="AM85" s="133">
        <v>262.125</v>
      </c>
      <c r="AN85" s="135">
        <v>2684</v>
      </c>
      <c r="AO85" s="133">
        <v>335.5</v>
      </c>
      <c r="AP85" s="135">
        <v>3390</v>
      </c>
      <c r="AQ85" s="133">
        <v>423.75</v>
      </c>
      <c r="AR85" s="135">
        <v>705</v>
      </c>
      <c r="AS85" s="133">
        <v>88.125</v>
      </c>
    </row>
    <row r="86" spans="1:45" ht="13.5" customHeight="1" x14ac:dyDescent="0.3">
      <c r="A86" s="132" t="s">
        <v>154</v>
      </c>
      <c r="B86" s="225" t="s">
        <v>87</v>
      </c>
      <c r="C86" s="133">
        <v>15.5</v>
      </c>
      <c r="D86" s="133">
        <v>22</v>
      </c>
      <c r="E86" s="316">
        <v>5438</v>
      </c>
      <c r="F86" s="317">
        <v>350.83870967741933</v>
      </c>
      <c r="G86" s="318">
        <v>378</v>
      </c>
      <c r="H86" s="317">
        <v>24.387096774193548</v>
      </c>
      <c r="I86" s="318">
        <v>454</v>
      </c>
      <c r="J86" s="317">
        <v>29.29032258064516</v>
      </c>
      <c r="K86" s="134">
        <v>9676997.7300000004</v>
      </c>
      <c r="L86" s="134">
        <v>624322.4341935484</v>
      </c>
      <c r="M86" s="134">
        <v>439863.5331818182</v>
      </c>
      <c r="N86" s="137">
        <v>110527</v>
      </c>
      <c r="O86" s="133">
        <v>7130.7741935483873</v>
      </c>
      <c r="P86" s="137">
        <v>1092</v>
      </c>
      <c r="Q86" s="133">
        <v>70.451612903225808</v>
      </c>
      <c r="R86" s="135">
        <v>73943</v>
      </c>
      <c r="S86" s="133">
        <v>4770.5161290322585</v>
      </c>
      <c r="T86" s="135">
        <v>35326</v>
      </c>
      <c r="U86" s="133">
        <v>2279.0967741935483</v>
      </c>
      <c r="V86" s="135">
        <v>105</v>
      </c>
      <c r="W86" s="133">
        <v>6.774193548387097</v>
      </c>
      <c r="X86" s="135">
        <v>404</v>
      </c>
      <c r="Y86" s="133">
        <v>26.06451612903226</v>
      </c>
      <c r="Z86" s="135">
        <v>327</v>
      </c>
      <c r="AA86" s="133">
        <v>21.096774193548388</v>
      </c>
      <c r="AB86" s="135">
        <v>430</v>
      </c>
      <c r="AC86" s="133">
        <v>27.741935483870968</v>
      </c>
      <c r="AD86" s="136">
        <v>35</v>
      </c>
      <c r="AE86" s="133">
        <v>2.2580645161290325</v>
      </c>
      <c r="AF86" s="135">
        <v>244</v>
      </c>
      <c r="AG86" s="133">
        <v>15.741935483870968</v>
      </c>
      <c r="AH86" s="135">
        <v>254</v>
      </c>
      <c r="AI86" s="133">
        <v>16.387096774193548</v>
      </c>
      <c r="AJ86" s="135">
        <v>73</v>
      </c>
      <c r="AK86" s="133">
        <v>4.709677419354839</v>
      </c>
      <c r="AL86" s="135">
        <v>3743</v>
      </c>
      <c r="AM86" s="133">
        <v>241.48387096774192</v>
      </c>
      <c r="AN86" s="135">
        <v>5157</v>
      </c>
      <c r="AO86" s="133">
        <v>332.70967741935482</v>
      </c>
      <c r="AP86" s="135">
        <v>6200</v>
      </c>
      <c r="AQ86" s="133">
        <v>400</v>
      </c>
      <c r="AR86" s="135">
        <v>3619</v>
      </c>
      <c r="AS86" s="133">
        <v>233.48387096774192</v>
      </c>
    </row>
    <row r="87" spans="1:45" ht="13.5" customHeight="1" x14ac:dyDescent="0.3">
      <c r="A87" s="132" t="s">
        <v>153</v>
      </c>
      <c r="B87" s="225" t="s">
        <v>88</v>
      </c>
      <c r="C87" s="133">
        <v>9</v>
      </c>
      <c r="D87" s="133">
        <v>10</v>
      </c>
      <c r="E87" s="316">
        <v>3817</v>
      </c>
      <c r="F87" s="317">
        <v>424.11111111111109</v>
      </c>
      <c r="G87" s="318">
        <v>182</v>
      </c>
      <c r="H87" s="317">
        <v>20.222222222222221</v>
      </c>
      <c r="I87" s="318">
        <v>262</v>
      </c>
      <c r="J87" s="317">
        <v>29.111111111111111</v>
      </c>
      <c r="K87" s="134">
        <v>5342787.9000000004</v>
      </c>
      <c r="L87" s="134">
        <v>593643.10000000009</v>
      </c>
      <c r="M87" s="134">
        <v>534278.79</v>
      </c>
      <c r="N87" s="137">
        <v>67973</v>
      </c>
      <c r="O87" s="133">
        <v>7552.5555555555557</v>
      </c>
      <c r="P87" s="137">
        <v>302</v>
      </c>
      <c r="Q87" s="133">
        <v>33.555555555555557</v>
      </c>
      <c r="R87" s="135">
        <v>15057</v>
      </c>
      <c r="S87" s="133">
        <v>1673</v>
      </c>
      <c r="T87" s="135">
        <v>540</v>
      </c>
      <c r="U87" s="133">
        <v>60</v>
      </c>
      <c r="V87" s="135">
        <v>43</v>
      </c>
      <c r="W87" s="133">
        <v>4.7777777777777777</v>
      </c>
      <c r="X87" s="135">
        <v>185</v>
      </c>
      <c r="Y87" s="133">
        <v>20.555555555555557</v>
      </c>
      <c r="Z87" s="135">
        <v>247</v>
      </c>
      <c r="AA87" s="133">
        <v>27.444444444444443</v>
      </c>
      <c r="AB87" s="135">
        <v>236</v>
      </c>
      <c r="AC87" s="133">
        <v>26.222222222222221</v>
      </c>
      <c r="AD87" s="136">
        <v>12</v>
      </c>
      <c r="AE87" s="133">
        <v>1.3333333333333333</v>
      </c>
      <c r="AF87" s="135">
        <v>68</v>
      </c>
      <c r="AG87" s="133">
        <v>7.5555555555555554</v>
      </c>
      <c r="AH87" s="135">
        <v>130</v>
      </c>
      <c r="AI87" s="133">
        <v>14.444444444444445</v>
      </c>
      <c r="AJ87" s="135">
        <v>34</v>
      </c>
      <c r="AK87" s="133">
        <v>3.7777777777777777</v>
      </c>
      <c r="AL87" s="135">
        <v>1886</v>
      </c>
      <c r="AM87" s="133">
        <v>209.55555555555554</v>
      </c>
      <c r="AN87" s="135">
        <v>1491</v>
      </c>
      <c r="AO87" s="133">
        <v>165.66666666666666</v>
      </c>
      <c r="AP87" s="135">
        <v>2783</v>
      </c>
      <c r="AQ87" s="133">
        <v>309.22222222222223</v>
      </c>
      <c r="AR87" s="135">
        <v>1211</v>
      </c>
      <c r="AS87" s="133">
        <v>134.55555555555554</v>
      </c>
    </row>
    <row r="88" spans="1:45" ht="13.5" customHeight="1" x14ac:dyDescent="0.3">
      <c r="A88" s="132" t="s">
        <v>152</v>
      </c>
      <c r="B88" s="225" t="s">
        <v>89</v>
      </c>
      <c r="C88" s="133">
        <v>10</v>
      </c>
      <c r="D88" s="133">
        <v>13</v>
      </c>
      <c r="E88" s="316">
        <v>3168</v>
      </c>
      <c r="F88" s="317">
        <v>316.8</v>
      </c>
      <c r="G88" s="318">
        <v>154</v>
      </c>
      <c r="H88" s="317">
        <v>15.4</v>
      </c>
      <c r="I88" s="318">
        <v>208</v>
      </c>
      <c r="J88" s="317">
        <v>20.8</v>
      </c>
      <c r="K88" s="134">
        <v>6381518.6699999999</v>
      </c>
      <c r="L88" s="134">
        <v>638151.86699999997</v>
      </c>
      <c r="M88" s="134">
        <v>490886.05153846153</v>
      </c>
      <c r="N88" s="137">
        <v>59624</v>
      </c>
      <c r="O88" s="133">
        <v>5962.4</v>
      </c>
      <c r="P88" s="137">
        <v>272</v>
      </c>
      <c r="Q88" s="133">
        <v>27.2</v>
      </c>
      <c r="R88" s="135">
        <v>5770</v>
      </c>
      <c r="S88" s="133">
        <v>577</v>
      </c>
      <c r="T88" s="135">
        <v>98</v>
      </c>
      <c r="U88" s="133">
        <v>9.8000000000000007</v>
      </c>
      <c r="V88" s="135">
        <v>95</v>
      </c>
      <c r="W88" s="133">
        <v>9.5</v>
      </c>
      <c r="X88" s="135">
        <v>162</v>
      </c>
      <c r="Y88" s="133">
        <v>16.2</v>
      </c>
      <c r="Z88" s="135">
        <v>278</v>
      </c>
      <c r="AA88" s="133">
        <v>27.8</v>
      </c>
      <c r="AB88" s="135">
        <v>179</v>
      </c>
      <c r="AC88" s="133">
        <v>17.899999999999999</v>
      </c>
      <c r="AD88" s="136">
        <v>14</v>
      </c>
      <c r="AE88" s="133">
        <v>1.4</v>
      </c>
      <c r="AF88" s="135">
        <v>290</v>
      </c>
      <c r="AG88" s="133">
        <v>29</v>
      </c>
      <c r="AH88" s="135">
        <v>228</v>
      </c>
      <c r="AI88" s="133">
        <v>22.8</v>
      </c>
      <c r="AJ88" s="135">
        <v>32</v>
      </c>
      <c r="AK88" s="133">
        <v>3.2</v>
      </c>
      <c r="AL88" s="135">
        <v>2201</v>
      </c>
      <c r="AM88" s="133">
        <v>220.1</v>
      </c>
      <c r="AN88" s="135">
        <v>2960</v>
      </c>
      <c r="AO88" s="133">
        <v>296</v>
      </c>
      <c r="AP88" s="135">
        <v>3681</v>
      </c>
      <c r="AQ88" s="133">
        <v>368.1</v>
      </c>
      <c r="AR88" s="135">
        <v>2149</v>
      </c>
      <c r="AS88" s="133">
        <v>214.9</v>
      </c>
    </row>
    <row r="89" spans="1:45" ht="13.5" customHeight="1" x14ac:dyDescent="0.3">
      <c r="A89" s="132" t="s">
        <v>154</v>
      </c>
      <c r="B89" s="225" t="s">
        <v>90</v>
      </c>
      <c r="C89" s="133">
        <v>11</v>
      </c>
      <c r="D89" s="133">
        <v>13</v>
      </c>
      <c r="E89" s="316">
        <v>3791</v>
      </c>
      <c r="F89" s="317">
        <v>344.63636363636363</v>
      </c>
      <c r="G89" s="318">
        <v>196</v>
      </c>
      <c r="H89" s="317">
        <v>17.818181818181817</v>
      </c>
      <c r="I89" s="318">
        <v>207</v>
      </c>
      <c r="J89" s="317">
        <v>18.818181818181817</v>
      </c>
      <c r="K89" s="134">
        <v>5548564.7699999996</v>
      </c>
      <c r="L89" s="134">
        <v>504414.97909090907</v>
      </c>
      <c r="M89" s="134">
        <v>426812.6746153846</v>
      </c>
      <c r="N89" s="137">
        <v>74218</v>
      </c>
      <c r="O89" s="133">
        <v>6747.090909090909</v>
      </c>
      <c r="P89" s="137">
        <v>221</v>
      </c>
      <c r="Q89" s="133">
        <v>20.09090909090909</v>
      </c>
      <c r="R89" s="135">
        <v>1299</v>
      </c>
      <c r="S89" s="133">
        <v>118.09090909090909</v>
      </c>
      <c r="T89" s="135">
        <v>15</v>
      </c>
      <c r="U89" s="133">
        <v>1.3636363636363635</v>
      </c>
      <c r="V89" s="135">
        <v>177</v>
      </c>
      <c r="W89" s="133">
        <v>16.09090909090909</v>
      </c>
      <c r="X89" s="135">
        <v>197</v>
      </c>
      <c r="Y89" s="133">
        <v>17.90909090909091</v>
      </c>
      <c r="Z89" s="135">
        <v>260</v>
      </c>
      <c r="AA89" s="133">
        <v>23.636363636363637</v>
      </c>
      <c r="AB89" s="135">
        <v>197</v>
      </c>
      <c r="AC89" s="133">
        <v>17.90909090909091</v>
      </c>
      <c r="AD89" s="136">
        <v>421</v>
      </c>
      <c r="AE89" s="133">
        <v>38.272727272727273</v>
      </c>
      <c r="AF89" s="135">
        <v>97</v>
      </c>
      <c r="AG89" s="133">
        <v>8.8181818181818183</v>
      </c>
      <c r="AH89" s="135">
        <v>151</v>
      </c>
      <c r="AI89" s="133">
        <v>13.727272727272727</v>
      </c>
      <c r="AJ89" s="135">
        <v>47</v>
      </c>
      <c r="AK89" s="133">
        <v>4.2727272727272725</v>
      </c>
      <c r="AL89" s="135">
        <v>2878</v>
      </c>
      <c r="AM89" s="133">
        <v>261.63636363636363</v>
      </c>
      <c r="AN89" s="135">
        <v>1567</v>
      </c>
      <c r="AO89" s="133">
        <v>142.45454545454547</v>
      </c>
      <c r="AP89" s="135">
        <v>12734</v>
      </c>
      <c r="AQ89" s="133">
        <v>1157.6363636363637</v>
      </c>
      <c r="AR89" s="135">
        <v>357</v>
      </c>
      <c r="AS89" s="133">
        <v>32.454545454545453</v>
      </c>
    </row>
    <row r="90" spans="1:45" ht="13.5" customHeight="1" x14ac:dyDescent="0.3">
      <c r="A90" s="132" t="s">
        <v>154</v>
      </c>
      <c r="B90" s="225" t="s">
        <v>91</v>
      </c>
      <c r="C90" s="133">
        <v>6.625</v>
      </c>
      <c r="D90" s="133">
        <v>9.625</v>
      </c>
      <c r="E90" s="316">
        <v>2470</v>
      </c>
      <c r="F90" s="317">
        <v>372.83018867924528</v>
      </c>
      <c r="G90" s="318">
        <v>170</v>
      </c>
      <c r="H90" s="317">
        <v>25.660377358490567</v>
      </c>
      <c r="I90" s="318">
        <v>97</v>
      </c>
      <c r="J90" s="317">
        <v>14.641509433962264</v>
      </c>
      <c r="K90" s="134">
        <v>3586710.74</v>
      </c>
      <c r="L90" s="134">
        <v>541390.30037735857</v>
      </c>
      <c r="M90" s="134">
        <v>372645.27168831171</v>
      </c>
      <c r="N90" s="137">
        <v>56094</v>
      </c>
      <c r="O90" s="133">
        <v>8467.0188679245275</v>
      </c>
      <c r="P90" s="137">
        <v>364</v>
      </c>
      <c r="Q90" s="133">
        <v>54.943396226415096</v>
      </c>
      <c r="R90" s="135">
        <v>1414</v>
      </c>
      <c r="S90" s="133">
        <v>213.43396226415095</v>
      </c>
      <c r="T90" s="135">
        <v>98</v>
      </c>
      <c r="U90" s="133">
        <v>14.79245283018868</v>
      </c>
      <c r="V90" s="135">
        <v>36</v>
      </c>
      <c r="W90" s="133">
        <v>5.4339622641509431</v>
      </c>
      <c r="X90" s="135">
        <v>170</v>
      </c>
      <c r="Y90" s="133">
        <v>25.660377358490567</v>
      </c>
      <c r="Z90" s="135">
        <v>89</v>
      </c>
      <c r="AA90" s="133">
        <v>13.433962264150944</v>
      </c>
      <c r="AB90" s="135">
        <v>81</v>
      </c>
      <c r="AC90" s="133">
        <v>12.226415094339623</v>
      </c>
      <c r="AD90" s="136">
        <v>4</v>
      </c>
      <c r="AE90" s="133">
        <v>0.60377358490566035</v>
      </c>
      <c r="AF90" s="135">
        <v>37</v>
      </c>
      <c r="AG90" s="133">
        <v>5.5849056603773581</v>
      </c>
      <c r="AH90" s="135">
        <v>85</v>
      </c>
      <c r="AI90" s="133">
        <v>12.830188679245284</v>
      </c>
      <c r="AJ90" s="135">
        <v>28</v>
      </c>
      <c r="AK90" s="133">
        <v>4.2264150943396226</v>
      </c>
      <c r="AL90" s="135">
        <v>1095</v>
      </c>
      <c r="AM90" s="133">
        <v>165.28301886792454</v>
      </c>
      <c r="AN90" s="135">
        <v>1475</v>
      </c>
      <c r="AO90" s="133">
        <v>222.64150943396226</v>
      </c>
      <c r="AP90" s="135">
        <v>683</v>
      </c>
      <c r="AQ90" s="133">
        <v>103.09433962264151</v>
      </c>
      <c r="AR90" s="135">
        <v>472</v>
      </c>
      <c r="AS90" s="133">
        <v>71.245283018867923</v>
      </c>
    </row>
    <row r="91" spans="1:45" ht="13.5" customHeight="1" x14ac:dyDescent="0.3">
      <c r="A91" s="132" t="s">
        <v>142</v>
      </c>
      <c r="B91" s="225" t="s">
        <v>92</v>
      </c>
      <c r="C91" s="133">
        <v>4</v>
      </c>
      <c r="D91" s="133">
        <v>4.5</v>
      </c>
      <c r="E91" s="316">
        <v>1133</v>
      </c>
      <c r="F91" s="317">
        <v>283.25</v>
      </c>
      <c r="G91" s="318">
        <v>65</v>
      </c>
      <c r="H91" s="317">
        <v>16.25</v>
      </c>
      <c r="I91" s="318">
        <v>78</v>
      </c>
      <c r="J91" s="317">
        <v>19.5</v>
      </c>
      <c r="K91" s="134">
        <v>2257429.7799999998</v>
      </c>
      <c r="L91" s="134">
        <v>564357.44499999995</v>
      </c>
      <c r="M91" s="134">
        <v>501651.06222222216</v>
      </c>
      <c r="N91" s="137">
        <v>23113</v>
      </c>
      <c r="O91" s="133">
        <v>5778.25</v>
      </c>
      <c r="P91" s="137">
        <v>196</v>
      </c>
      <c r="Q91" s="133">
        <v>49</v>
      </c>
      <c r="R91" s="135">
        <v>1017</v>
      </c>
      <c r="S91" s="133">
        <v>254.25</v>
      </c>
      <c r="T91" s="135">
        <v>71</v>
      </c>
      <c r="U91" s="133">
        <v>17.75</v>
      </c>
      <c r="V91" s="135">
        <v>17</v>
      </c>
      <c r="W91" s="133">
        <v>4.25</v>
      </c>
      <c r="X91" s="135">
        <v>57</v>
      </c>
      <c r="Y91" s="133">
        <v>14.25</v>
      </c>
      <c r="Z91" s="135">
        <v>113</v>
      </c>
      <c r="AA91" s="133">
        <v>28.25</v>
      </c>
      <c r="AB91" s="135">
        <v>68</v>
      </c>
      <c r="AC91" s="133">
        <v>17</v>
      </c>
      <c r="AD91" s="136">
        <v>18</v>
      </c>
      <c r="AE91" s="133">
        <v>4.5</v>
      </c>
      <c r="AF91" s="135">
        <v>26</v>
      </c>
      <c r="AG91" s="133">
        <v>6.5</v>
      </c>
      <c r="AH91" s="135">
        <v>79</v>
      </c>
      <c r="AI91" s="133">
        <v>19.75</v>
      </c>
      <c r="AJ91" s="135">
        <v>0</v>
      </c>
      <c r="AK91" s="133">
        <v>0</v>
      </c>
      <c r="AL91" s="135">
        <v>497</v>
      </c>
      <c r="AM91" s="133">
        <v>124.25</v>
      </c>
      <c r="AN91" s="135">
        <v>894</v>
      </c>
      <c r="AO91" s="133">
        <v>223.5</v>
      </c>
      <c r="AP91" s="135">
        <v>960</v>
      </c>
      <c r="AQ91" s="133">
        <v>240</v>
      </c>
      <c r="AR91" s="135">
        <v>159</v>
      </c>
      <c r="AS91" s="133">
        <v>39.75</v>
      </c>
    </row>
    <row r="92" spans="1:45" ht="13.5" customHeight="1" x14ac:dyDescent="0.3">
      <c r="A92" s="132" t="s">
        <v>142</v>
      </c>
      <c r="B92" s="225" t="s">
        <v>93</v>
      </c>
      <c r="C92" s="133">
        <v>7</v>
      </c>
      <c r="D92" s="133">
        <v>10</v>
      </c>
      <c r="E92" s="316">
        <v>2127</v>
      </c>
      <c r="F92" s="317">
        <v>303.85714285714283</v>
      </c>
      <c r="G92" s="318">
        <v>316</v>
      </c>
      <c r="H92" s="317">
        <v>45.142857142857146</v>
      </c>
      <c r="I92" s="318">
        <v>301</v>
      </c>
      <c r="J92" s="317">
        <v>43</v>
      </c>
      <c r="K92" s="134">
        <v>3377866.07</v>
      </c>
      <c r="L92" s="134">
        <v>482552.29571428569</v>
      </c>
      <c r="M92" s="134">
        <v>337786.60699999996</v>
      </c>
      <c r="N92" s="137">
        <v>46292</v>
      </c>
      <c r="O92" s="133">
        <v>6613.1428571428569</v>
      </c>
      <c r="P92" s="137">
        <v>364</v>
      </c>
      <c r="Q92" s="133">
        <v>52</v>
      </c>
      <c r="R92" s="135">
        <v>1779</v>
      </c>
      <c r="S92" s="133">
        <v>254.14285714285714</v>
      </c>
      <c r="T92" s="135">
        <v>33</v>
      </c>
      <c r="U92" s="133">
        <v>4.7142857142857144</v>
      </c>
      <c r="V92" s="135">
        <v>55</v>
      </c>
      <c r="W92" s="133">
        <v>7.8571428571428568</v>
      </c>
      <c r="X92" s="135">
        <v>327</v>
      </c>
      <c r="Y92" s="133">
        <v>46.714285714285715</v>
      </c>
      <c r="Z92" s="135">
        <v>373</v>
      </c>
      <c r="AA92" s="133">
        <v>53.285714285714285</v>
      </c>
      <c r="AB92" s="135">
        <v>286</v>
      </c>
      <c r="AC92" s="133">
        <v>40.857142857142854</v>
      </c>
      <c r="AD92" s="136">
        <v>27</v>
      </c>
      <c r="AE92" s="133">
        <v>3.8571428571428572</v>
      </c>
      <c r="AF92" s="135">
        <v>34</v>
      </c>
      <c r="AG92" s="133">
        <v>4.8571428571428568</v>
      </c>
      <c r="AH92" s="135">
        <v>77</v>
      </c>
      <c r="AI92" s="133">
        <v>11</v>
      </c>
      <c r="AJ92" s="135">
        <v>18</v>
      </c>
      <c r="AK92" s="133">
        <v>2.5714285714285716</v>
      </c>
      <c r="AL92" s="135">
        <v>959</v>
      </c>
      <c r="AM92" s="133">
        <v>137</v>
      </c>
      <c r="AN92" s="135">
        <v>811</v>
      </c>
      <c r="AO92" s="133">
        <v>115.85714285714286</v>
      </c>
      <c r="AP92" s="135">
        <v>7112</v>
      </c>
      <c r="AQ92" s="133">
        <v>1016</v>
      </c>
      <c r="AR92" s="135">
        <v>426</v>
      </c>
      <c r="AS92" s="133">
        <v>60.857142857142854</v>
      </c>
    </row>
    <row r="93" spans="1:45" ht="13.5" customHeight="1" x14ac:dyDescent="0.3">
      <c r="A93" s="132" t="s">
        <v>155</v>
      </c>
      <c r="B93" s="225" t="s">
        <v>94</v>
      </c>
      <c r="C93" s="133">
        <v>2</v>
      </c>
      <c r="D93" s="133">
        <v>2.25</v>
      </c>
      <c r="E93" s="316">
        <v>412</v>
      </c>
      <c r="F93" s="317">
        <v>206</v>
      </c>
      <c r="G93" s="318">
        <v>14</v>
      </c>
      <c r="H93" s="317">
        <v>7</v>
      </c>
      <c r="I93" s="318">
        <v>19</v>
      </c>
      <c r="J93" s="317">
        <v>9.5</v>
      </c>
      <c r="K93" s="134">
        <v>719945.72</v>
      </c>
      <c r="L93" s="134">
        <v>359972.86</v>
      </c>
      <c r="M93" s="134">
        <v>319975.87555555557</v>
      </c>
      <c r="N93" s="137">
        <v>8267</v>
      </c>
      <c r="O93" s="133">
        <v>4133.5</v>
      </c>
      <c r="P93" s="137">
        <v>66</v>
      </c>
      <c r="Q93" s="133">
        <v>33</v>
      </c>
      <c r="R93" s="135">
        <v>780</v>
      </c>
      <c r="S93" s="133">
        <v>390</v>
      </c>
      <c r="T93" s="135">
        <v>19</v>
      </c>
      <c r="U93" s="133">
        <v>9.5</v>
      </c>
      <c r="V93" s="135">
        <v>1</v>
      </c>
      <c r="W93" s="133">
        <v>0.5</v>
      </c>
      <c r="X93" s="135">
        <v>14</v>
      </c>
      <c r="Y93" s="133">
        <v>7</v>
      </c>
      <c r="Z93" s="135">
        <v>24</v>
      </c>
      <c r="AA93" s="133">
        <v>12</v>
      </c>
      <c r="AB93" s="135">
        <v>19</v>
      </c>
      <c r="AC93" s="133">
        <v>9.5</v>
      </c>
      <c r="AD93" s="136">
        <v>1</v>
      </c>
      <c r="AE93" s="133">
        <v>0.5</v>
      </c>
      <c r="AF93" s="135">
        <v>11</v>
      </c>
      <c r="AG93" s="133">
        <v>5.5</v>
      </c>
      <c r="AH93" s="135">
        <v>7</v>
      </c>
      <c r="AI93" s="133">
        <v>3.5</v>
      </c>
      <c r="AJ93" s="135">
        <v>7</v>
      </c>
      <c r="AK93" s="133">
        <v>3.5</v>
      </c>
      <c r="AL93" s="135">
        <v>100</v>
      </c>
      <c r="AM93" s="133">
        <v>50</v>
      </c>
      <c r="AN93" s="135">
        <v>153</v>
      </c>
      <c r="AO93" s="133">
        <v>76.5</v>
      </c>
      <c r="AP93" s="135">
        <v>173</v>
      </c>
      <c r="AQ93" s="133">
        <v>86.5</v>
      </c>
      <c r="AR93" s="135">
        <v>215</v>
      </c>
      <c r="AS93" s="133">
        <v>107.5</v>
      </c>
    </row>
    <row r="94" spans="1:45" ht="13.5" customHeight="1" x14ac:dyDescent="0.3">
      <c r="A94" s="132" t="s">
        <v>155</v>
      </c>
      <c r="B94" s="225" t="s">
        <v>95</v>
      </c>
      <c r="C94" s="133">
        <v>2</v>
      </c>
      <c r="D94" s="133">
        <v>2</v>
      </c>
      <c r="E94" s="316">
        <v>761</v>
      </c>
      <c r="F94" s="317">
        <v>380.5</v>
      </c>
      <c r="G94" s="318">
        <v>21</v>
      </c>
      <c r="H94" s="317">
        <v>10.5</v>
      </c>
      <c r="I94" s="318">
        <v>46</v>
      </c>
      <c r="J94" s="317">
        <v>23</v>
      </c>
      <c r="K94" s="134">
        <v>1334690.82</v>
      </c>
      <c r="L94" s="134">
        <v>667345.41</v>
      </c>
      <c r="M94" s="134">
        <v>667345.41</v>
      </c>
      <c r="N94" s="137">
        <v>14486</v>
      </c>
      <c r="O94" s="133">
        <v>7243</v>
      </c>
      <c r="P94" s="137">
        <v>119</v>
      </c>
      <c r="Q94" s="133">
        <v>59.5</v>
      </c>
      <c r="R94" s="135">
        <v>516</v>
      </c>
      <c r="S94" s="133">
        <v>258</v>
      </c>
      <c r="T94" s="135">
        <v>59</v>
      </c>
      <c r="U94" s="133">
        <v>29.5</v>
      </c>
      <c r="V94" s="135">
        <v>17</v>
      </c>
      <c r="W94" s="133">
        <v>8.5</v>
      </c>
      <c r="X94" s="135">
        <v>25</v>
      </c>
      <c r="Y94" s="133">
        <v>12.5</v>
      </c>
      <c r="Z94" s="135">
        <v>50</v>
      </c>
      <c r="AA94" s="133">
        <v>25</v>
      </c>
      <c r="AB94" s="135">
        <v>35</v>
      </c>
      <c r="AC94" s="133">
        <v>17.5</v>
      </c>
      <c r="AD94" s="136">
        <v>22</v>
      </c>
      <c r="AE94" s="133">
        <v>11</v>
      </c>
      <c r="AF94" s="135">
        <v>28</v>
      </c>
      <c r="AG94" s="133">
        <v>14</v>
      </c>
      <c r="AH94" s="135">
        <v>107</v>
      </c>
      <c r="AI94" s="133">
        <v>53.5</v>
      </c>
      <c r="AJ94" s="135">
        <v>15</v>
      </c>
      <c r="AK94" s="133">
        <v>7.5</v>
      </c>
      <c r="AL94" s="135">
        <v>350</v>
      </c>
      <c r="AM94" s="133">
        <v>175</v>
      </c>
      <c r="AN94" s="135">
        <v>827</v>
      </c>
      <c r="AO94" s="133">
        <v>413.5</v>
      </c>
      <c r="AP94" s="135">
        <v>867</v>
      </c>
      <c r="AQ94" s="133">
        <v>433.5</v>
      </c>
      <c r="AR94" s="135">
        <v>527</v>
      </c>
      <c r="AS94" s="133">
        <v>263.5</v>
      </c>
    </row>
    <row r="95" spans="1:45" ht="13.5" customHeight="1" x14ac:dyDescent="0.3">
      <c r="A95" s="132" t="s">
        <v>157</v>
      </c>
      <c r="B95" s="225" t="s">
        <v>96</v>
      </c>
      <c r="C95" s="133"/>
      <c r="D95" s="133"/>
      <c r="E95" s="316"/>
      <c r="F95" s="317"/>
      <c r="G95" s="318"/>
      <c r="H95" s="317" t="s">
        <v>157</v>
      </c>
      <c r="I95" s="318"/>
      <c r="J95" s="317" t="s">
        <v>157</v>
      </c>
      <c r="K95" s="134">
        <v>0</v>
      </c>
      <c r="L95" s="134" t="s">
        <v>157</v>
      </c>
      <c r="M95" s="134" t="s">
        <v>157</v>
      </c>
      <c r="N95" s="137">
        <v>2050</v>
      </c>
      <c r="O95" s="133" t="s">
        <v>157</v>
      </c>
      <c r="P95" s="137">
        <v>0</v>
      </c>
      <c r="Q95" s="133" t="s">
        <v>157</v>
      </c>
      <c r="R95" s="135">
        <v>235</v>
      </c>
      <c r="S95" s="133" t="s">
        <v>157</v>
      </c>
      <c r="T95" s="135">
        <v>0</v>
      </c>
      <c r="U95" s="133" t="s">
        <v>157</v>
      </c>
      <c r="V95" s="135">
        <v>0</v>
      </c>
      <c r="W95" s="133" t="s">
        <v>157</v>
      </c>
      <c r="X95" s="135">
        <v>0</v>
      </c>
      <c r="Y95" s="133" t="s">
        <v>157</v>
      </c>
      <c r="Z95" s="135">
        <v>0</v>
      </c>
      <c r="AA95" s="133" t="s">
        <v>157</v>
      </c>
      <c r="AB95" s="135">
        <v>0</v>
      </c>
      <c r="AC95" s="133" t="s">
        <v>157</v>
      </c>
      <c r="AD95" s="136">
        <v>0</v>
      </c>
      <c r="AE95" s="133" t="s">
        <v>157</v>
      </c>
      <c r="AF95" s="135">
        <v>0</v>
      </c>
      <c r="AG95" s="133" t="s">
        <v>157</v>
      </c>
      <c r="AH95" s="135">
        <v>0</v>
      </c>
      <c r="AI95" s="133" t="s">
        <v>157</v>
      </c>
      <c r="AJ95" s="135">
        <v>0</v>
      </c>
      <c r="AK95" s="133" t="s">
        <v>157</v>
      </c>
      <c r="AL95" s="135">
        <v>0</v>
      </c>
      <c r="AM95" s="133" t="s">
        <v>157</v>
      </c>
      <c r="AN95" s="135">
        <v>0</v>
      </c>
      <c r="AO95" s="133" t="s">
        <v>157</v>
      </c>
      <c r="AP95" s="135">
        <v>0</v>
      </c>
      <c r="AQ95" s="133" t="s">
        <v>157</v>
      </c>
      <c r="AR95" s="135">
        <v>0</v>
      </c>
      <c r="AS95" s="133" t="s">
        <v>157</v>
      </c>
    </row>
    <row r="96" spans="1:45" ht="13.5" customHeight="1" x14ac:dyDescent="0.3">
      <c r="A96" s="132" t="s">
        <v>169</v>
      </c>
      <c r="B96" s="225" t="s">
        <v>97</v>
      </c>
      <c r="C96" s="133">
        <v>0.5</v>
      </c>
      <c r="D96" s="133">
        <v>0.75</v>
      </c>
      <c r="E96" s="316">
        <v>193</v>
      </c>
      <c r="F96" s="317">
        <v>386</v>
      </c>
      <c r="G96" s="318">
        <v>5</v>
      </c>
      <c r="H96" s="317">
        <v>10</v>
      </c>
      <c r="I96" s="318">
        <v>9</v>
      </c>
      <c r="J96" s="317">
        <v>18</v>
      </c>
      <c r="K96" s="134">
        <v>398308.8</v>
      </c>
      <c r="L96" s="134">
        <v>796617.6</v>
      </c>
      <c r="M96" s="134">
        <v>531078.40000000002</v>
      </c>
      <c r="N96" s="137">
        <v>0</v>
      </c>
      <c r="O96" s="133">
        <v>0</v>
      </c>
      <c r="P96" s="137">
        <v>0</v>
      </c>
      <c r="Q96" s="133">
        <v>0</v>
      </c>
      <c r="R96" s="135">
        <v>0</v>
      </c>
      <c r="S96" s="133">
        <v>0</v>
      </c>
      <c r="T96" s="135">
        <v>0</v>
      </c>
      <c r="U96" s="133">
        <v>0</v>
      </c>
      <c r="V96" s="135">
        <v>0</v>
      </c>
      <c r="W96" s="133">
        <v>0</v>
      </c>
      <c r="X96" s="135">
        <v>0</v>
      </c>
      <c r="Y96" s="133">
        <v>0</v>
      </c>
      <c r="Z96" s="135">
        <v>0</v>
      </c>
      <c r="AA96" s="133">
        <v>0</v>
      </c>
      <c r="AB96" s="135">
        <v>0</v>
      </c>
      <c r="AC96" s="133">
        <v>0</v>
      </c>
      <c r="AD96" s="136">
        <v>0</v>
      </c>
      <c r="AE96" s="133">
        <v>0</v>
      </c>
      <c r="AF96" s="135">
        <v>0</v>
      </c>
      <c r="AG96" s="133">
        <v>0</v>
      </c>
      <c r="AH96" s="135">
        <v>0</v>
      </c>
      <c r="AI96" s="133">
        <v>0</v>
      </c>
      <c r="AJ96" s="135">
        <v>2</v>
      </c>
      <c r="AK96" s="133">
        <v>4</v>
      </c>
      <c r="AL96" s="135">
        <v>82</v>
      </c>
      <c r="AM96" s="133">
        <v>164</v>
      </c>
      <c r="AN96" s="135">
        <v>0</v>
      </c>
      <c r="AO96" s="133">
        <v>0</v>
      </c>
      <c r="AP96" s="135">
        <v>18</v>
      </c>
      <c r="AQ96" s="133">
        <v>36</v>
      </c>
      <c r="AR96" s="135">
        <v>54</v>
      </c>
      <c r="AS96" s="133">
        <v>108</v>
      </c>
    </row>
    <row r="97" spans="1:45" ht="13.5" customHeight="1" x14ac:dyDescent="0.3">
      <c r="A97" s="132" t="s">
        <v>154</v>
      </c>
      <c r="B97" s="225" t="s">
        <v>98</v>
      </c>
      <c r="C97" s="133">
        <v>9</v>
      </c>
      <c r="D97" s="133">
        <v>14</v>
      </c>
      <c r="E97" s="316">
        <v>4718</v>
      </c>
      <c r="F97" s="317">
        <v>524.22222222222217</v>
      </c>
      <c r="G97" s="318">
        <v>286</v>
      </c>
      <c r="H97" s="317">
        <v>31.777777777777779</v>
      </c>
      <c r="I97" s="318">
        <v>471</v>
      </c>
      <c r="J97" s="317">
        <v>52.333333333333336</v>
      </c>
      <c r="K97" s="134">
        <v>10318882.82</v>
      </c>
      <c r="L97" s="134">
        <v>1146542.5355555555</v>
      </c>
      <c r="M97" s="134">
        <v>737063.05857142864</v>
      </c>
      <c r="N97" s="137">
        <v>81852</v>
      </c>
      <c r="O97" s="133">
        <v>9094.6666666666661</v>
      </c>
      <c r="P97" s="137">
        <v>334</v>
      </c>
      <c r="Q97" s="133">
        <v>37.111111111111114</v>
      </c>
      <c r="R97" s="135">
        <v>1940</v>
      </c>
      <c r="S97" s="133">
        <v>215.55555555555554</v>
      </c>
      <c r="T97" s="135">
        <v>14</v>
      </c>
      <c r="U97" s="133">
        <v>1.5555555555555556</v>
      </c>
      <c r="V97" s="135">
        <v>136</v>
      </c>
      <c r="W97" s="133">
        <v>15.111111111111111</v>
      </c>
      <c r="X97" s="135">
        <v>292</v>
      </c>
      <c r="Y97" s="133">
        <v>32.444444444444443</v>
      </c>
      <c r="Z97" s="135">
        <v>592</v>
      </c>
      <c r="AA97" s="133">
        <v>65.777777777777771</v>
      </c>
      <c r="AB97" s="135">
        <v>453</v>
      </c>
      <c r="AC97" s="133">
        <v>50.333333333333336</v>
      </c>
      <c r="AD97" s="136">
        <v>8</v>
      </c>
      <c r="AE97" s="133">
        <v>0.88888888888888884</v>
      </c>
      <c r="AF97" s="135">
        <v>127</v>
      </c>
      <c r="AG97" s="133">
        <v>14.111111111111111</v>
      </c>
      <c r="AH97" s="135">
        <v>402</v>
      </c>
      <c r="AI97" s="133">
        <v>44.666666666666664</v>
      </c>
      <c r="AJ97" s="135">
        <v>82</v>
      </c>
      <c r="AK97" s="133">
        <v>9.1111111111111107</v>
      </c>
      <c r="AL97" s="135">
        <v>2745</v>
      </c>
      <c r="AM97" s="133">
        <v>305</v>
      </c>
      <c r="AN97" s="135">
        <v>1708</v>
      </c>
      <c r="AO97" s="133">
        <v>189.77777777777777</v>
      </c>
      <c r="AP97" s="135">
        <v>5397</v>
      </c>
      <c r="AQ97" s="133">
        <v>599.66666666666663</v>
      </c>
      <c r="AR97" s="135">
        <v>982</v>
      </c>
      <c r="AS97" s="133">
        <v>109.11111111111111</v>
      </c>
    </row>
    <row r="98" spans="1:45" ht="13.5" customHeight="1" x14ac:dyDescent="0.3">
      <c r="A98" s="132" t="s">
        <v>308</v>
      </c>
      <c r="B98" s="225" t="s">
        <v>99</v>
      </c>
      <c r="C98" s="133">
        <v>10.5</v>
      </c>
      <c r="D98" s="133">
        <v>12</v>
      </c>
      <c r="E98" s="316">
        <v>3043</v>
      </c>
      <c r="F98" s="317">
        <v>289.8095238095238</v>
      </c>
      <c r="G98" s="318">
        <v>237</v>
      </c>
      <c r="H98" s="317">
        <v>22.571428571428573</v>
      </c>
      <c r="I98" s="318">
        <v>206</v>
      </c>
      <c r="J98" s="317">
        <v>19.61904761904762</v>
      </c>
      <c r="K98" s="134">
        <v>4862306.18</v>
      </c>
      <c r="L98" s="134">
        <v>463076.77904761903</v>
      </c>
      <c r="M98" s="134">
        <v>405192.18166666664</v>
      </c>
      <c r="N98" s="137">
        <v>60040</v>
      </c>
      <c r="O98" s="133">
        <v>5718.0952380952385</v>
      </c>
      <c r="P98" s="137">
        <v>277</v>
      </c>
      <c r="Q98" s="133">
        <v>26.38095238095238</v>
      </c>
      <c r="R98" s="135">
        <v>1207</v>
      </c>
      <c r="S98" s="133">
        <v>114.95238095238095</v>
      </c>
      <c r="T98" s="135">
        <v>29</v>
      </c>
      <c r="U98" s="133">
        <v>2.7619047619047619</v>
      </c>
      <c r="V98" s="135">
        <v>135</v>
      </c>
      <c r="W98" s="133">
        <v>12.857142857142858</v>
      </c>
      <c r="X98" s="135">
        <v>260</v>
      </c>
      <c r="Y98" s="133">
        <v>24.761904761904763</v>
      </c>
      <c r="Z98" s="135">
        <v>291</v>
      </c>
      <c r="AA98" s="133">
        <v>27.714285714285715</v>
      </c>
      <c r="AB98" s="135">
        <v>186</v>
      </c>
      <c r="AC98" s="133">
        <v>17.714285714285715</v>
      </c>
      <c r="AD98" s="136">
        <v>19</v>
      </c>
      <c r="AE98" s="133">
        <v>1.8095238095238095</v>
      </c>
      <c r="AF98" s="135">
        <v>63</v>
      </c>
      <c r="AG98" s="133">
        <v>6</v>
      </c>
      <c r="AH98" s="135">
        <v>173</v>
      </c>
      <c r="AI98" s="133">
        <v>16.476190476190474</v>
      </c>
      <c r="AJ98" s="135">
        <v>10</v>
      </c>
      <c r="AK98" s="133">
        <v>0.95238095238095233</v>
      </c>
      <c r="AL98" s="135">
        <v>2295</v>
      </c>
      <c r="AM98" s="133">
        <v>218.57142857142858</v>
      </c>
      <c r="AN98" s="135">
        <v>2848</v>
      </c>
      <c r="AO98" s="133">
        <v>271.23809523809524</v>
      </c>
      <c r="AP98" s="135">
        <v>5089</v>
      </c>
      <c r="AQ98" s="133">
        <v>484.66666666666669</v>
      </c>
      <c r="AR98" s="135">
        <v>595</v>
      </c>
      <c r="AS98" s="133">
        <v>56.666666666666664</v>
      </c>
    </row>
    <row r="99" spans="1:45" ht="13.5" customHeight="1" x14ac:dyDescent="0.3">
      <c r="A99" s="132" t="s">
        <v>308</v>
      </c>
      <c r="B99" s="225" t="s">
        <v>100</v>
      </c>
      <c r="C99" s="133">
        <v>45</v>
      </c>
      <c r="D99" s="133">
        <v>66</v>
      </c>
      <c r="E99" s="316">
        <v>20184</v>
      </c>
      <c r="F99" s="317">
        <v>448.53333333333336</v>
      </c>
      <c r="G99" s="318">
        <v>1365</v>
      </c>
      <c r="H99" s="317">
        <v>30.333333333333332</v>
      </c>
      <c r="I99" s="318">
        <v>1198</v>
      </c>
      <c r="J99" s="317">
        <v>26.622222222222224</v>
      </c>
      <c r="K99" s="134">
        <v>45813513.729999997</v>
      </c>
      <c r="L99" s="134">
        <v>1018078.0828888888</v>
      </c>
      <c r="M99" s="134">
        <v>694144.14742424234</v>
      </c>
      <c r="N99" s="137">
        <v>323867</v>
      </c>
      <c r="O99" s="133">
        <v>7197.0444444444447</v>
      </c>
      <c r="P99" s="137">
        <v>2621</v>
      </c>
      <c r="Q99" s="133">
        <v>58.244444444444447</v>
      </c>
      <c r="R99" s="135">
        <v>5885</v>
      </c>
      <c r="S99" s="133">
        <v>130.77777777777777</v>
      </c>
      <c r="T99" s="135">
        <v>229</v>
      </c>
      <c r="U99" s="133">
        <v>5.0888888888888886</v>
      </c>
      <c r="V99" s="135">
        <v>820</v>
      </c>
      <c r="W99" s="133">
        <v>18.222222222222221</v>
      </c>
      <c r="X99" s="135">
        <v>1371</v>
      </c>
      <c r="Y99" s="133">
        <v>30.466666666666665</v>
      </c>
      <c r="Z99" s="135">
        <v>2417</v>
      </c>
      <c r="AA99" s="133">
        <v>53.711111111111109</v>
      </c>
      <c r="AB99" s="135">
        <v>1196</v>
      </c>
      <c r="AC99" s="133">
        <v>26.577777777777779</v>
      </c>
      <c r="AD99" s="136">
        <v>49</v>
      </c>
      <c r="AE99" s="133">
        <v>1.0888888888888888</v>
      </c>
      <c r="AF99" s="135">
        <v>629</v>
      </c>
      <c r="AG99" s="133">
        <v>13.977777777777778</v>
      </c>
      <c r="AH99" s="135">
        <v>958</v>
      </c>
      <c r="AI99" s="133">
        <v>21.288888888888888</v>
      </c>
      <c r="AJ99" s="135">
        <v>353</v>
      </c>
      <c r="AK99" s="133">
        <v>7.8444444444444441</v>
      </c>
      <c r="AL99" s="135">
        <v>10266</v>
      </c>
      <c r="AM99" s="133">
        <v>228.13333333333333</v>
      </c>
      <c r="AN99" s="135">
        <v>3558</v>
      </c>
      <c r="AO99" s="133">
        <v>79.066666666666663</v>
      </c>
      <c r="AP99" s="135">
        <v>15218</v>
      </c>
      <c r="AQ99" s="133">
        <v>338.17777777777781</v>
      </c>
      <c r="AR99" s="135">
        <v>625</v>
      </c>
      <c r="AS99" s="133">
        <v>13.888888888888889</v>
      </c>
    </row>
    <row r="100" spans="1:45" ht="13.5" customHeight="1" x14ac:dyDescent="0.3">
      <c r="A100" s="132" t="s">
        <v>308</v>
      </c>
      <c r="B100" s="225" t="s">
        <v>101</v>
      </c>
      <c r="C100" s="133">
        <v>4</v>
      </c>
      <c r="D100" s="133">
        <v>6</v>
      </c>
      <c r="E100" s="316">
        <v>1124</v>
      </c>
      <c r="F100" s="317">
        <v>281</v>
      </c>
      <c r="G100" s="318">
        <v>76</v>
      </c>
      <c r="H100" s="317">
        <v>19</v>
      </c>
      <c r="I100" s="318">
        <v>86</v>
      </c>
      <c r="J100" s="317">
        <v>21.5</v>
      </c>
      <c r="K100" s="134">
        <v>1949035.36</v>
      </c>
      <c r="L100" s="134">
        <v>487258.84</v>
      </c>
      <c r="M100" s="134">
        <v>324839.22666666668</v>
      </c>
      <c r="N100" s="137">
        <v>21892</v>
      </c>
      <c r="O100" s="133">
        <v>5473</v>
      </c>
      <c r="P100" s="137">
        <v>130</v>
      </c>
      <c r="Q100" s="133">
        <v>32.5</v>
      </c>
      <c r="R100" s="135">
        <v>1735</v>
      </c>
      <c r="S100" s="133">
        <v>433.75</v>
      </c>
      <c r="T100" s="135">
        <v>21</v>
      </c>
      <c r="U100" s="133">
        <v>5.25</v>
      </c>
      <c r="V100" s="135">
        <v>8</v>
      </c>
      <c r="W100" s="133">
        <v>2</v>
      </c>
      <c r="X100" s="135">
        <v>88</v>
      </c>
      <c r="Y100" s="133">
        <v>22</v>
      </c>
      <c r="Z100" s="135">
        <v>54</v>
      </c>
      <c r="AA100" s="133">
        <v>13.5</v>
      </c>
      <c r="AB100" s="135">
        <v>77</v>
      </c>
      <c r="AC100" s="133">
        <v>19.25</v>
      </c>
      <c r="AD100" s="136">
        <v>122</v>
      </c>
      <c r="AE100" s="133">
        <v>30.5</v>
      </c>
      <c r="AF100" s="135">
        <v>87</v>
      </c>
      <c r="AG100" s="133">
        <v>21.75</v>
      </c>
      <c r="AH100" s="135">
        <v>41</v>
      </c>
      <c r="AI100" s="133">
        <v>10.25</v>
      </c>
      <c r="AJ100" s="135">
        <v>6</v>
      </c>
      <c r="AK100" s="133">
        <v>1.5</v>
      </c>
      <c r="AL100" s="135">
        <v>1022</v>
      </c>
      <c r="AM100" s="133">
        <v>255.5</v>
      </c>
      <c r="AN100" s="135">
        <v>764</v>
      </c>
      <c r="AO100" s="133">
        <v>191</v>
      </c>
      <c r="AP100" s="135">
        <v>3550</v>
      </c>
      <c r="AQ100" s="133">
        <v>887.5</v>
      </c>
      <c r="AR100" s="135">
        <v>422</v>
      </c>
      <c r="AS100" s="133">
        <v>105.5</v>
      </c>
    </row>
    <row r="101" spans="1:45" ht="13.5" customHeight="1" x14ac:dyDescent="0.3">
      <c r="A101" s="132" t="s">
        <v>169</v>
      </c>
      <c r="B101" s="225" t="s">
        <v>102</v>
      </c>
      <c r="C101" s="133">
        <v>3.5</v>
      </c>
      <c r="D101" s="133">
        <v>4.25</v>
      </c>
      <c r="E101" s="316">
        <v>1145</v>
      </c>
      <c r="F101" s="317">
        <v>327.14285714285717</v>
      </c>
      <c r="G101" s="318">
        <v>63</v>
      </c>
      <c r="H101" s="317">
        <v>18</v>
      </c>
      <c r="I101" s="318">
        <v>57</v>
      </c>
      <c r="J101" s="317">
        <v>16.285714285714285</v>
      </c>
      <c r="K101" s="134">
        <v>1461523.78</v>
      </c>
      <c r="L101" s="134">
        <v>417578.22285714286</v>
      </c>
      <c r="M101" s="134">
        <v>343887.94823529414</v>
      </c>
      <c r="N101" s="137">
        <v>22149</v>
      </c>
      <c r="O101" s="133">
        <v>6328.2857142857147</v>
      </c>
      <c r="P101" s="137">
        <v>104</v>
      </c>
      <c r="Q101" s="133">
        <v>29.714285714285715</v>
      </c>
      <c r="R101" s="135">
        <v>1062</v>
      </c>
      <c r="S101" s="133">
        <v>303.42857142857144</v>
      </c>
      <c r="T101" s="135">
        <v>18</v>
      </c>
      <c r="U101" s="133">
        <v>5.1428571428571432</v>
      </c>
      <c r="V101" s="135">
        <v>28</v>
      </c>
      <c r="W101" s="133">
        <v>8</v>
      </c>
      <c r="X101" s="135">
        <v>76</v>
      </c>
      <c r="Y101" s="133">
        <v>21.714285714285715</v>
      </c>
      <c r="Z101" s="135">
        <v>88</v>
      </c>
      <c r="AA101" s="133">
        <v>25.142857142857142</v>
      </c>
      <c r="AB101" s="135">
        <v>53</v>
      </c>
      <c r="AC101" s="133">
        <v>15.142857142857142</v>
      </c>
      <c r="AD101" s="136">
        <v>19</v>
      </c>
      <c r="AE101" s="133">
        <v>5.4285714285714288</v>
      </c>
      <c r="AF101" s="135">
        <v>137</v>
      </c>
      <c r="AG101" s="133">
        <v>39.142857142857146</v>
      </c>
      <c r="AH101" s="135">
        <v>65</v>
      </c>
      <c r="AI101" s="133">
        <v>18.571428571428573</v>
      </c>
      <c r="AJ101" s="135">
        <v>10</v>
      </c>
      <c r="AK101" s="133">
        <v>2.8571428571428572</v>
      </c>
      <c r="AL101" s="135">
        <v>597</v>
      </c>
      <c r="AM101" s="133">
        <v>170.57142857142858</v>
      </c>
      <c r="AN101" s="135">
        <v>577</v>
      </c>
      <c r="AO101" s="133">
        <v>164.85714285714286</v>
      </c>
      <c r="AP101" s="135">
        <v>502</v>
      </c>
      <c r="AQ101" s="133">
        <v>143.42857142857142</v>
      </c>
      <c r="AR101" s="135">
        <v>218</v>
      </c>
      <c r="AS101" s="133">
        <v>62.285714285714285</v>
      </c>
    </row>
    <row r="102" spans="1:45" ht="13.5" customHeight="1" x14ac:dyDescent="0.3">
      <c r="A102" s="132" t="s">
        <v>153</v>
      </c>
      <c r="B102" s="225" t="s">
        <v>103</v>
      </c>
      <c r="C102" s="133">
        <v>1</v>
      </c>
      <c r="D102" s="133">
        <v>2</v>
      </c>
      <c r="E102" s="316">
        <v>667</v>
      </c>
      <c r="F102" s="317">
        <v>667</v>
      </c>
      <c r="G102" s="318">
        <v>7</v>
      </c>
      <c r="H102" s="317">
        <v>7</v>
      </c>
      <c r="I102" s="318">
        <v>78</v>
      </c>
      <c r="J102" s="317">
        <v>78</v>
      </c>
      <c r="K102" s="134">
        <v>1824645.36</v>
      </c>
      <c r="L102" s="134">
        <v>1824645.36</v>
      </c>
      <c r="M102" s="134">
        <v>912322.68</v>
      </c>
      <c r="N102" s="137">
        <v>11022</v>
      </c>
      <c r="O102" s="133">
        <v>11022</v>
      </c>
      <c r="P102" s="137">
        <v>88</v>
      </c>
      <c r="Q102" s="133">
        <v>88</v>
      </c>
      <c r="R102" s="135">
        <v>358</v>
      </c>
      <c r="S102" s="133">
        <v>358</v>
      </c>
      <c r="T102" s="135">
        <v>1</v>
      </c>
      <c r="U102" s="133">
        <v>1</v>
      </c>
      <c r="V102" s="135">
        <v>10</v>
      </c>
      <c r="W102" s="133">
        <v>10</v>
      </c>
      <c r="X102" s="135">
        <v>7</v>
      </c>
      <c r="Y102" s="133">
        <v>7</v>
      </c>
      <c r="Z102" s="135">
        <v>103</v>
      </c>
      <c r="AA102" s="133">
        <v>103</v>
      </c>
      <c r="AB102" s="135">
        <v>77</v>
      </c>
      <c r="AC102" s="133">
        <v>77</v>
      </c>
      <c r="AD102" s="136">
        <v>1</v>
      </c>
      <c r="AE102" s="133">
        <v>1</v>
      </c>
      <c r="AF102" s="135">
        <v>29</v>
      </c>
      <c r="AG102" s="133">
        <v>29</v>
      </c>
      <c r="AH102" s="135">
        <v>91</v>
      </c>
      <c r="AI102" s="133">
        <v>91</v>
      </c>
      <c r="AJ102" s="135">
        <v>20</v>
      </c>
      <c r="AK102" s="133">
        <v>20</v>
      </c>
      <c r="AL102" s="135">
        <v>230</v>
      </c>
      <c r="AM102" s="133">
        <v>230</v>
      </c>
      <c r="AN102" s="135">
        <v>1061</v>
      </c>
      <c r="AO102" s="133">
        <v>1061</v>
      </c>
      <c r="AP102" s="135">
        <v>317</v>
      </c>
      <c r="AQ102" s="133">
        <v>317</v>
      </c>
      <c r="AR102" s="135">
        <v>300</v>
      </c>
      <c r="AS102" s="133">
        <v>300</v>
      </c>
    </row>
    <row r="103" spans="1:45" ht="13.5" customHeight="1" x14ac:dyDescent="0.3">
      <c r="A103" s="132" t="s">
        <v>308</v>
      </c>
      <c r="B103" s="225" t="s">
        <v>104</v>
      </c>
      <c r="C103" s="133">
        <v>20</v>
      </c>
      <c r="D103" s="133">
        <v>28</v>
      </c>
      <c r="E103" s="316">
        <v>8662</v>
      </c>
      <c r="F103" s="317">
        <v>433.1</v>
      </c>
      <c r="G103" s="318">
        <v>386</v>
      </c>
      <c r="H103" s="317">
        <v>19.3</v>
      </c>
      <c r="I103" s="318">
        <v>263</v>
      </c>
      <c r="J103" s="317">
        <v>13.15</v>
      </c>
      <c r="K103" s="134">
        <v>12219381.539999999</v>
      </c>
      <c r="L103" s="134">
        <v>610969.07699999993</v>
      </c>
      <c r="M103" s="134">
        <v>436406.48357142851</v>
      </c>
      <c r="N103" s="137">
        <v>147674</v>
      </c>
      <c r="O103" s="133">
        <v>7383.7</v>
      </c>
      <c r="P103" s="137">
        <v>749</v>
      </c>
      <c r="Q103" s="133">
        <v>37.450000000000003</v>
      </c>
      <c r="R103" s="135">
        <v>5102</v>
      </c>
      <c r="S103" s="133">
        <v>255.1</v>
      </c>
      <c r="T103" s="135">
        <v>411</v>
      </c>
      <c r="U103" s="133">
        <v>20.55</v>
      </c>
      <c r="V103" s="135">
        <v>107</v>
      </c>
      <c r="W103" s="133">
        <v>5.35</v>
      </c>
      <c r="X103" s="135">
        <v>373</v>
      </c>
      <c r="Y103" s="133">
        <v>18.649999999999999</v>
      </c>
      <c r="Z103" s="135">
        <v>255</v>
      </c>
      <c r="AA103" s="133">
        <v>12.75</v>
      </c>
      <c r="AB103" s="135">
        <v>209</v>
      </c>
      <c r="AC103" s="133">
        <v>10.45</v>
      </c>
      <c r="AD103" s="136">
        <v>18</v>
      </c>
      <c r="AE103" s="133">
        <v>0.9</v>
      </c>
      <c r="AF103" s="135">
        <v>265</v>
      </c>
      <c r="AG103" s="133">
        <v>13.25</v>
      </c>
      <c r="AH103" s="135">
        <v>284</v>
      </c>
      <c r="AI103" s="133">
        <v>14.2</v>
      </c>
      <c r="AJ103" s="135">
        <v>54</v>
      </c>
      <c r="AK103" s="133">
        <v>2.7</v>
      </c>
      <c r="AL103" s="135">
        <v>3156</v>
      </c>
      <c r="AM103" s="133">
        <v>157.80000000000001</v>
      </c>
      <c r="AN103" s="135">
        <v>2655</v>
      </c>
      <c r="AO103" s="133">
        <v>132.75</v>
      </c>
      <c r="AP103" s="135">
        <v>3348</v>
      </c>
      <c r="AQ103" s="133">
        <v>167.4</v>
      </c>
      <c r="AR103" s="135">
        <v>1557</v>
      </c>
      <c r="AS103" s="133">
        <v>77.849999999999994</v>
      </c>
    </row>
    <row r="104" spans="1:45" ht="13.5" customHeight="1" x14ac:dyDescent="0.3">
      <c r="A104" s="132" t="s">
        <v>153</v>
      </c>
      <c r="B104" s="225" t="s">
        <v>105</v>
      </c>
      <c r="C104" s="133">
        <v>6</v>
      </c>
      <c r="D104" s="133">
        <v>8</v>
      </c>
      <c r="E104" s="316">
        <v>2752</v>
      </c>
      <c r="F104" s="317">
        <v>458.66666666666669</v>
      </c>
      <c r="G104" s="318">
        <v>191</v>
      </c>
      <c r="H104" s="317">
        <v>31.833333333333332</v>
      </c>
      <c r="I104" s="318">
        <v>261</v>
      </c>
      <c r="J104" s="317">
        <v>43.5</v>
      </c>
      <c r="K104" s="134">
        <v>3558988.54</v>
      </c>
      <c r="L104" s="134">
        <v>593164.75666666671</v>
      </c>
      <c r="M104" s="134">
        <v>444873.5675</v>
      </c>
      <c r="N104" s="137">
        <v>56722</v>
      </c>
      <c r="O104" s="133">
        <v>9453.6666666666661</v>
      </c>
      <c r="P104" s="137">
        <v>340</v>
      </c>
      <c r="Q104" s="133">
        <v>56.666666666666664</v>
      </c>
      <c r="R104" s="135">
        <v>561</v>
      </c>
      <c r="S104" s="133">
        <v>93.5</v>
      </c>
      <c r="T104" s="135">
        <v>36</v>
      </c>
      <c r="U104" s="133">
        <v>6</v>
      </c>
      <c r="V104" s="135">
        <v>91</v>
      </c>
      <c r="W104" s="133">
        <v>15.166666666666666</v>
      </c>
      <c r="X104" s="135">
        <v>203</v>
      </c>
      <c r="Y104" s="133">
        <v>33.833333333333336</v>
      </c>
      <c r="Z104" s="135">
        <v>310</v>
      </c>
      <c r="AA104" s="133">
        <v>51.666666666666664</v>
      </c>
      <c r="AB104" s="135">
        <v>263</v>
      </c>
      <c r="AC104" s="133">
        <v>43.833333333333336</v>
      </c>
      <c r="AD104" s="136">
        <v>16</v>
      </c>
      <c r="AE104" s="133">
        <v>2.6666666666666665</v>
      </c>
      <c r="AF104" s="135">
        <v>45</v>
      </c>
      <c r="AG104" s="133">
        <v>7.5</v>
      </c>
      <c r="AH104" s="135">
        <v>212</v>
      </c>
      <c r="AI104" s="133">
        <v>35.333333333333336</v>
      </c>
      <c r="AJ104" s="135">
        <v>91</v>
      </c>
      <c r="AK104" s="133">
        <v>15.166666666666666</v>
      </c>
      <c r="AL104" s="135">
        <v>1613</v>
      </c>
      <c r="AM104" s="133">
        <v>268.83333333333331</v>
      </c>
      <c r="AN104" s="135">
        <v>2871</v>
      </c>
      <c r="AO104" s="133">
        <v>478.5</v>
      </c>
      <c r="AP104" s="135">
        <v>8773</v>
      </c>
      <c r="AQ104" s="133">
        <v>1462.1666666666667</v>
      </c>
      <c r="AR104" s="135">
        <v>1237</v>
      </c>
      <c r="AS104" s="133">
        <v>206.16666666666666</v>
      </c>
    </row>
    <row r="105" spans="1:45" ht="13.5" customHeight="1" x14ac:dyDescent="0.3">
      <c r="A105" s="132" t="s">
        <v>308</v>
      </c>
      <c r="B105" s="225" t="s">
        <v>106</v>
      </c>
      <c r="C105" s="133">
        <v>12.5</v>
      </c>
      <c r="D105" s="133">
        <v>18</v>
      </c>
      <c r="E105" s="316">
        <v>5069</v>
      </c>
      <c r="F105" s="317">
        <v>405.52</v>
      </c>
      <c r="G105" s="318">
        <v>324</v>
      </c>
      <c r="H105" s="317">
        <v>25.92</v>
      </c>
      <c r="I105" s="318">
        <v>401</v>
      </c>
      <c r="J105" s="317">
        <v>32.08</v>
      </c>
      <c r="K105" s="134">
        <v>8917420.9399999995</v>
      </c>
      <c r="L105" s="134">
        <v>713393.67519999994</v>
      </c>
      <c r="M105" s="134">
        <v>495412.2744444444</v>
      </c>
      <c r="N105" s="137">
        <v>119910</v>
      </c>
      <c r="O105" s="133">
        <v>9592.7999999999993</v>
      </c>
      <c r="P105" s="137">
        <v>813</v>
      </c>
      <c r="Q105" s="133">
        <v>65.040000000000006</v>
      </c>
      <c r="R105" s="135">
        <v>5818</v>
      </c>
      <c r="S105" s="133">
        <v>465.44</v>
      </c>
      <c r="T105" s="135">
        <v>553</v>
      </c>
      <c r="U105" s="133">
        <v>44.24</v>
      </c>
      <c r="V105" s="135">
        <v>340</v>
      </c>
      <c r="W105" s="133">
        <v>27.2</v>
      </c>
      <c r="X105" s="135">
        <v>355</v>
      </c>
      <c r="Y105" s="133">
        <v>28.4</v>
      </c>
      <c r="Z105" s="135">
        <v>788</v>
      </c>
      <c r="AA105" s="133">
        <v>63.04</v>
      </c>
      <c r="AB105" s="135">
        <v>320</v>
      </c>
      <c r="AC105" s="133">
        <v>25.6</v>
      </c>
      <c r="AD105" s="136">
        <v>255</v>
      </c>
      <c r="AE105" s="133">
        <v>20.399999999999999</v>
      </c>
      <c r="AF105" s="135">
        <v>206</v>
      </c>
      <c r="AG105" s="133">
        <v>16.48</v>
      </c>
      <c r="AH105" s="135">
        <v>288</v>
      </c>
      <c r="AI105" s="133">
        <v>23.04</v>
      </c>
      <c r="AJ105" s="135">
        <v>64</v>
      </c>
      <c r="AK105" s="133">
        <v>5.12</v>
      </c>
      <c r="AL105" s="135">
        <v>4565</v>
      </c>
      <c r="AM105" s="133">
        <v>365.2</v>
      </c>
      <c r="AN105" s="135">
        <v>2033</v>
      </c>
      <c r="AO105" s="133">
        <v>162.63999999999999</v>
      </c>
      <c r="AP105" s="135">
        <v>4881</v>
      </c>
      <c r="AQ105" s="133">
        <v>390.48</v>
      </c>
      <c r="AR105" s="135">
        <v>1447</v>
      </c>
      <c r="AS105" s="133">
        <v>115.76</v>
      </c>
    </row>
    <row r="106" spans="1:45" ht="13.5" customHeight="1" x14ac:dyDescent="0.3">
      <c r="A106" s="132" t="s">
        <v>142</v>
      </c>
      <c r="B106" s="225" t="s">
        <v>107</v>
      </c>
      <c r="C106" s="133">
        <v>3.8</v>
      </c>
      <c r="D106" s="133">
        <v>3.8</v>
      </c>
      <c r="E106" s="316">
        <v>1128</v>
      </c>
      <c r="F106" s="317">
        <v>296.84210526315792</v>
      </c>
      <c r="G106" s="318">
        <v>80</v>
      </c>
      <c r="H106" s="317">
        <v>21.05263157894737</v>
      </c>
      <c r="I106" s="318">
        <v>65</v>
      </c>
      <c r="J106" s="317">
        <v>17.105263157894736</v>
      </c>
      <c r="K106" s="134">
        <v>2041490.99</v>
      </c>
      <c r="L106" s="134">
        <v>537234.47105263162</v>
      </c>
      <c r="M106" s="134">
        <v>537234.47105263162</v>
      </c>
      <c r="N106" s="137">
        <v>19589</v>
      </c>
      <c r="O106" s="133">
        <v>5155</v>
      </c>
      <c r="P106" s="137">
        <v>102</v>
      </c>
      <c r="Q106" s="133">
        <v>26.842105263157897</v>
      </c>
      <c r="R106" s="135">
        <v>390</v>
      </c>
      <c r="S106" s="133">
        <v>102.63157894736842</v>
      </c>
      <c r="T106" s="135">
        <v>9</v>
      </c>
      <c r="U106" s="133">
        <v>2.3684210526315792</v>
      </c>
      <c r="V106" s="135">
        <v>19</v>
      </c>
      <c r="W106" s="133">
        <v>5</v>
      </c>
      <c r="X106" s="135">
        <v>86</v>
      </c>
      <c r="Y106" s="133">
        <v>22.631578947368421</v>
      </c>
      <c r="Z106" s="135">
        <v>118</v>
      </c>
      <c r="AA106" s="133">
        <v>31.05263157894737</v>
      </c>
      <c r="AB106" s="135">
        <v>60</v>
      </c>
      <c r="AC106" s="133">
        <v>15.789473684210527</v>
      </c>
      <c r="AD106" s="136">
        <v>12</v>
      </c>
      <c r="AE106" s="133">
        <v>3.1578947368421053</v>
      </c>
      <c r="AF106" s="135">
        <v>60</v>
      </c>
      <c r="AG106" s="133">
        <v>15.789473684210527</v>
      </c>
      <c r="AH106" s="135">
        <v>61</v>
      </c>
      <c r="AI106" s="133">
        <v>16.05263157894737</v>
      </c>
      <c r="AJ106" s="135">
        <v>23</v>
      </c>
      <c r="AK106" s="133">
        <v>6.052631578947369</v>
      </c>
      <c r="AL106" s="135">
        <v>601</v>
      </c>
      <c r="AM106" s="133">
        <v>158.15789473684211</v>
      </c>
      <c r="AN106" s="135">
        <v>713</v>
      </c>
      <c r="AO106" s="133">
        <v>187.63157894736844</v>
      </c>
      <c r="AP106" s="135">
        <v>926</v>
      </c>
      <c r="AQ106" s="133">
        <v>243.68421052631581</v>
      </c>
      <c r="AR106" s="135">
        <v>239</v>
      </c>
      <c r="AS106" s="133">
        <v>62.894736842105267</v>
      </c>
    </row>
    <row r="107" spans="1:45" ht="13.5" customHeight="1" x14ac:dyDescent="0.3">
      <c r="A107" s="132" t="s">
        <v>155</v>
      </c>
      <c r="B107" s="225" t="s">
        <v>108</v>
      </c>
      <c r="C107" s="133">
        <v>0.75</v>
      </c>
      <c r="D107" s="133">
        <v>1</v>
      </c>
      <c r="E107" s="316">
        <v>333</v>
      </c>
      <c r="F107" s="317">
        <v>444</v>
      </c>
      <c r="G107" s="318">
        <v>2</v>
      </c>
      <c r="H107" s="317">
        <v>2.6666666666666665</v>
      </c>
      <c r="I107" s="318">
        <v>19</v>
      </c>
      <c r="J107" s="317">
        <v>25.333333333333332</v>
      </c>
      <c r="K107" s="134">
        <v>671138.64</v>
      </c>
      <c r="L107" s="134">
        <v>894851.52</v>
      </c>
      <c r="M107" s="134">
        <v>671138.64</v>
      </c>
      <c r="N107" s="137">
        <v>5420</v>
      </c>
      <c r="O107" s="133">
        <v>7226.666666666667</v>
      </c>
      <c r="P107" s="137">
        <v>44</v>
      </c>
      <c r="Q107" s="133">
        <v>58.666666666666664</v>
      </c>
      <c r="R107" s="135">
        <v>100</v>
      </c>
      <c r="S107" s="133">
        <v>133.33333333333334</v>
      </c>
      <c r="T107" s="135">
        <v>13</v>
      </c>
      <c r="U107" s="133">
        <v>17.333333333333332</v>
      </c>
      <c r="V107" s="135">
        <v>0</v>
      </c>
      <c r="W107" s="133">
        <v>0</v>
      </c>
      <c r="X107" s="135">
        <v>6</v>
      </c>
      <c r="Y107" s="133">
        <v>8</v>
      </c>
      <c r="Z107" s="135">
        <v>17</v>
      </c>
      <c r="AA107" s="133">
        <v>22.666666666666668</v>
      </c>
      <c r="AB107" s="135">
        <v>20</v>
      </c>
      <c r="AC107" s="133">
        <v>26.666666666666668</v>
      </c>
      <c r="AD107" s="136">
        <v>1</v>
      </c>
      <c r="AE107" s="133">
        <v>1.3333333333333333</v>
      </c>
      <c r="AF107" s="135">
        <v>14</v>
      </c>
      <c r="AG107" s="133">
        <v>18.666666666666668</v>
      </c>
      <c r="AH107" s="135">
        <v>25</v>
      </c>
      <c r="AI107" s="133">
        <v>33.333333333333336</v>
      </c>
      <c r="AJ107" s="135">
        <v>10</v>
      </c>
      <c r="AK107" s="133">
        <v>13.333333333333334</v>
      </c>
      <c r="AL107" s="135">
        <v>107</v>
      </c>
      <c r="AM107" s="133">
        <v>142.66666666666666</v>
      </c>
      <c r="AN107" s="135">
        <v>201</v>
      </c>
      <c r="AO107" s="133">
        <v>268</v>
      </c>
      <c r="AP107" s="135">
        <v>133</v>
      </c>
      <c r="AQ107" s="133">
        <v>177.33333333333334</v>
      </c>
      <c r="AR107" s="135">
        <v>80</v>
      </c>
      <c r="AS107" s="133">
        <v>106.66666666666667</v>
      </c>
    </row>
    <row r="108" spans="1:45" ht="13.8" x14ac:dyDescent="0.3">
      <c r="A108" s="132"/>
      <c r="B108" s="132" t="s">
        <v>221</v>
      </c>
      <c r="C108" s="139">
        <v>953.92499999999995</v>
      </c>
      <c r="D108" s="139">
        <v>1365.9650000000001</v>
      </c>
      <c r="E108" s="316">
        <v>368116</v>
      </c>
      <c r="F108" s="320">
        <v>385.89616584113008</v>
      </c>
      <c r="G108" s="319">
        <v>24738</v>
      </c>
      <c r="H108" s="320">
        <v>25.932856356631813</v>
      </c>
      <c r="I108" s="321">
        <v>23514</v>
      </c>
      <c r="J108" s="320">
        <v>24.649736614513721</v>
      </c>
      <c r="K108" s="372">
        <v>669847756.43000007</v>
      </c>
      <c r="L108" s="372">
        <v>702201.69974578719</v>
      </c>
      <c r="M108" s="372">
        <v>490384.27516810462</v>
      </c>
      <c r="N108" s="373">
        <v>7495985</v>
      </c>
      <c r="O108" s="374">
        <v>7858.0443955237579</v>
      </c>
      <c r="P108" s="373">
        <v>48946</v>
      </c>
      <c r="Q108" s="374">
        <v>51.31011347852295</v>
      </c>
      <c r="R108" s="373">
        <v>470991</v>
      </c>
      <c r="S108" s="374">
        <v>493.74007390518125</v>
      </c>
      <c r="T108" s="373">
        <v>60121</v>
      </c>
      <c r="U108" s="374">
        <v>63.024870928007971</v>
      </c>
      <c r="V108" s="373">
        <v>10596</v>
      </c>
      <c r="W108" s="374">
        <v>11.107791493041907</v>
      </c>
      <c r="X108" s="373">
        <v>25751</v>
      </c>
      <c r="Y108" s="374">
        <v>26.994784705296539</v>
      </c>
      <c r="Z108" s="373">
        <v>32938</v>
      </c>
      <c r="AA108" s="374">
        <v>34.528919988468694</v>
      </c>
      <c r="AB108" s="373">
        <v>21836</v>
      </c>
      <c r="AC108" s="374">
        <v>22.89068847131588</v>
      </c>
      <c r="AD108" s="373">
        <v>15588</v>
      </c>
      <c r="AE108" s="374">
        <v>16.340907304033337</v>
      </c>
      <c r="AF108" s="373">
        <v>13686</v>
      </c>
      <c r="AG108" s="374">
        <v>14.347039861624342</v>
      </c>
      <c r="AH108" s="373">
        <v>21397</v>
      </c>
      <c r="AI108" s="374">
        <v>22.430484576879735</v>
      </c>
      <c r="AJ108" s="373">
        <v>4976</v>
      </c>
      <c r="AK108" s="374">
        <v>5.2163430039049192</v>
      </c>
      <c r="AL108" s="373">
        <v>216136</v>
      </c>
      <c r="AM108" s="374">
        <v>226.57546452813378</v>
      </c>
      <c r="AN108" s="373">
        <v>190633</v>
      </c>
      <c r="AO108" s="374">
        <v>199.84065833267815</v>
      </c>
      <c r="AP108" s="373">
        <v>476733</v>
      </c>
      <c r="AQ108" s="374">
        <v>499.75941504835288</v>
      </c>
      <c r="AR108" s="373">
        <v>86681</v>
      </c>
      <c r="AS108" s="374">
        <v>90.867730691616217</v>
      </c>
    </row>
    <row r="109" spans="1:45" ht="13.8" x14ac:dyDescent="0.3">
      <c r="A109" s="376"/>
      <c r="B109" s="376"/>
      <c r="C109" s="377"/>
      <c r="D109" s="377"/>
      <c r="E109" s="378"/>
      <c r="F109" s="379"/>
      <c r="G109" s="380"/>
      <c r="H109" s="379"/>
      <c r="I109" s="380"/>
      <c r="J109" s="379"/>
      <c r="K109" s="381"/>
      <c r="L109" s="381"/>
      <c r="M109" s="381"/>
      <c r="N109" s="382"/>
      <c r="O109" s="383"/>
      <c r="P109" s="382"/>
      <c r="Q109" s="383"/>
      <c r="R109" s="382"/>
      <c r="S109" s="383"/>
      <c r="T109" s="382"/>
      <c r="U109" s="383"/>
      <c r="V109" s="382"/>
      <c r="W109" s="383"/>
      <c r="X109" s="382"/>
      <c r="Y109" s="383"/>
      <c r="Z109" s="382"/>
      <c r="AA109" s="383"/>
      <c r="AB109" s="382"/>
      <c r="AC109" s="383"/>
      <c r="AD109" s="382"/>
      <c r="AE109" s="383"/>
      <c r="AF109" s="382"/>
      <c r="AG109" s="383"/>
      <c r="AH109" s="382"/>
      <c r="AI109" s="383"/>
      <c r="AJ109" s="382"/>
      <c r="AK109" s="383"/>
      <c r="AL109" s="382"/>
      <c r="AM109" s="383"/>
      <c r="AN109" s="382"/>
      <c r="AO109" s="383"/>
      <c r="AP109" s="382"/>
      <c r="AQ109" s="383"/>
      <c r="AR109" s="382"/>
      <c r="AS109" s="383"/>
    </row>
    <row r="110" spans="1:45" s="149" customFormat="1" ht="13.8" x14ac:dyDescent="0.3">
      <c r="A110" s="447" t="s">
        <v>3</v>
      </c>
      <c r="B110" s="448"/>
      <c r="C110" s="142">
        <v>953.92499999999995</v>
      </c>
      <c r="D110" s="143">
        <v>1365.9650000000001</v>
      </c>
      <c r="E110" s="144">
        <v>368116</v>
      </c>
      <c r="F110" s="143">
        <v>385.89616584113008</v>
      </c>
      <c r="G110" s="144">
        <v>24738</v>
      </c>
      <c r="H110" s="142">
        <v>25.932856356631813</v>
      </c>
      <c r="I110" s="144">
        <v>23514</v>
      </c>
      <c r="J110" s="143">
        <v>24.649736614513721</v>
      </c>
      <c r="K110" s="145">
        <v>669847756.43000007</v>
      </c>
      <c r="L110" s="146">
        <v>702201.69974578719</v>
      </c>
      <c r="M110" s="147">
        <v>490384.27516810462</v>
      </c>
      <c r="N110" s="144">
        <v>7495985</v>
      </c>
      <c r="O110" s="148">
        <v>7858.0443955237579</v>
      </c>
      <c r="P110" s="144">
        <v>48946</v>
      </c>
      <c r="Q110" s="143">
        <v>51.31011347852295</v>
      </c>
      <c r="R110" s="144">
        <v>470991</v>
      </c>
      <c r="S110" s="148">
        <v>493.74007390518125</v>
      </c>
      <c r="T110" s="144">
        <v>60121</v>
      </c>
      <c r="U110" s="143">
        <v>63.024870928007971</v>
      </c>
      <c r="V110" s="144">
        <v>10596</v>
      </c>
      <c r="W110" s="148">
        <v>11.107791493041907</v>
      </c>
      <c r="X110" s="144">
        <v>25751</v>
      </c>
      <c r="Y110" s="143">
        <v>26.994784705296539</v>
      </c>
      <c r="Z110" s="144">
        <v>32938</v>
      </c>
      <c r="AA110" s="148">
        <v>34.528919988468694</v>
      </c>
      <c r="AB110" s="144">
        <v>21836</v>
      </c>
      <c r="AC110" s="143">
        <v>22.89068847131588</v>
      </c>
      <c r="AD110" s="144">
        <v>15588</v>
      </c>
      <c r="AE110" s="142">
        <v>16.340907304033337</v>
      </c>
      <c r="AF110" s="144">
        <v>13686</v>
      </c>
      <c r="AG110" s="143">
        <v>14.347039861624342</v>
      </c>
      <c r="AH110" s="144">
        <v>21397</v>
      </c>
      <c r="AI110" s="143">
        <v>22.430484576879735</v>
      </c>
      <c r="AJ110" s="144">
        <v>4976</v>
      </c>
      <c r="AK110" s="143">
        <v>5.2163430039049192</v>
      </c>
      <c r="AL110" s="144">
        <v>216136</v>
      </c>
      <c r="AM110" s="143">
        <v>226.57546452813378</v>
      </c>
      <c r="AN110" s="144">
        <v>190633</v>
      </c>
      <c r="AO110" s="148">
        <v>199.84065833267815</v>
      </c>
      <c r="AP110" s="144">
        <v>476733</v>
      </c>
      <c r="AQ110" s="143">
        <v>499.75941504835288</v>
      </c>
      <c r="AR110" s="144">
        <v>86681</v>
      </c>
      <c r="AS110" s="143">
        <v>90.867730691616217</v>
      </c>
    </row>
    <row r="111" spans="1:45" s="150" customFormat="1" ht="13.8" x14ac:dyDescent="0.3">
      <c r="A111" s="132" t="s">
        <v>308</v>
      </c>
      <c r="B111" s="132" t="s">
        <v>304</v>
      </c>
      <c r="C111" s="139">
        <v>15</v>
      </c>
      <c r="D111" s="139">
        <v>19</v>
      </c>
      <c r="E111" s="321">
        <v>4782</v>
      </c>
      <c r="F111" s="320">
        <v>318.8</v>
      </c>
      <c r="G111" s="321">
        <v>194</v>
      </c>
      <c r="H111" s="320">
        <v>12.933333333333334</v>
      </c>
      <c r="I111" s="321">
        <v>142</v>
      </c>
      <c r="J111" s="320">
        <v>9.4666666666666668</v>
      </c>
      <c r="K111" s="140">
        <v>6007418.0500000007</v>
      </c>
      <c r="L111" s="134">
        <v>400494.53666666674</v>
      </c>
      <c r="M111" s="134">
        <v>316179.89736842108</v>
      </c>
      <c r="N111" s="141">
        <v>91217</v>
      </c>
      <c r="O111" s="139">
        <v>6081.1333333333332</v>
      </c>
      <c r="P111" s="141">
        <v>438</v>
      </c>
      <c r="Q111" s="139">
        <v>29.2</v>
      </c>
      <c r="R111" s="141">
        <v>5965</v>
      </c>
      <c r="S111" s="139">
        <v>397.66666666666669</v>
      </c>
      <c r="T111" s="141">
        <v>526</v>
      </c>
      <c r="U111" s="139">
        <v>35.06666666666667</v>
      </c>
      <c r="V111" s="141">
        <v>103</v>
      </c>
      <c r="W111" s="139">
        <v>6.8666666666666663</v>
      </c>
      <c r="X111" s="141">
        <v>217</v>
      </c>
      <c r="Y111" s="139">
        <v>14.466666666666667</v>
      </c>
      <c r="Z111" s="141">
        <v>177</v>
      </c>
      <c r="AA111" s="139">
        <v>11.8</v>
      </c>
      <c r="AB111" s="141">
        <v>119</v>
      </c>
      <c r="AC111" s="139">
        <v>7.9333333333333336</v>
      </c>
      <c r="AD111" s="141">
        <v>19</v>
      </c>
      <c r="AE111" s="139">
        <v>1.2666666666666666</v>
      </c>
      <c r="AF111" s="141">
        <v>287</v>
      </c>
      <c r="AG111" s="139">
        <v>19.133333333333333</v>
      </c>
      <c r="AH111" s="141">
        <v>244</v>
      </c>
      <c r="AI111" s="139">
        <v>16.266666666666666</v>
      </c>
      <c r="AJ111" s="141">
        <v>22</v>
      </c>
      <c r="AK111" s="139">
        <v>1.4666666666666666</v>
      </c>
      <c r="AL111" s="141">
        <v>2360</v>
      </c>
      <c r="AM111" s="139">
        <v>157.33333333333334</v>
      </c>
      <c r="AN111" s="141">
        <v>4981</v>
      </c>
      <c r="AO111" s="139">
        <v>332.06666666666666</v>
      </c>
      <c r="AP111" s="141">
        <v>3248</v>
      </c>
      <c r="AQ111" s="139">
        <v>216.53333333333333</v>
      </c>
      <c r="AR111" s="141">
        <v>739</v>
      </c>
      <c r="AS111" s="139">
        <v>49.266666666666666</v>
      </c>
    </row>
    <row r="112" spans="1:45" s="150" customFormat="1" ht="13.8" x14ac:dyDescent="0.3">
      <c r="A112" s="132" t="s">
        <v>142</v>
      </c>
      <c r="B112" s="132" t="s">
        <v>305</v>
      </c>
      <c r="C112" s="139">
        <v>50</v>
      </c>
      <c r="D112" s="139">
        <v>96</v>
      </c>
      <c r="E112" s="321">
        <v>20044</v>
      </c>
      <c r="F112" s="320">
        <v>400.88</v>
      </c>
      <c r="G112" s="321">
        <v>1582</v>
      </c>
      <c r="H112" s="320">
        <v>31.64</v>
      </c>
      <c r="I112" s="321">
        <v>1125</v>
      </c>
      <c r="J112" s="320">
        <v>22.5</v>
      </c>
      <c r="K112" s="140">
        <v>34050274.609999999</v>
      </c>
      <c r="L112" s="134">
        <v>681005.49219999998</v>
      </c>
      <c r="M112" s="134">
        <v>354690.36052083335</v>
      </c>
      <c r="N112" s="141">
        <v>386574</v>
      </c>
      <c r="O112" s="139">
        <v>7731.48</v>
      </c>
      <c r="P112" s="141">
        <v>3167</v>
      </c>
      <c r="Q112" s="139">
        <v>63.34</v>
      </c>
      <c r="R112" s="141">
        <v>7834</v>
      </c>
      <c r="S112" s="139">
        <v>156.68</v>
      </c>
      <c r="T112" s="141">
        <v>516</v>
      </c>
      <c r="U112" s="139">
        <v>10.32</v>
      </c>
      <c r="V112" s="141">
        <v>562</v>
      </c>
      <c r="W112" s="139">
        <v>11.24</v>
      </c>
      <c r="X112" s="141">
        <v>1599</v>
      </c>
      <c r="Y112" s="139">
        <v>31.98</v>
      </c>
      <c r="Z112" s="141">
        <v>1473</v>
      </c>
      <c r="AA112" s="139">
        <v>29.46</v>
      </c>
      <c r="AB112" s="141">
        <v>1071</v>
      </c>
      <c r="AC112" s="139">
        <v>21.42</v>
      </c>
      <c r="AD112" s="141">
        <v>1208</v>
      </c>
      <c r="AE112" s="139">
        <v>24.16</v>
      </c>
      <c r="AF112" s="141">
        <v>683</v>
      </c>
      <c r="AG112" s="139">
        <v>13.66</v>
      </c>
      <c r="AH112" s="141">
        <v>966</v>
      </c>
      <c r="AI112" s="139">
        <v>19.32</v>
      </c>
      <c r="AJ112" s="141">
        <v>278</v>
      </c>
      <c r="AK112" s="139">
        <v>5.56</v>
      </c>
      <c r="AL112" s="141">
        <v>13615</v>
      </c>
      <c r="AM112" s="139">
        <v>272.3</v>
      </c>
      <c r="AN112" s="141">
        <v>7222</v>
      </c>
      <c r="AO112" s="139">
        <v>144.44</v>
      </c>
      <c r="AP112" s="141">
        <v>44252</v>
      </c>
      <c r="AQ112" s="139">
        <v>885.04</v>
      </c>
      <c r="AR112" s="141">
        <v>1804</v>
      </c>
      <c r="AS112" s="139">
        <v>36.08</v>
      </c>
    </row>
    <row r="113" spans="1:45" ht="18" customHeight="1" x14ac:dyDescent="0.3">
      <c r="A113" s="151" t="s">
        <v>222</v>
      </c>
      <c r="B113" s="152"/>
      <c r="C113" s="153"/>
      <c r="D113" s="154"/>
      <c r="E113" s="155"/>
      <c r="F113" s="156"/>
      <c r="G113" s="155"/>
      <c r="H113" s="157"/>
      <c r="I113" s="155"/>
      <c r="J113" s="156"/>
      <c r="K113" s="158"/>
      <c r="L113" s="159"/>
      <c r="M113" s="160"/>
      <c r="N113" s="157"/>
      <c r="O113" s="161"/>
      <c r="P113" s="157"/>
      <c r="Q113" s="156"/>
      <c r="R113" s="155"/>
      <c r="S113" s="161"/>
      <c r="T113" s="157"/>
      <c r="U113" s="156"/>
      <c r="V113" s="155"/>
      <c r="W113" s="161"/>
      <c r="X113" s="157"/>
      <c r="Y113" s="156"/>
      <c r="Z113" s="155"/>
      <c r="AA113" s="161"/>
      <c r="AB113" s="157"/>
      <c r="AC113" s="156"/>
      <c r="AD113" s="157"/>
      <c r="AE113" s="157"/>
      <c r="AF113" s="155"/>
      <c r="AG113" s="156"/>
      <c r="AH113" s="157"/>
      <c r="AI113" s="156"/>
      <c r="AJ113" s="155"/>
      <c r="AK113" s="156"/>
      <c r="AL113" s="155"/>
      <c r="AM113" s="156"/>
      <c r="AN113" s="155"/>
      <c r="AO113" s="161"/>
      <c r="AP113" s="157"/>
      <c r="AQ113" s="156"/>
      <c r="AR113" s="155"/>
      <c r="AS113" s="156"/>
    </row>
    <row r="114" spans="1:45" ht="18" customHeight="1" x14ac:dyDescent="0.25"/>
    <row r="116" spans="1:45" ht="13.8" x14ac:dyDescent="0.3">
      <c r="A116" s="171"/>
      <c r="B116" s="171"/>
      <c r="N116" s="166"/>
    </row>
    <row r="117" spans="1:45" x14ac:dyDescent="0.25">
      <c r="N117" s="166"/>
    </row>
    <row r="118" spans="1:45" x14ac:dyDescent="0.25">
      <c r="N118" s="16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3" activePane="bottomRight" state="frozen"/>
      <selection activeCell="D7" sqref="D7"/>
      <selection pane="topRight" activeCell="D7" sqref="D7"/>
      <selection pane="bottomLeft" activeCell="D7" sqref="D7"/>
      <selection pane="bottomRight" activeCell="J37" sqref="J37"/>
    </sheetView>
  </sheetViews>
  <sheetFormatPr defaultColWidth="9.109375" defaultRowHeight="12" customHeight="1" x14ac:dyDescent="0.25"/>
  <cols>
    <col min="1" max="1" width="18.109375" style="219" bestFit="1" customWidth="1"/>
    <col min="2" max="2" width="21.5546875" style="220" customWidth="1"/>
    <col min="3" max="3" width="7.33203125" style="221" customWidth="1"/>
    <col min="4" max="4" width="7" style="221" customWidth="1"/>
    <col min="5" max="5" width="7.6640625" style="221" customWidth="1"/>
    <col min="6" max="6" width="7.33203125" style="221" customWidth="1"/>
    <col min="7" max="7" width="6.6640625" style="221" customWidth="1"/>
    <col min="8" max="8" width="7.109375" style="221" customWidth="1"/>
    <col min="9" max="9" width="8.33203125" style="222" customWidth="1"/>
    <col min="10" max="10" width="7.6640625" style="222" customWidth="1"/>
    <col min="11" max="11" width="9.44140625" style="223" customWidth="1"/>
    <col min="12" max="12" width="8.33203125" style="222" customWidth="1"/>
    <col min="13" max="13" width="6.6640625" style="222" customWidth="1"/>
    <col min="14" max="14" width="8.6640625" style="222" customWidth="1"/>
    <col min="15" max="15" width="10.88671875" style="222" customWidth="1"/>
    <col min="16" max="16" width="9.6640625" style="222" customWidth="1"/>
    <col min="17" max="17" width="89.88671875" style="224" customWidth="1"/>
    <col min="18" max="16384" width="9.109375" style="180"/>
  </cols>
  <sheetData>
    <row r="1" spans="1:23" ht="41.4" x14ac:dyDescent="0.3">
      <c r="A1" s="462" t="s">
        <v>334</v>
      </c>
      <c r="B1" s="463"/>
      <c r="C1" s="301"/>
      <c r="D1" s="302"/>
      <c r="E1" s="303"/>
      <c r="F1" s="172"/>
      <c r="G1" s="173"/>
      <c r="H1" s="174"/>
      <c r="I1" s="301"/>
      <c r="J1" s="302"/>
      <c r="K1" s="303"/>
      <c r="L1" s="175"/>
      <c r="M1" s="176"/>
      <c r="N1" s="177"/>
      <c r="O1" s="323" t="s">
        <v>223</v>
      </c>
      <c r="P1" s="178" t="s">
        <v>224</v>
      </c>
      <c r="Q1" s="179"/>
    </row>
    <row r="2" spans="1:23" ht="15.75" customHeight="1" x14ac:dyDescent="0.3">
      <c r="A2" s="284"/>
      <c r="B2" s="285"/>
      <c r="C2" s="464" t="s">
        <v>225</v>
      </c>
      <c r="D2" s="465"/>
      <c r="E2" s="466"/>
      <c r="F2" s="467" t="s">
        <v>226</v>
      </c>
      <c r="G2" s="468"/>
      <c r="H2" s="469"/>
      <c r="I2" s="464" t="s">
        <v>227</v>
      </c>
      <c r="J2" s="465"/>
      <c r="K2" s="466"/>
      <c r="L2" s="470" t="s">
        <v>228</v>
      </c>
      <c r="M2" s="471"/>
      <c r="N2" s="472"/>
      <c r="O2" s="473" t="s">
        <v>229</v>
      </c>
      <c r="P2" s="458" t="s">
        <v>230</v>
      </c>
      <c r="Q2" s="179"/>
    </row>
    <row r="3" spans="1:23" s="191" customFormat="1" ht="28.2" thickBot="1" x14ac:dyDescent="0.3">
      <c r="A3" s="181" t="s">
        <v>109</v>
      </c>
      <c r="B3" s="182" t="s">
        <v>180</v>
      </c>
      <c r="C3" s="304" t="s">
        <v>231</v>
      </c>
      <c r="D3" s="305" t="s">
        <v>232</v>
      </c>
      <c r="E3" s="306" t="s">
        <v>233</v>
      </c>
      <c r="F3" s="183" t="s">
        <v>234</v>
      </c>
      <c r="G3" s="184" t="s">
        <v>235</v>
      </c>
      <c r="H3" s="185" t="s">
        <v>236</v>
      </c>
      <c r="I3" s="308" t="s">
        <v>237</v>
      </c>
      <c r="J3" s="309" t="s">
        <v>238</v>
      </c>
      <c r="K3" s="310" t="s">
        <v>239</v>
      </c>
      <c r="L3" s="186" t="s">
        <v>240</v>
      </c>
      <c r="M3" s="187" t="s">
        <v>241</v>
      </c>
      <c r="N3" s="188" t="s">
        <v>242</v>
      </c>
      <c r="O3" s="474"/>
      <c r="P3" s="459"/>
      <c r="Q3" s="189" t="s">
        <v>243</v>
      </c>
      <c r="R3" s="190"/>
      <c r="S3" s="190"/>
      <c r="T3" s="190"/>
      <c r="U3" s="190"/>
      <c r="V3" s="190"/>
      <c r="W3" s="190"/>
    </row>
    <row r="4" spans="1:23" s="197" customFormat="1" ht="12" customHeight="1" thickBot="1" x14ac:dyDescent="0.35">
      <c r="A4" s="421" t="s">
        <v>142</v>
      </c>
      <c r="B4" s="422" t="s">
        <v>5</v>
      </c>
      <c r="C4" s="307">
        <v>3.5</v>
      </c>
      <c r="D4" s="307">
        <v>0</v>
      </c>
      <c r="E4" s="307">
        <v>3.5</v>
      </c>
      <c r="F4" s="192">
        <v>12</v>
      </c>
      <c r="G4" s="192">
        <v>0</v>
      </c>
      <c r="H4" s="193">
        <v>12</v>
      </c>
      <c r="I4" s="311">
        <v>3</v>
      </c>
      <c r="J4" s="312">
        <v>0</v>
      </c>
      <c r="K4" s="313">
        <v>3</v>
      </c>
      <c r="L4" s="194">
        <f>SUM(C4,F4,I4)</f>
        <v>18.5</v>
      </c>
      <c r="M4" s="194">
        <f>SUM(D4,G4,J4)</f>
        <v>0</v>
      </c>
      <c r="N4" s="194">
        <f>SUM(E4,H4,K4)</f>
        <v>18.5</v>
      </c>
      <c r="O4" s="195">
        <f>L4</f>
        <v>18.5</v>
      </c>
      <c r="P4" s="195">
        <v>2.5</v>
      </c>
      <c r="Q4" s="196" t="s">
        <v>244</v>
      </c>
      <c r="R4" s="180"/>
      <c r="S4" s="180"/>
      <c r="T4" s="180"/>
      <c r="U4" s="180"/>
      <c r="V4" s="180"/>
      <c r="W4" s="180"/>
    </row>
    <row r="5" spans="1:23" s="197" customFormat="1" ht="12" customHeight="1" thickBot="1" x14ac:dyDescent="0.35">
      <c r="A5" s="324" t="s">
        <v>153</v>
      </c>
      <c r="B5" s="330" t="s">
        <v>6</v>
      </c>
      <c r="C5" s="325">
        <v>1</v>
      </c>
      <c r="D5" s="325">
        <v>0</v>
      </c>
      <c r="E5" s="325">
        <v>1</v>
      </c>
      <c r="F5" s="326">
        <v>3</v>
      </c>
      <c r="G5" s="326">
        <v>0</v>
      </c>
      <c r="H5" s="327">
        <v>3</v>
      </c>
      <c r="I5" s="314">
        <v>0</v>
      </c>
      <c r="J5" s="328">
        <v>0</v>
      </c>
      <c r="K5" s="329">
        <v>0</v>
      </c>
      <c r="L5" s="194">
        <f t="shared" ref="L5:N68" si="0">SUM(C5,F5,I5)</f>
        <v>4</v>
      </c>
      <c r="M5" s="194">
        <f t="shared" si="0"/>
        <v>0</v>
      </c>
      <c r="N5" s="194">
        <f t="shared" si="0"/>
        <v>4</v>
      </c>
      <c r="O5" s="195">
        <f t="shared" ref="O5:O68" si="1">L5</f>
        <v>4</v>
      </c>
      <c r="P5" s="199">
        <v>0.25</v>
      </c>
      <c r="Q5" s="200" t="s">
        <v>245</v>
      </c>
      <c r="R5" s="180"/>
      <c r="S5" s="180"/>
      <c r="T5" s="180"/>
      <c r="U5" s="180"/>
      <c r="V5" s="180"/>
      <c r="W5" s="180"/>
    </row>
    <row r="6" spans="1:23" s="197" customFormat="1" ht="12" customHeight="1" thickBot="1" x14ac:dyDescent="0.35">
      <c r="A6" s="324" t="s">
        <v>153</v>
      </c>
      <c r="B6" s="330" t="s">
        <v>7</v>
      </c>
      <c r="C6" s="325">
        <v>0.25</v>
      </c>
      <c r="D6" s="325">
        <v>0</v>
      </c>
      <c r="E6" s="325">
        <v>0.25</v>
      </c>
      <c r="F6" s="326">
        <v>0.75</v>
      </c>
      <c r="G6" s="326">
        <v>0</v>
      </c>
      <c r="H6" s="327">
        <v>0.75</v>
      </c>
      <c r="I6" s="314">
        <v>1</v>
      </c>
      <c r="J6" s="328">
        <v>0</v>
      </c>
      <c r="K6" s="329">
        <v>1</v>
      </c>
      <c r="L6" s="194">
        <f t="shared" si="0"/>
        <v>2</v>
      </c>
      <c r="M6" s="194">
        <f t="shared" si="0"/>
        <v>0</v>
      </c>
      <c r="N6" s="194">
        <f t="shared" si="0"/>
        <v>2</v>
      </c>
      <c r="O6" s="195">
        <f t="shared" si="1"/>
        <v>2</v>
      </c>
      <c r="P6" s="199">
        <v>0.5</v>
      </c>
      <c r="Q6" s="200" t="s">
        <v>246</v>
      </c>
      <c r="R6" s="180"/>
      <c r="S6" s="180"/>
      <c r="T6" s="180"/>
      <c r="U6" s="180"/>
      <c r="V6" s="180"/>
      <c r="W6" s="180"/>
    </row>
    <row r="7" spans="1:23" s="197" customFormat="1" ht="12" customHeight="1" thickBot="1" x14ac:dyDescent="0.35">
      <c r="A7" s="324" t="s">
        <v>154</v>
      </c>
      <c r="B7" s="330" t="s">
        <v>8</v>
      </c>
      <c r="C7" s="325">
        <v>1.25</v>
      </c>
      <c r="D7" s="325">
        <v>0</v>
      </c>
      <c r="E7" s="325">
        <v>1.25</v>
      </c>
      <c r="F7" s="326">
        <v>4.75</v>
      </c>
      <c r="G7" s="326">
        <v>0</v>
      </c>
      <c r="H7" s="327">
        <v>4.75</v>
      </c>
      <c r="I7" s="314">
        <v>1</v>
      </c>
      <c r="J7" s="328">
        <v>0</v>
      </c>
      <c r="K7" s="329">
        <v>1</v>
      </c>
      <c r="L7" s="194">
        <f t="shared" si="0"/>
        <v>7</v>
      </c>
      <c r="M7" s="194">
        <f t="shared" si="0"/>
        <v>0</v>
      </c>
      <c r="N7" s="194">
        <f t="shared" si="0"/>
        <v>7</v>
      </c>
      <c r="O7" s="195">
        <f t="shared" si="1"/>
        <v>7</v>
      </c>
      <c r="P7" s="199">
        <v>2</v>
      </c>
      <c r="Q7" s="200" t="s">
        <v>247</v>
      </c>
      <c r="R7" s="180"/>
      <c r="S7" s="180"/>
      <c r="T7" s="180"/>
      <c r="U7" s="180"/>
      <c r="V7" s="180"/>
      <c r="W7" s="180"/>
    </row>
    <row r="8" spans="1:23" s="197" customFormat="1" ht="12" customHeight="1" thickBot="1" x14ac:dyDescent="0.35">
      <c r="A8" s="324" t="s">
        <v>153</v>
      </c>
      <c r="B8" s="330" t="s">
        <v>9</v>
      </c>
      <c r="C8" s="325">
        <v>1</v>
      </c>
      <c r="D8" s="325">
        <v>0</v>
      </c>
      <c r="E8" s="325">
        <v>1</v>
      </c>
      <c r="F8" s="326">
        <v>4</v>
      </c>
      <c r="G8" s="326">
        <v>0</v>
      </c>
      <c r="H8" s="327">
        <v>4</v>
      </c>
      <c r="I8" s="314">
        <v>0</v>
      </c>
      <c r="J8" s="328">
        <v>0</v>
      </c>
      <c r="K8" s="329">
        <v>0</v>
      </c>
      <c r="L8" s="194">
        <f t="shared" si="0"/>
        <v>5</v>
      </c>
      <c r="M8" s="194">
        <f t="shared" si="0"/>
        <v>0</v>
      </c>
      <c r="N8" s="194">
        <f t="shared" si="0"/>
        <v>5</v>
      </c>
      <c r="O8" s="195">
        <f t="shared" si="1"/>
        <v>5</v>
      </c>
      <c r="P8" s="199">
        <v>0.25</v>
      </c>
      <c r="Q8" s="200" t="s">
        <v>307</v>
      </c>
      <c r="R8" s="180"/>
      <c r="S8" s="180"/>
      <c r="T8" s="180"/>
      <c r="U8" s="180"/>
      <c r="V8" s="180"/>
      <c r="W8" s="180"/>
    </row>
    <row r="9" spans="1:23" s="197" customFormat="1" ht="12" customHeight="1" thickBot="1" x14ac:dyDescent="0.35">
      <c r="A9" s="324" t="s">
        <v>153</v>
      </c>
      <c r="B9" s="330" t="s">
        <v>10</v>
      </c>
      <c r="C9" s="325">
        <v>0</v>
      </c>
      <c r="D9" s="325">
        <v>0</v>
      </c>
      <c r="E9" s="325">
        <v>0</v>
      </c>
      <c r="F9" s="326">
        <v>1</v>
      </c>
      <c r="G9" s="326">
        <v>0</v>
      </c>
      <c r="H9" s="327">
        <v>1</v>
      </c>
      <c r="I9" s="314">
        <v>0</v>
      </c>
      <c r="J9" s="328">
        <v>0</v>
      </c>
      <c r="K9" s="329">
        <v>0</v>
      </c>
      <c r="L9" s="194">
        <f t="shared" si="0"/>
        <v>1</v>
      </c>
      <c r="M9" s="194">
        <f t="shared" si="0"/>
        <v>0</v>
      </c>
      <c r="N9" s="194">
        <f t="shared" si="0"/>
        <v>1</v>
      </c>
      <c r="O9" s="195">
        <f t="shared" si="1"/>
        <v>1</v>
      </c>
      <c r="P9" s="199">
        <v>0.05</v>
      </c>
      <c r="Q9" s="200" t="s">
        <v>248</v>
      </c>
      <c r="R9" s="180"/>
      <c r="S9" s="180"/>
      <c r="T9" s="180"/>
      <c r="U9" s="180"/>
      <c r="V9" s="180"/>
      <c r="W9" s="180"/>
    </row>
    <row r="10" spans="1:23" s="197" customFormat="1" ht="12" customHeight="1" thickBot="1" x14ac:dyDescent="0.35">
      <c r="A10" s="324" t="s">
        <v>169</v>
      </c>
      <c r="B10" s="330" t="s">
        <v>11</v>
      </c>
      <c r="C10" s="325">
        <v>1.75</v>
      </c>
      <c r="D10" s="325">
        <v>0</v>
      </c>
      <c r="E10" s="325">
        <v>1.75</v>
      </c>
      <c r="F10" s="326">
        <v>7.5</v>
      </c>
      <c r="G10" s="326">
        <v>0</v>
      </c>
      <c r="H10" s="327">
        <v>7.5</v>
      </c>
      <c r="I10" s="314">
        <v>0.75</v>
      </c>
      <c r="J10" s="328">
        <v>0</v>
      </c>
      <c r="K10" s="329">
        <v>0.75</v>
      </c>
      <c r="L10" s="194">
        <f t="shared" si="0"/>
        <v>10</v>
      </c>
      <c r="M10" s="194">
        <f t="shared" si="0"/>
        <v>0</v>
      </c>
      <c r="N10" s="194">
        <f t="shared" si="0"/>
        <v>10</v>
      </c>
      <c r="O10" s="195">
        <f t="shared" si="1"/>
        <v>10</v>
      </c>
      <c r="P10" s="199">
        <v>0.3</v>
      </c>
      <c r="Q10" s="200" t="s">
        <v>310</v>
      </c>
      <c r="R10" s="180"/>
      <c r="S10" s="180"/>
      <c r="T10" s="180"/>
      <c r="U10" s="180"/>
      <c r="V10" s="180"/>
      <c r="W10" s="180"/>
    </row>
    <row r="11" spans="1:23" s="197" customFormat="1" ht="12" customHeight="1" thickBot="1" x14ac:dyDescent="0.35">
      <c r="A11" s="324" t="s">
        <v>169</v>
      </c>
      <c r="B11" s="330" t="s">
        <v>12</v>
      </c>
      <c r="C11" s="325">
        <v>0.5</v>
      </c>
      <c r="D11" s="325">
        <v>0</v>
      </c>
      <c r="E11" s="325">
        <v>0.5</v>
      </c>
      <c r="F11" s="326">
        <v>3.5</v>
      </c>
      <c r="G11" s="326">
        <v>0</v>
      </c>
      <c r="H11" s="327">
        <v>3.5</v>
      </c>
      <c r="I11" s="314">
        <v>0</v>
      </c>
      <c r="J11" s="328">
        <v>0</v>
      </c>
      <c r="K11" s="329">
        <v>0</v>
      </c>
      <c r="L11" s="194">
        <f t="shared" si="0"/>
        <v>4</v>
      </c>
      <c r="M11" s="194">
        <f t="shared" si="0"/>
        <v>0</v>
      </c>
      <c r="N11" s="194">
        <f t="shared" si="0"/>
        <v>4</v>
      </c>
      <c r="O11" s="195">
        <f t="shared" si="1"/>
        <v>4</v>
      </c>
      <c r="P11" s="199">
        <v>7.0000000000000007E-2</v>
      </c>
      <c r="Q11" s="200" t="s">
        <v>249</v>
      </c>
      <c r="R11" s="180"/>
      <c r="S11" s="180"/>
      <c r="T11" s="180"/>
      <c r="U11" s="180"/>
      <c r="V11" s="180"/>
      <c r="W11" s="180"/>
    </row>
    <row r="12" spans="1:23" ht="12" customHeight="1" thickBot="1" x14ac:dyDescent="0.35">
      <c r="A12" s="324" t="s">
        <v>152</v>
      </c>
      <c r="B12" s="330" t="s">
        <v>13</v>
      </c>
      <c r="C12" s="325">
        <v>1</v>
      </c>
      <c r="D12" s="325">
        <v>0</v>
      </c>
      <c r="E12" s="325">
        <v>1</v>
      </c>
      <c r="F12" s="326">
        <v>6</v>
      </c>
      <c r="G12" s="326">
        <v>0</v>
      </c>
      <c r="H12" s="327">
        <v>6</v>
      </c>
      <c r="I12" s="314">
        <v>1</v>
      </c>
      <c r="J12" s="328">
        <v>0</v>
      </c>
      <c r="K12" s="329">
        <v>1</v>
      </c>
      <c r="L12" s="194">
        <f t="shared" si="0"/>
        <v>8</v>
      </c>
      <c r="M12" s="194">
        <f t="shared" si="0"/>
        <v>0</v>
      </c>
      <c r="N12" s="194">
        <f t="shared" si="0"/>
        <v>8</v>
      </c>
      <c r="O12" s="195">
        <f t="shared" si="1"/>
        <v>8</v>
      </c>
      <c r="P12" s="199">
        <v>2.6</v>
      </c>
      <c r="Q12" s="200" t="s">
        <v>250</v>
      </c>
    </row>
    <row r="13" spans="1:23" ht="12" customHeight="1" thickBot="1" x14ac:dyDescent="0.35">
      <c r="A13" s="324" t="s">
        <v>152</v>
      </c>
      <c r="B13" s="330" t="s">
        <v>14</v>
      </c>
      <c r="C13" s="325">
        <v>1.25</v>
      </c>
      <c r="D13" s="325">
        <v>0</v>
      </c>
      <c r="E13" s="325">
        <v>1.25</v>
      </c>
      <c r="F13" s="326">
        <v>10.75</v>
      </c>
      <c r="G13" s="326">
        <v>0</v>
      </c>
      <c r="H13" s="327">
        <v>10.75</v>
      </c>
      <c r="I13" s="314">
        <v>1</v>
      </c>
      <c r="J13" s="328">
        <v>0</v>
      </c>
      <c r="K13" s="329">
        <v>1</v>
      </c>
      <c r="L13" s="194">
        <f t="shared" si="0"/>
        <v>13</v>
      </c>
      <c r="M13" s="194">
        <f t="shared" si="0"/>
        <v>0</v>
      </c>
      <c r="N13" s="194">
        <f t="shared" si="0"/>
        <v>13</v>
      </c>
      <c r="O13" s="195">
        <f t="shared" si="1"/>
        <v>13</v>
      </c>
      <c r="P13" s="199">
        <v>0</v>
      </c>
      <c r="Q13" s="200" t="s">
        <v>251</v>
      </c>
    </row>
    <row r="14" spans="1:23" s="197" customFormat="1" ht="12" customHeight="1" thickBot="1" x14ac:dyDescent="0.35">
      <c r="A14" s="324" t="s">
        <v>155</v>
      </c>
      <c r="B14" s="330" t="s">
        <v>15</v>
      </c>
      <c r="C14" s="325">
        <v>3</v>
      </c>
      <c r="D14" s="325">
        <v>0</v>
      </c>
      <c r="E14" s="325">
        <v>3</v>
      </c>
      <c r="F14" s="326">
        <v>8</v>
      </c>
      <c r="G14" s="326">
        <v>0</v>
      </c>
      <c r="H14" s="327">
        <v>8</v>
      </c>
      <c r="I14" s="314">
        <v>5</v>
      </c>
      <c r="J14" s="328">
        <v>0</v>
      </c>
      <c r="K14" s="329">
        <v>5</v>
      </c>
      <c r="L14" s="194">
        <f t="shared" si="0"/>
        <v>16</v>
      </c>
      <c r="M14" s="194">
        <f t="shared" si="0"/>
        <v>0</v>
      </c>
      <c r="N14" s="194">
        <f t="shared" si="0"/>
        <v>16</v>
      </c>
      <c r="O14" s="195">
        <f t="shared" si="1"/>
        <v>16</v>
      </c>
      <c r="P14" s="199">
        <v>0</v>
      </c>
      <c r="Q14" s="200" t="s">
        <v>343</v>
      </c>
      <c r="R14" s="180"/>
      <c r="S14" s="180"/>
      <c r="T14" s="180"/>
      <c r="U14" s="180"/>
      <c r="V14" s="180"/>
      <c r="W14" s="180"/>
    </row>
    <row r="15" spans="1:23" s="197" customFormat="1" ht="12" customHeight="1" thickBot="1" x14ac:dyDescent="0.35">
      <c r="A15" s="324" t="s">
        <v>153</v>
      </c>
      <c r="B15" s="330" t="s">
        <v>16</v>
      </c>
      <c r="C15" s="325">
        <v>2</v>
      </c>
      <c r="D15" s="325">
        <v>0</v>
      </c>
      <c r="E15" s="325">
        <v>2</v>
      </c>
      <c r="F15" s="326">
        <v>5</v>
      </c>
      <c r="G15" s="326">
        <v>0</v>
      </c>
      <c r="H15" s="327">
        <v>5</v>
      </c>
      <c r="I15" s="314">
        <v>1</v>
      </c>
      <c r="J15" s="328">
        <v>0</v>
      </c>
      <c r="K15" s="329">
        <v>1</v>
      </c>
      <c r="L15" s="194">
        <f t="shared" si="0"/>
        <v>8</v>
      </c>
      <c r="M15" s="194">
        <f t="shared" si="0"/>
        <v>0</v>
      </c>
      <c r="N15" s="194">
        <f t="shared" si="0"/>
        <v>8</v>
      </c>
      <c r="O15" s="195">
        <f t="shared" si="1"/>
        <v>8</v>
      </c>
      <c r="P15" s="199">
        <v>0.2</v>
      </c>
      <c r="Q15" s="200" t="s">
        <v>252</v>
      </c>
      <c r="R15" s="180"/>
      <c r="S15" s="180"/>
      <c r="T15" s="180"/>
      <c r="U15" s="180"/>
      <c r="V15" s="180"/>
      <c r="W15" s="180"/>
    </row>
    <row r="16" spans="1:23" s="197" customFormat="1" ht="12" customHeight="1" thickBot="1" x14ac:dyDescent="0.35">
      <c r="A16" s="324" t="s">
        <v>154</v>
      </c>
      <c r="B16" s="330" t="s">
        <v>17</v>
      </c>
      <c r="C16" s="325">
        <v>4.25</v>
      </c>
      <c r="D16" s="325">
        <v>0</v>
      </c>
      <c r="E16" s="325">
        <v>4.25</v>
      </c>
      <c r="F16" s="326">
        <v>16.75</v>
      </c>
      <c r="G16" s="326">
        <v>0</v>
      </c>
      <c r="H16" s="327">
        <v>16.75</v>
      </c>
      <c r="I16" s="314">
        <v>2</v>
      </c>
      <c r="J16" s="328">
        <v>0</v>
      </c>
      <c r="K16" s="329">
        <v>2</v>
      </c>
      <c r="L16" s="194">
        <f t="shared" si="0"/>
        <v>23</v>
      </c>
      <c r="M16" s="194">
        <f t="shared" si="0"/>
        <v>0</v>
      </c>
      <c r="N16" s="194">
        <f t="shared" si="0"/>
        <v>23</v>
      </c>
      <c r="O16" s="195">
        <f t="shared" si="1"/>
        <v>23</v>
      </c>
      <c r="P16" s="199">
        <v>3.2</v>
      </c>
      <c r="Q16" s="200" t="s">
        <v>253</v>
      </c>
      <c r="R16" s="180"/>
      <c r="S16" s="180"/>
      <c r="T16" s="180"/>
      <c r="U16" s="180"/>
      <c r="V16" s="180"/>
      <c r="W16" s="180"/>
    </row>
    <row r="17" spans="1:23" s="197" customFormat="1" ht="12" customHeight="1" thickBot="1" x14ac:dyDescent="0.35">
      <c r="A17" s="324" t="s">
        <v>153</v>
      </c>
      <c r="B17" s="330" t="s">
        <v>18</v>
      </c>
      <c r="C17" s="325">
        <v>1.25</v>
      </c>
      <c r="D17" s="325">
        <v>0</v>
      </c>
      <c r="E17" s="325">
        <v>1.25</v>
      </c>
      <c r="F17" s="326">
        <v>7.75</v>
      </c>
      <c r="G17" s="326">
        <v>0</v>
      </c>
      <c r="H17" s="327">
        <v>7.75</v>
      </c>
      <c r="I17" s="314">
        <v>1</v>
      </c>
      <c r="J17" s="328">
        <v>0</v>
      </c>
      <c r="K17" s="329">
        <v>1</v>
      </c>
      <c r="L17" s="194">
        <f t="shared" si="0"/>
        <v>10</v>
      </c>
      <c r="M17" s="194">
        <f t="shared" si="0"/>
        <v>0</v>
      </c>
      <c r="N17" s="194">
        <f t="shared" si="0"/>
        <v>10</v>
      </c>
      <c r="O17" s="195">
        <f t="shared" si="1"/>
        <v>10</v>
      </c>
      <c r="P17" s="199">
        <v>1</v>
      </c>
      <c r="Q17" s="200" t="s">
        <v>248</v>
      </c>
      <c r="R17" s="180"/>
      <c r="S17" s="180"/>
      <c r="T17" s="180"/>
      <c r="U17" s="180"/>
      <c r="V17" s="180"/>
      <c r="W17" s="180"/>
    </row>
    <row r="18" spans="1:23" s="197" customFormat="1" ht="12" customHeight="1" thickBot="1" x14ac:dyDescent="0.35">
      <c r="A18" s="324" t="s">
        <v>169</v>
      </c>
      <c r="B18" s="330" t="s">
        <v>19</v>
      </c>
      <c r="C18" s="325">
        <v>0.25</v>
      </c>
      <c r="D18" s="325">
        <v>0</v>
      </c>
      <c r="E18" s="325">
        <v>0.25</v>
      </c>
      <c r="F18" s="326">
        <v>1</v>
      </c>
      <c r="G18" s="326">
        <v>0</v>
      </c>
      <c r="H18" s="327">
        <v>1</v>
      </c>
      <c r="I18" s="314">
        <v>0.5</v>
      </c>
      <c r="J18" s="328">
        <v>0</v>
      </c>
      <c r="K18" s="329">
        <v>0.5</v>
      </c>
      <c r="L18" s="194">
        <f t="shared" si="0"/>
        <v>1.75</v>
      </c>
      <c r="M18" s="194">
        <f t="shared" si="0"/>
        <v>0</v>
      </c>
      <c r="N18" s="194">
        <f t="shared" si="0"/>
        <v>1.75</v>
      </c>
      <c r="O18" s="195">
        <f t="shared" si="1"/>
        <v>1.75</v>
      </c>
      <c r="P18" s="199">
        <v>0.03</v>
      </c>
      <c r="Q18" s="200" t="s">
        <v>254</v>
      </c>
      <c r="R18" s="180"/>
      <c r="S18" s="180"/>
      <c r="T18" s="180"/>
      <c r="U18" s="180"/>
      <c r="V18" s="180"/>
      <c r="W18" s="180"/>
    </row>
    <row r="19" spans="1:23" s="197" customFormat="1" ht="12" customHeight="1" thickBot="1" x14ac:dyDescent="0.35">
      <c r="A19" s="324" t="s">
        <v>152</v>
      </c>
      <c r="B19" s="330" t="s">
        <v>20</v>
      </c>
      <c r="C19" s="325">
        <v>1</v>
      </c>
      <c r="D19" s="325">
        <v>0</v>
      </c>
      <c r="E19" s="325">
        <v>1</v>
      </c>
      <c r="F19" s="326">
        <v>4</v>
      </c>
      <c r="G19" s="326">
        <v>0</v>
      </c>
      <c r="H19" s="327">
        <v>4</v>
      </c>
      <c r="I19" s="314">
        <v>1</v>
      </c>
      <c r="J19" s="328">
        <v>0</v>
      </c>
      <c r="K19" s="329">
        <v>1</v>
      </c>
      <c r="L19" s="194">
        <f t="shared" si="0"/>
        <v>6</v>
      </c>
      <c r="M19" s="194">
        <f t="shared" si="0"/>
        <v>0</v>
      </c>
      <c r="N19" s="194">
        <v>6</v>
      </c>
      <c r="O19" s="195">
        <f t="shared" si="1"/>
        <v>6</v>
      </c>
      <c r="P19" s="199">
        <v>0.5</v>
      </c>
      <c r="Q19" s="200" t="s">
        <v>255</v>
      </c>
      <c r="R19" s="180"/>
      <c r="S19" s="180"/>
      <c r="T19" s="180"/>
      <c r="U19" s="180"/>
      <c r="V19" s="180"/>
      <c r="W19" s="180"/>
    </row>
    <row r="20" spans="1:23" s="197" customFormat="1" ht="12" customHeight="1" thickBot="1" x14ac:dyDescent="0.35">
      <c r="A20" s="324" t="s">
        <v>142</v>
      </c>
      <c r="B20" s="330" t="s">
        <v>21</v>
      </c>
      <c r="C20" s="325">
        <v>0.33</v>
      </c>
      <c r="D20" s="325">
        <v>0</v>
      </c>
      <c r="E20" s="325">
        <v>0.33</v>
      </c>
      <c r="F20" s="326">
        <v>3</v>
      </c>
      <c r="G20" s="326">
        <v>0</v>
      </c>
      <c r="H20" s="327">
        <v>3</v>
      </c>
      <c r="I20" s="314">
        <v>1</v>
      </c>
      <c r="J20" s="328">
        <v>0</v>
      </c>
      <c r="K20" s="329">
        <v>1</v>
      </c>
      <c r="L20" s="194">
        <f t="shared" si="0"/>
        <v>4.33</v>
      </c>
      <c r="M20" s="194">
        <f t="shared" si="0"/>
        <v>0</v>
      </c>
      <c r="N20" s="194">
        <f t="shared" si="0"/>
        <v>4.33</v>
      </c>
      <c r="O20" s="195">
        <f t="shared" si="1"/>
        <v>4.33</v>
      </c>
      <c r="P20" s="199">
        <v>1</v>
      </c>
      <c r="Q20" s="200" t="s">
        <v>256</v>
      </c>
      <c r="R20" s="180"/>
      <c r="S20" s="180"/>
      <c r="T20" s="180"/>
      <c r="U20" s="180"/>
      <c r="V20" s="180"/>
      <c r="W20" s="180"/>
    </row>
    <row r="21" spans="1:23" s="197" customFormat="1" ht="12" customHeight="1" thickBot="1" x14ac:dyDescent="0.35">
      <c r="A21" s="324" t="s">
        <v>153</v>
      </c>
      <c r="B21" s="330" t="s">
        <v>22</v>
      </c>
      <c r="C21" s="325">
        <v>3</v>
      </c>
      <c r="D21" s="325">
        <v>0</v>
      </c>
      <c r="E21" s="325">
        <v>3</v>
      </c>
      <c r="F21" s="326">
        <v>17</v>
      </c>
      <c r="G21" s="326">
        <v>0</v>
      </c>
      <c r="H21" s="327">
        <v>17</v>
      </c>
      <c r="I21" s="314">
        <v>3</v>
      </c>
      <c r="J21" s="328">
        <v>0</v>
      </c>
      <c r="K21" s="329">
        <v>3</v>
      </c>
      <c r="L21" s="194">
        <f t="shared" si="0"/>
        <v>23</v>
      </c>
      <c r="M21" s="194">
        <f t="shared" si="0"/>
        <v>0</v>
      </c>
      <c r="N21" s="194">
        <f t="shared" si="0"/>
        <v>23</v>
      </c>
      <c r="O21" s="195">
        <f t="shared" si="1"/>
        <v>23</v>
      </c>
      <c r="P21" s="199">
        <v>1</v>
      </c>
      <c r="Q21" s="200" t="s">
        <v>257</v>
      </c>
      <c r="R21" s="180"/>
      <c r="S21" s="180"/>
      <c r="T21" s="180"/>
      <c r="U21" s="180"/>
      <c r="V21" s="180"/>
      <c r="W21" s="180"/>
    </row>
    <row r="22" spans="1:23" s="197" customFormat="1" ht="12" customHeight="1" thickBot="1" x14ac:dyDescent="0.35">
      <c r="A22" s="324" t="s">
        <v>142</v>
      </c>
      <c r="B22" s="330" t="s">
        <v>23</v>
      </c>
      <c r="C22" s="325">
        <v>1</v>
      </c>
      <c r="D22" s="325">
        <v>0</v>
      </c>
      <c r="E22" s="325">
        <v>1</v>
      </c>
      <c r="F22" s="326">
        <v>4</v>
      </c>
      <c r="G22" s="326">
        <v>0</v>
      </c>
      <c r="H22" s="327">
        <v>4</v>
      </c>
      <c r="I22" s="314">
        <v>0</v>
      </c>
      <c r="J22" s="328">
        <v>0</v>
      </c>
      <c r="K22" s="329">
        <v>0</v>
      </c>
      <c r="L22" s="194">
        <f t="shared" si="0"/>
        <v>5</v>
      </c>
      <c r="M22" s="194">
        <f t="shared" si="0"/>
        <v>0</v>
      </c>
      <c r="N22" s="194">
        <f t="shared" si="0"/>
        <v>5</v>
      </c>
      <c r="O22" s="195">
        <f t="shared" si="1"/>
        <v>5</v>
      </c>
      <c r="P22" s="199">
        <v>0.5</v>
      </c>
      <c r="Q22" s="200" t="s">
        <v>258</v>
      </c>
      <c r="R22" s="180"/>
      <c r="S22" s="180"/>
      <c r="T22" s="180"/>
      <c r="U22" s="180"/>
      <c r="V22" s="180"/>
      <c r="W22" s="180"/>
    </row>
    <row r="23" spans="1:23" s="197" customFormat="1" ht="12" customHeight="1" thickBot="1" x14ac:dyDescent="0.35">
      <c r="A23" s="324" t="s">
        <v>155</v>
      </c>
      <c r="B23" s="330" t="s">
        <v>24</v>
      </c>
      <c r="C23" s="325">
        <v>1</v>
      </c>
      <c r="D23" s="325">
        <v>0</v>
      </c>
      <c r="E23" s="325">
        <v>1</v>
      </c>
      <c r="F23" s="326">
        <v>2</v>
      </c>
      <c r="G23" s="326">
        <v>0</v>
      </c>
      <c r="H23" s="327">
        <v>2</v>
      </c>
      <c r="I23" s="314">
        <v>0</v>
      </c>
      <c r="J23" s="328">
        <v>0</v>
      </c>
      <c r="K23" s="329">
        <v>0</v>
      </c>
      <c r="L23" s="194">
        <f t="shared" si="0"/>
        <v>3</v>
      </c>
      <c r="M23" s="194">
        <f t="shared" si="0"/>
        <v>0</v>
      </c>
      <c r="N23" s="194">
        <v>3</v>
      </c>
      <c r="O23" s="195">
        <f t="shared" si="1"/>
        <v>3</v>
      </c>
      <c r="P23" s="199">
        <v>0.1</v>
      </c>
      <c r="Q23" s="200" t="s">
        <v>259</v>
      </c>
      <c r="R23" s="180"/>
      <c r="S23" s="180"/>
      <c r="T23" s="180"/>
      <c r="U23" s="180"/>
      <c r="V23" s="180"/>
      <c r="W23" s="180"/>
    </row>
    <row r="24" spans="1:23" s="197" customFormat="1" ht="12" customHeight="1" thickBot="1" x14ac:dyDescent="0.35">
      <c r="A24" s="324" t="s">
        <v>169</v>
      </c>
      <c r="B24" s="330" t="s">
        <v>25</v>
      </c>
      <c r="C24" s="325">
        <v>1</v>
      </c>
      <c r="D24" s="325">
        <v>0</v>
      </c>
      <c r="E24" s="325">
        <v>1</v>
      </c>
      <c r="F24" s="326">
        <v>2</v>
      </c>
      <c r="G24" s="326">
        <v>0</v>
      </c>
      <c r="H24" s="327">
        <v>2</v>
      </c>
      <c r="I24" s="314">
        <v>0</v>
      </c>
      <c r="J24" s="328">
        <v>0</v>
      </c>
      <c r="K24" s="329">
        <v>0</v>
      </c>
      <c r="L24" s="194">
        <f t="shared" si="0"/>
        <v>3</v>
      </c>
      <c r="M24" s="194">
        <v>0</v>
      </c>
      <c r="N24" s="194">
        <v>3</v>
      </c>
      <c r="O24" s="195">
        <f t="shared" si="1"/>
        <v>3</v>
      </c>
      <c r="P24" s="199">
        <v>0.04</v>
      </c>
      <c r="Q24" s="200" t="s">
        <v>260</v>
      </c>
      <c r="R24" s="180"/>
      <c r="S24" s="180"/>
      <c r="T24" s="180"/>
      <c r="U24" s="180"/>
      <c r="V24" s="180"/>
      <c r="W24" s="180"/>
    </row>
    <row r="25" spans="1:23" s="197" customFormat="1" ht="12" customHeight="1" thickBot="1" x14ac:dyDescent="0.35">
      <c r="A25" s="324" t="s">
        <v>155</v>
      </c>
      <c r="B25" s="330" t="s">
        <v>26</v>
      </c>
      <c r="C25" s="325">
        <v>0.1</v>
      </c>
      <c r="D25" s="325">
        <v>0</v>
      </c>
      <c r="E25" s="325">
        <v>0.1</v>
      </c>
      <c r="F25" s="326">
        <v>2</v>
      </c>
      <c r="G25" s="326">
        <v>0</v>
      </c>
      <c r="H25" s="327">
        <v>2</v>
      </c>
      <c r="I25" s="314">
        <v>0</v>
      </c>
      <c r="J25" s="328">
        <v>0</v>
      </c>
      <c r="K25" s="329">
        <v>0</v>
      </c>
      <c r="L25" s="194">
        <f t="shared" si="0"/>
        <v>2.1</v>
      </c>
      <c r="M25" s="194">
        <f t="shared" si="0"/>
        <v>0</v>
      </c>
      <c r="N25" s="194">
        <f t="shared" si="0"/>
        <v>2.1</v>
      </c>
      <c r="O25" s="195">
        <f t="shared" si="1"/>
        <v>2.1</v>
      </c>
      <c r="P25" s="199">
        <v>0.1</v>
      </c>
      <c r="Q25" s="200" t="s">
        <v>259</v>
      </c>
      <c r="R25" s="180"/>
      <c r="S25" s="180"/>
      <c r="T25" s="180"/>
      <c r="U25" s="180"/>
      <c r="V25" s="180"/>
      <c r="W25" s="180"/>
    </row>
    <row r="26" spans="1:23" s="197" customFormat="1" ht="12" customHeight="1" thickBot="1" x14ac:dyDescent="0.35">
      <c r="A26" s="324" t="s">
        <v>153</v>
      </c>
      <c r="B26" s="330" t="s">
        <v>27</v>
      </c>
      <c r="C26" s="325">
        <v>4</v>
      </c>
      <c r="D26" s="325">
        <v>0</v>
      </c>
      <c r="E26" s="325">
        <v>4</v>
      </c>
      <c r="F26" s="326">
        <v>16</v>
      </c>
      <c r="G26" s="326">
        <v>0</v>
      </c>
      <c r="H26" s="327">
        <v>16</v>
      </c>
      <c r="I26" s="314">
        <v>2</v>
      </c>
      <c r="J26" s="328">
        <v>0</v>
      </c>
      <c r="K26" s="329">
        <v>2</v>
      </c>
      <c r="L26" s="194">
        <f t="shared" si="0"/>
        <v>22</v>
      </c>
      <c r="M26" s="194">
        <f t="shared" si="0"/>
        <v>0</v>
      </c>
      <c r="N26" s="194">
        <f t="shared" si="0"/>
        <v>22</v>
      </c>
      <c r="O26" s="195">
        <f t="shared" si="1"/>
        <v>22</v>
      </c>
      <c r="P26" s="199">
        <v>1</v>
      </c>
      <c r="Q26" s="200" t="s">
        <v>245</v>
      </c>
      <c r="R26" s="180"/>
      <c r="S26" s="180"/>
      <c r="T26" s="180"/>
      <c r="U26" s="180"/>
      <c r="V26" s="180"/>
      <c r="W26" s="180"/>
    </row>
    <row r="27" spans="1:23" s="197" customFormat="1" ht="12" customHeight="1" thickBot="1" x14ac:dyDescent="0.35">
      <c r="A27" s="324" t="s">
        <v>152</v>
      </c>
      <c r="B27" s="330" t="s">
        <v>28</v>
      </c>
      <c r="C27" s="325">
        <v>3</v>
      </c>
      <c r="D27" s="325">
        <v>0</v>
      </c>
      <c r="E27" s="325">
        <v>3</v>
      </c>
      <c r="F27" s="326">
        <v>11</v>
      </c>
      <c r="G27" s="326">
        <v>0</v>
      </c>
      <c r="H27" s="327">
        <v>11</v>
      </c>
      <c r="I27" s="314">
        <v>1</v>
      </c>
      <c r="J27" s="328">
        <v>0</v>
      </c>
      <c r="K27" s="329">
        <v>1</v>
      </c>
      <c r="L27" s="194">
        <f t="shared" si="0"/>
        <v>15</v>
      </c>
      <c r="M27" s="194">
        <f t="shared" si="0"/>
        <v>0</v>
      </c>
      <c r="N27" s="194">
        <f t="shared" si="0"/>
        <v>15</v>
      </c>
      <c r="O27" s="195">
        <f t="shared" si="1"/>
        <v>15</v>
      </c>
      <c r="P27" s="199">
        <v>2.5</v>
      </c>
      <c r="Q27" s="200" t="s">
        <v>335</v>
      </c>
      <c r="R27" s="180"/>
      <c r="S27" s="180"/>
      <c r="T27" s="180"/>
      <c r="U27" s="180"/>
      <c r="V27" s="180"/>
      <c r="W27" s="180"/>
    </row>
    <row r="28" spans="1:23" s="197" customFormat="1" ht="12" customHeight="1" thickBot="1" x14ac:dyDescent="0.35">
      <c r="A28" s="324" t="s">
        <v>152</v>
      </c>
      <c r="B28" s="330" t="s">
        <v>29</v>
      </c>
      <c r="C28" s="325">
        <v>1</v>
      </c>
      <c r="D28" s="325">
        <v>0</v>
      </c>
      <c r="E28" s="325">
        <v>1</v>
      </c>
      <c r="F28" s="326">
        <v>7</v>
      </c>
      <c r="G28" s="326">
        <v>0</v>
      </c>
      <c r="H28" s="327">
        <v>7</v>
      </c>
      <c r="I28" s="314">
        <v>2</v>
      </c>
      <c r="J28" s="328">
        <v>0</v>
      </c>
      <c r="K28" s="329">
        <v>2</v>
      </c>
      <c r="L28" s="194">
        <f t="shared" si="0"/>
        <v>10</v>
      </c>
      <c r="M28" s="194">
        <f t="shared" si="0"/>
        <v>0</v>
      </c>
      <c r="N28" s="194">
        <v>10</v>
      </c>
      <c r="O28" s="195">
        <v>10</v>
      </c>
      <c r="P28" s="199">
        <v>1.2</v>
      </c>
      <c r="Q28" s="200" t="s">
        <v>331</v>
      </c>
      <c r="R28" s="180"/>
      <c r="S28" s="180"/>
      <c r="T28" s="180"/>
      <c r="U28" s="180"/>
      <c r="V28" s="180"/>
      <c r="W28" s="180"/>
    </row>
    <row r="29" spans="1:23" s="197" customFormat="1" ht="12" customHeight="1" thickBot="1" x14ac:dyDescent="0.35">
      <c r="A29" s="324" t="s">
        <v>152</v>
      </c>
      <c r="B29" s="330" t="s">
        <v>30</v>
      </c>
      <c r="C29" s="325">
        <v>9</v>
      </c>
      <c r="D29" s="325">
        <v>0</v>
      </c>
      <c r="E29" s="325">
        <v>9</v>
      </c>
      <c r="F29" s="326">
        <v>46</v>
      </c>
      <c r="G29" s="326">
        <v>0</v>
      </c>
      <c r="H29" s="327">
        <v>46</v>
      </c>
      <c r="I29" s="314">
        <v>16</v>
      </c>
      <c r="J29" s="328">
        <v>0</v>
      </c>
      <c r="K29" s="329">
        <v>16</v>
      </c>
      <c r="L29" s="194">
        <f t="shared" si="0"/>
        <v>71</v>
      </c>
      <c r="M29" s="194">
        <f t="shared" si="0"/>
        <v>0</v>
      </c>
      <c r="N29" s="194">
        <f t="shared" si="0"/>
        <v>71</v>
      </c>
      <c r="O29" s="195">
        <f t="shared" si="1"/>
        <v>71</v>
      </c>
      <c r="P29" s="199">
        <v>10.5</v>
      </c>
      <c r="Q29" s="200" t="s">
        <v>336</v>
      </c>
      <c r="R29" s="180"/>
      <c r="S29" s="180"/>
      <c r="T29" s="180"/>
      <c r="U29" s="180"/>
      <c r="V29" s="180"/>
      <c r="W29" s="180"/>
    </row>
    <row r="30" spans="1:23" s="197" customFormat="1" ht="12" customHeight="1" thickBot="1" x14ac:dyDescent="0.35">
      <c r="A30" s="324" t="s">
        <v>169</v>
      </c>
      <c r="B30" s="330" t="s">
        <v>31</v>
      </c>
      <c r="C30" s="325">
        <v>0.5</v>
      </c>
      <c r="D30" s="325">
        <v>0</v>
      </c>
      <c r="E30" s="325">
        <v>0.5</v>
      </c>
      <c r="F30" s="326">
        <v>2</v>
      </c>
      <c r="G30" s="326">
        <v>0</v>
      </c>
      <c r="H30" s="327">
        <v>2</v>
      </c>
      <c r="I30" s="314">
        <v>0</v>
      </c>
      <c r="J30" s="328">
        <v>0</v>
      </c>
      <c r="K30" s="329">
        <v>0</v>
      </c>
      <c r="L30" s="194">
        <v>2.5</v>
      </c>
      <c r="M30" s="194">
        <f t="shared" si="0"/>
        <v>0</v>
      </c>
      <c r="N30" s="194">
        <v>2.5</v>
      </c>
      <c r="O30" s="195">
        <v>2.5</v>
      </c>
      <c r="P30" s="199">
        <v>7.0000000000000007E-2</v>
      </c>
      <c r="Q30" s="200" t="s">
        <v>261</v>
      </c>
      <c r="R30" s="180"/>
      <c r="S30" s="180"/>
      <c r="T30" s="180"/>
      <c r="U30" s="180"/>
      <c r="V30" s="180"/>
      <c r="W30" s="180"/>
    </row>
    <row r="31" spans="1:23" s="197" customFormat="1" ht="12" customHeight="1" thickBot="1" x14ac:dyDescent="0.35">
      <c r="A31" s="324" t="s">
        <v>169</v>
      </c>
      <c r="B31" s="330" t="s">
        <v>32</v>
      </c>
      <c r="C31" s="325">
        <v>0.5</v>
      </c>
      <c r="D31" s="325">
        <v>0</v>
      </c>
      <c r="E31" s="325">
        <v>0.5</v>
      </c>
      <c r="F31" s="326">
        <v>2</v>
      </c>
      <c r="G31" s="326">
        <v>0</v>
      </c>
      <c r="H31" s="327">
        <v>2</v>
      </c>
      <c r="I31" s="314">
        <v>0</v>
      </c>
      <c r="J31" s="328">
        <v>0</v>
      </c>
      <c r="K31" s="329">
        <v>0</v>
      </c>
      <c r="L31" s="194">
        <f t="shared" si="0"/>
        <v>2.5</v>
      </c>
      <c r="M31" s="194">
        <f t="shared" si="0"/>
        <v>0</v>
      </c>
      <c r="N31" s="194">
        <v>2.5</v>
      </c>
      <c r="O31" s="195">
        <f t="shared" si="1"/>
        <v>2.5</v>
      </c>
      <c r="P31" s="199">
        <v>0.1</v>
      </c>
      <c r="Q31" s="200" t="s">
        <v>262</v>
      </c>
      <c r="R31" s="180"/>
      <c r="S31" s="180"/>
      <c r="T31" s="180"/>
      <c r="U31" s="180"/>
      <c r="V31" s="180"/>
      <c r="W31" s="180"/>
    </row>
    <row r="32" spans="1:23" s="197" customFormat="1" ht="12" customHeight="1" thickBot="1" x14ac:dyDescent="0.35">
      <c r="A32" s="324" t="s">
        <v>142</v>
      </c>
      <c r="B32" s="330" t="s">
        <v>33</v>
      </c>
      <c r="C32" s="325">
        <v>2</v>
      </c>
      <c r="D32" s="325">
        <v>0</v>
      </c>
      <c r="E32" s="325">
        <v>2</v>
      </c>
      <c r="F32" s="326">
        <v>15</v>
      </c>
      <c r="G32" s="326">
        <v>0</v>
      </c>
      <c r="H32" s="327">
        <v>15</v>
      </c>
      <c r="I32" s="314">
        <v>2</v>
      </c>
      <c r="J32" s="328">
        <v>0</v>
      </c>
      <c r="K32" s="329">
        <v>2</v>
      </c>
      <c r="L32" s="194">
        <f t="shared" si="0"/>
        <v>19</v>
      </c>
      <c r="M32" s="194">
        <f t="shared" si="0"/>
        <v>0</v>
      </c>
      <c r="N32" s="194">
        <f t="shared" si="0"/>
        <v>19</v>
      </c>
      <c r="O32" s="195">
        <v>19</v>
      </c>
      <c r="P32" s="199">
        <v>0</v>
      </c>
      <c r="Q32" s="401" t="s">
        <v>326</v>
      </c>
      <c r="R32" s="180"/>
      <c r="S32" s="180"/>
      <c r="T32" s="180"/>
      <c r="U32" s="180"/>
      <c r="V32" s="180"/>
      <c r="W32" s="180"/>
    </row>
    <row r="33" spans="1:23" s="197" customFormat="1" ht="12" customHeight="1" thickBot="1" x14ac:dyDescent="0.35">
      <c r="A33" s="324" t="s">
        <v>142</v>
      </c>
      <c r="B33" s="330" t="s">
        <v>34</v>
      </c>
      <c r="C33" s="325">
        <v>0.25</v>
      </c>
      <c r="D33" s="325">
        <v>0</v>
      </c>
      <c r="E33" s="325">
        <v>0.25</v>
      </c>
      <c r="F33" s="326">
        <v>3.75</v>
      </c>
      <c r="G33" s="326">
        <v>0</v>
      </c>
      <c r="H33" s="327">
        <v>3.75</v>
      </c>
      <c r="I33" s="314">
        <v>1</v>
      </c>
      <c r="J33" s="328">
        <v>0</v>
      </c>
      <c r="K33" s="329">
        <v>1</v>
      </c>
      <c r="L33" s="194">
        <f t="shared" si="0"/>
        <v>5</v>
      </c>
      <c r="M33" s="194">
        <f t="shared" si="0"/>
        <v>0</v>
      </c>
      <c r="N33" s="194">
        <f t="shared" si="0"/>
        <v>5</v>
      </c>
      <c r="O33" s="195">
        <f t="shared" si="1"/>
        <v>5</v>
      </c>
      <c r="P33" s="199">
        <v>0.25</v>
      </c>
      <c r="Q33" s="200" t="s">
        <v>263</v>
      </c>
      <c r="R33" s="180"/>
      <c r="S33" s="180"/>
      <c r="T33" s="180"/>
      <c r="U33" s="180"/>
      <c r="V33" s="180"/>
      <c r="W33" s="180"/>
    </row>
    <row r="34" spans="1:23" ht="12" customHeight="1" thickBot="1" x14ac:dyDescent="0.35">
      <c r="A34" s="324" t="s">
        <v>152</v>
      </c>
      <c r="B34" s="330" t="s">
        <v>35</v>
      </c>
      <c r="C34" s="325">
        <v>1</v>
      </c>
      <c r="D34" s="325">
        <v>0</v>
      </c>
      <c r="E34" s="325">
        <v>1</v>
      </c>
      <c r="F34" s="326">
        <v>9</v>
      </c>
      <c r="G34" s="326">
        <v>0</v>
      </c>
      <c r="H34" s="327">
        <v>9</v>
      </c>
      <c r="I34" s="314">
        <v>1</v>
      </c>
      <c r="J34" s="328">
        <v>0</v>
      </c>
      <c r="K34" s="329">
        <v>1</v>
      </c>
      <c r="L34" s="194">
        <f t="shared" si="0"/>
        <v>11</v>
      </c>
      <c r="M34" s="194">
        <f t="shared" si="0"/>
        <v>0</v>
      </c>
      <c r="N34" s="194">
        <f t="shared" si="0"/>
        <v>11</v>
      </c>
      <c r="O34" s="195">
        <f t="shared" si="1"/>
        <v>11</v>
      </c>
      <c r="P34" s="199">
        <v>1.1000000000000001</v>
      </c>
      <c r="Q34" s="200" t="s">
        <v>264</v>
      </c>
    </row>
    <row r="35" spans="1:23" s="197" customFormat="1" ht="12" customHeight="1" thickBot="1" x14ac:dyDescent="0.35">
      <c r="A35" s="324" t="s">
        <v>142</v>
      </c>
      <c r="B35" s="330" t="s">
        <v>36</v>
      </c>
      <c r="C35" s="325">
        <v>6</v>
      </c>
      <c r="D35" s="325">
        <v>0</v>
      </c>
      <c r="E35" s="325">
        <v>6</v>
      </c>
      <c r="F35" s="326">
        <v>29</v>
      </c>
      <c r="G35" s="326">
        <v>0</v>
      </c>
      <c r="H35" s="327">
        <v>29</v>
      </c>
      <c r="I35" s="314">
        <v>4</v>
      </c>
      <c r="J35" s="328">
        <v>0</v>
      </c>
      <c r="K35" s="329">
        <v>4</v>
      </c>
      <c r="L35" s="194">
        <f t="shared" si="0"/>
        <v>39</v>
      </c>
      <c r="M35" s="194">
        <f t="shared" si="0"/>
        <v>0</v>
      </c>
      <c r="N35" s="194">
        <f t="shared" si="0"/>
        <v>39</v>
      </c>
      <c r="O35" s="195">
        <v>39</v>
      </c>
      <c r="P35" s="199">
        <v>0</v>
      </c>
      <c r="Q35" s="200"/>
      <c r="R35" s="180"/>
      <c r="S35" s="180"/>
      <c r="T35" s="180"/>
      <c r="U35" s="180"/>
      <c r="V35" s="180"/>
      <c r="W35" s="180"/>
    </row>
    <row r="36" spans="1:23" ht="12" customHeight="1" thickBot="1" x14ac:dyDescent="0.35">
      <c r="A36" s="324" t="s">
        <v>308</v>
      </c>
      <c r="B36" s="330" t="s">
        <v>265</v>
      </c>
      <c r="C36" s="325">
        <v>1.5</v>
      </c>
      <c r="D36" s="325">
        <v>0</v>
      </c>
      <c r="E36" s="325">
        <v>1.5</v>
      </c>
      <c r="F36" s="326">
        <v>8.5</v>
      </c>
      <c r="G36" s="326">
        <v>0</v>
      </c>
      <c r="H36" s="327">
        <v>8.5</v>
      </c>
      <c r="I36" s="314">
        <v>1</v>
      </c>
      <c r="J36" s="328">
        <v>0</v>
      </c>
      <c r="K36" s="329">
        <v>1</v>
      </c>
      <c r="L36" s="194">
        <f t="shared" si="0"/>
        <v>11</v>
      </c>
      <c r="M36" s="194">
        <f t="shared" si="0"/>
        <v>0</v>
      </c>
      <c r="N36" s="194">
        <f t="shared" si="0"/>
        <v>11</v>
      </c>
      <c r="O36" s="195">
        <f t="shared" si="1"/>
        <v>11</v>
      </c>
      <c r="P36" s="199">
        <v>1.75</v>
      </c>
      <c r="Q36" s="200" t="s">
        <v>266</v>
      </c>
    </row>
    <row r="37" spans="1:23" ht="12" customHeight="1" thickBot="1" x14ac:dyDescent="0.35">
      <c r="A37" s="324" t="s">
        <v>308</v>
      </c>
      <c r="B37" s="330" t="s">
        <v>267</v>
      </c>
      <c r="C37" s="325">
        <v>1.5</v>
      </c>
      <c r="D37" s="325">
        <v>0</v>
      </c>
      <c r="E37" s="325">
        <v>1.5</v>
      </c>
      <c r="F37" s="326">
        <v>6.5</v>
      </c>
      <c r="G37" s="326">
        <v>0</v>
      </c>
      <c r="H37" s="327">
        <v>6.5</v>
      </c>
      <c r="I37" s="314">
        <v>1</v>
      </c>
      <c r="J37" s="328">
        <v>1</v>
      </c>
      <c r="K37" s="329">
        <v>0</v>
      </c>
      <c r="L37" s="194">
        <f t="shared" si="0"/>
        <v>9</v>
      </c>
      <c r="M37" s="194">
        <f t="shared" si="0"/>
        <v>1</v>
      </c>
      <c r="N37" s="194">
        <f t="shared" si="0"/>
        <v>8</v>
      </c>
      <c r="O37" s="195">
        <v>8</v>
      </c>
      <c r="P37" s="199">
        <v>1.75</v>
      </c>
      <c r="Q37" s="200" t="s">
        <v>266</v>
      </c>
    </row>
    <row r="38" spans="1:23" s="197" customFormat="1" ht="12" customHeight="1" thickBot="1" x14ac:dyDescent="0.35">
      <c r="A38" s="324" t="s">
        <v>142</v>
      </c>
      <c r="B38" s="330" t="s">
        <v>39</v>
      </c>
      <c r="C38" s="325">
        <v>8.5</v>
      </c>
      <c r="D38" s="325">
        <v>0</v>
      </c>
      <c r="E38" s="325">
        <v>8.5</v>
      </c>
      <c r="F38" s="326">
        <v>33</v>
      </c>
      <c r="G38" s="326">
        <v>0</v>
      </c>
      <c r="H38" s="327">
        <f>F38-G38</f>
        <v>33</v>
      </c>
      <c r="I38" s="314">
        <v>9</v>
      </c>
      <c r="J38" s="328">
        <v>0</v>
      </c>
      <c r="K38" s="329">
        <v>9</v>
      </c>
      <c r="L38" s="194">
        <f t="shared" si="0"/>
        <v>50.5</v>
      </c>
      <c r="M38" s="194">
        <f t="shared" si="0"/>
        <v>0</v>
      </c>
      <c r="N38" s="194">
        <f t="shared" si="0"/>
        <v>50.5</v>
      </c>
      <c r="O38" s="195">
        <v>50.5</v>
      </c>
      <c r="P38" s="199">
        <v>0.5</v>
      </c>
      <c r="Q38" s="401" t="s">
        <v>325</v>
      </c>
      <c r="R38" s="180"/>
      <c r="S38" s="180"/>
      <c r="T38" s="180"/>
      <c r="U38" s="180"/>
      <c r="V38" s="180"/>
      <c r="W38" s="180"/>
    </row>
    <row r="39" spans="1:23" s="197" customFormat="1" ht="12" customHeight="1" thickBot="1" x14ac:dyDescent="0.35">
      <c r="A39" s="324" t="s">
        <v>308</v>
      </c>
      <c r="B39" s="330" t="s">
        <v>40</v>
      </c>
      <c r="C39" s="325">
        <v>1</v>
      </c>
      <c r="D39" s="325">
        <v>0</v>
      </c>
      <c r="E39" s="325">
        <v>1</v>
      </c>
      <c r="F39" s="326">
        <v>8</v>
      </c>
      <c r="G39" s="326">
        <v>0</v>
      </c>
      <c r="H39" s="327">
        <v>8</v>
      </c>
      <c r="I39" s="314">
        <v>0</v>
      </c>
      <c r="J39" s="328">
        <v>0</v>
      </c>
      <c r="K39" s="329">
        <v>0</v>
      </c>
      <c r="L39" s="194">
        <f t="shared" si="0"/>
        <v>9</v>
      </c>
      <c r="M39" s="194">
        <f t="shared" si="0"/>
        <v>0</v>
      </c>
      <c r="N39" s="194">
        <f t="shared" si="0"/>
        <v>9</v>
      </c>
      <c r="O39" s="195">
        <f t="shared" si="1"/>
        <v>9</v>
      </c>
      <c r="P39" s="199">
        <v>2</v>
      </c>
      <c r="Q39" s="200" t="s">
        <v>268</v>
      </c>
      <c r="R39" s="180"/>
      <c r="S39" s="180"/>
      <c r="T39" s="180"/>
      <c r="U39" s="180"/>
      <c r="V39" s="180"/>
      <c r="W39" s="180"/>
    </row>
    <row r="40" spans="1:23" s="197" customFormat="1" ht="12" customHeight="1" thickBot="1" x14ac:dyDescent="0.35">
      <c r="A40" s="324" t="s">
        <v>153</v>
      </c>
      <c r="B40" s="330" t="s">
        <v>41</v>
      </c>
      <c r="C40" s="325">
        <v>5.25</v>
      </c>
      <c r="D40" s="325">
        <v>0</v>
      </c>
      <c r="E40" s="325">
        <v>5.25</v>
      </c>
      <c r="F40" s="326">
        <v>24.75</v>
      </c>
      <c r="G40" s="326">
        <v>0</v>
      </c>
      <c r="H40" s="327">
        <v>24.75</v>
      </c>
      <c r="I40" s="314">
        <v>4</v>
      </c>
      <c r="J40" s="328">
        <v>0</v>
      </c>
      <c r="K40" s="329">
        <v>4</v>
      </c>
      <c r="L40" s="194">
        <f t="shared" si="0"/>
        <v>34</v>
      </c>
      <c r="M40" s="194">
        <f t="shared" si="0"/>
        <v>0</v>
      </c>
      <c r="N40" s="194">
        <f t="shared" si="0"/>
        <v>34</v>
      </c>
      <c r="O40" s="195">
        <f t="shared" si="1"/>
        <v>34</v>
      </c>
      <c r="P40" s="199">
        <v>2</v>
      </c>
      <c r="Q40" s="200" t="s">
        <v>269</v>
      </c>
      <c r="R40" s="180"/>
      <c r="S40" s="180"/>
      <c r="T40" s="180"/>
      <c r="U40" s="180"/>
      <c r="V40" s="180"/>
      <c r="W40" s="180"/>
    </row>
    <row r="41" spans="1:23" s="197" customFormat="1" ht="12" customHeight="1" thickBot="1" x14ac:dyDescent="0.35">
      <c r="A41" s="324" t="s">
        <v>169</v>
      </c>
      <c r="B41" s="330" t="s">
        <v>42</v>
      </c>
      <c r="C41" s="325">
        <v>0.25</v>
      </c>
      <c r="D41" s="325">
        <v>0</v>
      </c>
      <c r="E41" s="325">
        <v>0.25</v>
      </c>
      <c r="F41" s="326">
        <v>1</v>
      </c>
      <c r="G41" s="326">
        <v>0</v>
      </c>
      <c r="H41" s="327">
        <v>1</v>
      </c>
      <c r="I41" s="314">
        <v>0.5</v>
      </c>
      <c r="J41" s="328">
        <v>0</v>
      </c>
      <c r="K41" s="329">
        <v>0.5</v>
      </c>
      <c r="L41" s="194">
        <f t="shared" si="0"/>
        <v>1.75</v>
      </c>
      <c r="M41" s="194">
        <f t="shared" si="0"/>
        <v>0</v>
      </c>
      <c r="N41" s="194">
        <f t="shared" si="0"/>
        <v>1.75</v>
      </c>
      <c r="O41" s="195">
        <f t="shared" si="1"/>
        <v>1.75</v>
      </c>
      <c r="P41" s="199">
        <v>0.04</v>
      </c>
      <c r="Q41" s="200" t="s">
        <v>270</v>
      </c>
      <c r="R41" s="180"/>
      <c r="S41" s="180"/>
      <c r="T41" s="180"/>
      <c r="U41" s="180"/>
      <c r="V41" s="180"/>
      <c r="W41" s="180"/>
    </row>
    <row r="42" spans="1:23" s="197" customFormat="1" ht="12" customHeight="1" thickBot="1" x14ac:dyDescent="0.35">
      <c r="A42" s="324" t="s">
        <v>155</v>
      </c>
      <c r="B42" s="330" t="s">
        <v>43</v>
      </c>
      <c r="C42" s="325">
        <v>0.25</v>
      </c>
      <c r="D42" s="325">
        <v>0</v>
      </c>
      <c r="E42" s="325">
        <v>0.25</v>
      </c>
      <c r="F42" s="326">
        <v>0.75</v>
      </c>
      <c r="G42" s="326">
        <v>0</v>
      </c>
      <c r="H42" s="327">
        <v>0.75</v>
      </c>
      <c r="I42" s="314">
        <v>0</v>
      </c>
      <c r="J42" s="328">
        <v>0</v>
      </c>
      <c r="K42" s="329">
        <v>0</v>
      </c>
      <c r="L42" s="194">
        <f t="shared" si="0"/>
        <v>1</v>
      </c>
      <c r="M42" s="194">
        <f t="shared" si="0"/>
        <v>0</v>
      </c>
      <c r="N42" s="194">
        <f t="shared" si="0"/>
        <v>1</v>
      </c>
      <c r="O42" s="195">
        <f t="shared" si="1"/>
        <v>1</v>
      </c>
      <c r="P42" s="199">
        <v>0.1</v>
      </c>
      <c r="Q42" s="200" t="s">
        <v>259</v>
      </c>
      <c r="R42" s="180"/>
      <c r="S42" s="180"/>
      <c r="T42" s="180"/>
      <c r="U42" s="180"/>
      <c r="V42" s="180"/>
      <c r="W42" s="180"/>
    </row>
    <row r="43" spans="1:23" s="197" customFormat="1" ht="12" customHeight="1" thickBot="1" x14ac:dyDescent="0.35">
      <c r="A43" s="324" t="s">
        <v>308</v>
      </c>
      <c r="B43" s="330" t="s">
        <v>44</v>
      </c>
      <c r="C43" s="325">
        <v>1.5</v>
      </c>
      <c r="D43" s="325">
        <v>0</v>
      </c>
      <c r="E43" s="325">
        <v>1.5</v>
      </c>
      <c r="F43" s="326">
        <v>9.5</v>
      </c>
      <c r="G43" s="326">
        <v>0</v>
      </c>
      <c r="H43" s="327">
        <v>9.5</v>
      </c>
      <c r="I43" s="314">
        <v>0</v>
      </c>
      <c r="J43" s="328">
        <v>0</v>
      </c>
      <c r="K43" s="329">
        <v>0</v>
      </c>
      <c r="L43" s="194">
        <f t="shared" si="0"/>
        <v>11</v>
      </c>
      <c r="M43" s="194">
        <f t="shared" si="0"/>
        <v>0</v>
      </c>
      <c r="N43" s="194">
        <f t="shared" si="0"/>
        <v>11</v>
      </c>
      <c r="O43" s="195">
        <f t="shared" si="1"/>
        <v>11</v>
      </c>
      <c r="P43" s="199">
        <v>0</v>
      </c>
      <c r="Q43" s="200" t="s">
        <v>271</v>
      </c>
      <c r="R43" s="180"/>
      <c r="S43" s="180"/>
      <c r="T43" s="180"/>
      <c r="U43" s="180"/>
      <c r="V43" s="180"/>
      <c r="W43" s="180"/>
    </row>
    <row r="44" spans="1:23" ht="12" customHeight="1" thickBot="1" x14ac:dyDescent="0.35">
      <c r="A44" s="324" t="s">
        <v>308</v>
      </c>
      <c r="B44" s="330" t="s">
        <v>45</v>
      </c>
      <c r="C44" s="325">
        <v>1</v>
      </c>
      <c r="D44" s="325">
        <v>0</v>
      </c>
      <c r="E44" s="325">
        <v>1</v>
      </c>
      <c r="F44" s="326">
        <v>3</v>
      </c>
      <c r="G44" s="326">
        <v>0</v>
      </c>
      <c r="H44" s="327">
        <v>3</v>
      </c>
      <c r="I44" s="314">
        <v>0.5</v>
      </c>
      <c r="J44" s="328">
        <v>0</v>
      </c>
      <c r="K44" s="329">
        <v>0.5</v>
      </c>
      <c r="L44" s="194">
        <f t="shared" si="0"/>
        <v>4.5</v>
      </c>
      <c r="M44" s="194">
        <f t="shared" si="0"/>
        <v>0</v>
      </c>
      <c r="N44" s="194">
        <f t="shared" si="0"/>
        <v>4.5</v>
      </c>
      <c r="O44" s="195">
        <f t="shared" si="1"/>
        <v>4.5</v>
      </c>
      <c r="P44" s="199">
        <v>0.05</v>
      </c>
      <c r="Q44" s="200" t="s">
        <v>272</v>
      </c>
    </row>
    <row r="45" spans="1:23" ht="12" customHeight="1" thickBot="1" x14ac:dyDescent="0.35">
      <c r="A45" s="324" t="s">
        <v>142</v>
      </c>
      <c r="B45" s="330" t="s">
        <v>273</v>
      </c>
      <c r="C45" s="325">
        <v>12</v>
      </c>
      <c r="D45" s="325">
        <v>0</v>
      </c>
      <c r="E45" s="325">
        <v>12</v>
      </c>
      <c r="F45" s="326">
        <v>35</v>
      </c>
      <c r="G45" s="326">
        <v>0</v>
      </c>
      <c r="H45" s="327">
        <v>35</v>
      </c>
      <c r="I45" s="314">
        <v>19</v>
      </c>
      <c r="J45" s="328">
        <v>0</v>
      </c>
      <c r="K45" s="329">
        <v>19</v>
      </c>
      <c r="L45" s="194">
        <f t="shared" si="0"/>
        <v>66</v>
      </c>
      <c r="M45" s="194">
        <f t="shared" si="0"/>
        <v>0</v>
      </c>
      <c r="N45" s="194">
        <f t="shared" si="0"/>
        <v>66</v>
      </c>
      <c r="O45" s="195">
        <f t="shared" si="1"/>
        <v>66</v>
      </c>
      <c r="P45" s="199">
        <v>1</v>
      </c>
      <c r="Q45" s="200" t="s">
        <v>322</v>
      </c>
    </row>
    <row r="46" spans="1:23" ht="12" customHeight="1" thickBot="1" x14ac:dyDescent="0.35">
      <c r="A46" s="324" t="s">
        <v>142</v>
      </c>
      <c r="B46" s="330" t="s">
        <v>275</v>
      </c>
      <c r="C46" s="325">
        <v>6</v>
      </c>
      <c r="D46" s="325">
        <v>0</v>
      </c>
      <c r="E46" s="325">
        <v>6</v>
      </c>
      <c r="F46" s="326">
        <v>15</v>
      </c>
      <c r="G46" s="326">
        <v>0</v>
      </c>
      <c r="H46" s="327">
        <v>15</v>
      </c>
      <c r="I46" s="314">
        <v>9</v>
      </c>
      <c r="J46" s="328">
        <v>0</v>
      </c>
      <c r="K46" s="329">
        <v>9</v>
      </c>
      <c r="L46" s="194">
        <f t="shared" si="0"/>
        <v>30</v>
      </c>
      <c r="M46" s="194">
        <f t="shared" si="0"/>
        <v>0</v>
      </c>
      <c r="N46" s="194">
        <f t="shared" si="0"/>
        <v>30</v>
      </c>
      <c r="O46" s="195">
        <f t="shared" si="1"/>
        <v>30</v>
      </c>
      <c r="P46" s="199">
        <v>0</v>
      </c>
      <c r="Q46" s="200" t="s">
        <v>256</v>
      </c>
    </row>
    <row r="47" spans="1:23" s="197" customFormat="1" ht="12" customHeight="1" thickBot="1" x14ac:dyDescent="0.35">
      <c r="A47" s="324" t="s">
        <v>308</v>
      </c>
      <c r="B47" s="330" t="s">
        <v>48</v>
      </c>
      <c r="C47" s="325">
        <v>3</v>
      </c>
      <c r="D47" s="325">
        <v>0</v>
      </c>
      <c r="E47" s="325">
        <v>3</v>
      </c>
      <c r="F47" s="326">
        <v>12</v>
      </c>
      <c r="G47" s="326">
        <v>0</v>
      </c>
      <c r="H47" s="327">
        <v>12</v>
      </c>
      <c r="I47" s="314">
        <v>3</v>
      </c>
      <c r="J47" s="328">
        <v>0</v>
      </c>
      <c r="K47" s="329">
        <v>3</v>
      </c>
      <c r="L47" s="194">
        <f t="shared" si="0"/>
        <v>18</v>
      </c>
      <c r="M47" s="194">
        <f t="shared" si="0"/>
        <v>0</v>
      </c>
      <c r="N47" s="194">
        <f t="shared" si="0"/>
        <v>18</v>
      </c>
      <c r="O47" s="195">
        <f t="shared" si="1"/>
        <v>18</v>
      </c>
      <c r="P47" s="199">
        <v>0.6</v>
      </c>
      <c r="Q47" s="200" t="s">
        <v>276</v>
      </c>
      <c r="R47" s="180"/>
      <c r="S47" s="180"/>
      <c r="T47" s="180"/>
      <c r="U47" s="180"/>
      <c r="V47" s="180"/>
      <c r="W47" s="180"/>
    </row>
    <row r="48" spans="1:23" s="197" customFormat="1" ht="12" customHeight="1" thickBot="1" x14ac:dyDescent="0.35">
      <c r="A48" s="324" t="s">
        <v>154</v>
      </c>
      <c r="B48" s="330" t="s">
        <v>49</v>
      </c>
      <c r="C48" s="325">
        <v>4</v>
      </c>
      <c r="D48" s="325">
        <v>0</v>
      </c>
      <c r="E48" s="325">
        <v>4</v>
      </c>
      <c r="F48" s="326">
        <v>12.5</v>
      </c>
      <c r="G48" s="326">
        <v>0</v>
      </c>
      <c r="H48" s="327">
        <v>12.5</v>
      </c>
      <c r="I48" s="314">
        <v>2</v>
      </c>
      <c r="J48" s="328">
        <v>0</v>
      </c>
      <c r="K48" s="329">
        <v>2</v>
      </c>
      <c r="L48" s="194">
        <f t="shared" si="0"/>
        <v>18.5</v>
      </c>
      <c r="M48" s="194">
        <f t="shared" si="0"/>
        <v>0</v>
      </c>
      <c r="N48" s="194">
        <f t="shared" si="0"/>
        <v>18.5</v>
      </c>
      <c r="O48" s="195">
        <f t="shared" si="1"/>
        <v>18.5</v>
      </c>
      <c r="P48" s="199">
        <v>1</v>
      </c>
      <c r="Q48" s="200" t="s">
        <v>311</v>
      </c>
      <c r="R48" s="180"/>
      <c r="S48" s="180"/>
      <c r="T48" s="180"/>
      <c r="U48" s="180"/>
      <c r="V48" s="180"/>
      <c r="W48" s="180"/>
    </row>
    <row r="49" spans="1:23" s="197" customFormat="1" ht="12" customHeight="1" thickBot="1" x14ac:dyDescent="0.35">
      <c r="A49" s="324" t="s">
        <v>155</v>
      </c>
      <c r="B49" s="330" t="s">
        <v>50</v>
      </c>
      <c r="C49" s="325">
        <v>1</v>
      </c>
      <c r="D49" s="325">
        <v>0</v>
      </c>
      <c r="E49" s="325">
        <v>1</v>
      </c>
      <c r="F49" s="326">
        <v>5</v>
      </c>
      <c r="G49" s="326">
        <v>0</v>
      </c>
      <c r="H49" s="327">
        <v>5</v>
      </c>
      <c r="I49" s="314">
        <v>1</v>
      </c>
      <c r="J49" s="328">
        <v>0</v>
      </c>
      <c r="K49" s="329">
        <v>1</v>
      </c>
      <c r="L49" s="194">
        <f t="shared" si="0"/>
        <v>7</v>
      </c>
      <c r="M49" s="194">
        <f t="shared" si="0"/>
        <v>0</v>
      </c>
      <c r="N49" s="194">
        <f t="shared" si="0"/>
        <v>7</v>
      </c>
      <c r="O49" s="195">
        <f t="shared" si="1"/>
        <v>7</v>
      </c>
      <c r="P49" s="199">
        <v>0</v>
      </c>
      <c r="Q49" s="200" t="s">
        <v>344</v>
      </c>
      <c r="R49" s="180"/>
      <c r="S49" s="180"/>
      <c r="T49" s="180"/>
      <c r="U49" s="180"/>
      <c r="V49" s="180"/>
      <c r="W49" s="180"/>
    </row>
    <row r="50" spans="1:23" s="197" customFormat="1" ht="12" customHeight="1" thickBot="1" x14ac:dyDescent="0.35">
      <c r="A50" s="324" t="s">
        <v>155</v>
      </c>
      <c r="B50" s="330" t="s">
        <v>51</v>
      </c>
      <c r="C50" s="325">
        <v>1</v>
      </c>
      <c r="D50" s="325">
        <v>0</v>
      </c>
      <c r="E50" s="325">
        <v>1</v>
      </c>
      <c r="F50" s="326">
        <v>6</v>
      </c>
      <c r="G50" s="326">
        <v>0</v>
      </c>
      <c r="H50" s="327">
        <v>6</v>
      </c>
      <c r="I50" s="314">
        <v>0</v>
      </c>
      <c r="J50" s="328">
        <v>0</v>
      </c>
      <c r="K50" s="329">
        <v>0</v>
      </c>
      <c r="L50" s="194">
        <f t="shared" si="0"/>
        <v>7</v>
      </c>
      <c r="M50" s="194">
        <f t="shared" si="0"/>
        <v>0</v>
      </c>
      <c r="N50" s="194">
        <f t="shared" si="0"/>
        <v>7</v>
      </c>
      <c r="O50" s="195">
        <f t="shared" si="1"/>
        <v>7</v>
      </c>
      <c r="P50" s="199">
        <v>0.5</v>
      </c>
      <c r="Q50" s="200" t="s">
        <v>257</v>
      </c>
      <c r="R50" s="180"/>
      <c r="S50" s="180"/>
      <c r="T50" s="180"/>
      <c r="U50" s="180"/>
      <c r="V50" s="180"/>
      <c r="W50" s="180"/>
    </row>
    <row r="51" spans="1:23" s="197" customFormat="1" ht="12" customHeight="1" thickBot="1" x14ac:dyDescent="0.35">
      <c r="A51" s="324" t="s">
        <v>169</v>
      </c>
      <c r="B51" s="330" t="s">
        <v>52</v>
      </c>
      <c r="C51" s="325">
        <v>0.5</v>
      </c>
      <c r="D51" s="325">
        <v>0</v>
      </c>
      <c r="E51" s="325">
        <v>0.5</v>
      </c>
      <c r="F51" s="326">
        <v>3.5</v>
      </c>
      <c r="G51" s="326">
        <v>0</v>
      </c>
      <c r="H51" s="327">
        <v>3.5</v>
      </c>
      <c r="I51" s="314">
        <v>0</v>
      </c>
      <c r="J51" s="328">
        <v>0</v>
      </c>
      <c r="K51" s="329">
        <v>0</v>
      </c>
      <c r="L51" s="194">
        <f t="shared" si="0"/>
        <v>4</v>
      </c>
      <c r="M51" s="194">
        <f t="shared" si="0"/>
        <v>0</v>
      </c>
      <c r="N51" s="194">
        <f t="shared" si="0"/>
        <v>4</v>
      </c>
      <c r="O51" s="195">
        <f t="shared" si="1"/>
        <v>4</v>
      </c>
      <c r="P51" s="199">
        <v>0.11</v>
      </c>
      <c r="Q51" s="200" t="s">
        <v>277</v>
      </c>
      <c r="R51" s="180"/>
      <c r="S51" s="180"/>
      <c r="T51" s="180"/>
      <c r="U51" s="180"/>
      <c r="V51" s="180"/>
      <c r="W51" s="180"/>
    </row>
    <row r="52" spans="1:23" s="197" customFormat="1" ht="12" customHeight="1" thickBot="1" x14ac:dyDescent="0.35">
      <c r="A52" s="324" t="s">
        <v>154</v>
      </c>
      <c r="B52" s="330" t="s">
        <v>53</v>
      </c>
      <c r="C52" s="325">
        <v>1.25</v>
      </c>
      <c r="D52" s="325">
        <v>0</v>
      </c>
      <c r="E52" s="325">
        <v>1.25</v>
      </c>
      <c r="F52" s="326">
        <v>7.75</v>
      </c>
      <c r="G52" s="326">
        <v>0</v>
      </c>
      <c r="H52" s="327">
        <v>7.75</v>
      </c>
      <c r="I52" s="314">
        <v>1</v>
      </c>
      <c r="J52" s="328">
        <v>0</v>
      </c>
      <c r="K52" s="329">
        <v>1</v>
      </c>
      <c r="L52" s="194">
        <f t="shared" si="0"/>
        <v>10</v>
      </c>
      <c r="M52" s="194">
        <f t="shared" si="0"/>
        <v>0</v>
      </c>
      <c r="N52" s="194">
        <f t="shared" si="0"/>
        <v>10</v>
      </c>
      <c r="O52" s="195">
        <f t="shared" si="1"/>
        <v>10</v>
      </c>
      <c r="P52" s="199">
        <v>0.93</v>
      </c>
      <c r="Q52" s="200" t="s">
        <v>278</v>
      </c>
      <c r="R52" s="180"/>
      <c r="S52" s="180"/>
      <c r="T52" s="180"/>
      <c r="U52" s="180"/>
      <c r="V52" s="180"/>
      <c r="W52" s="180"/>
    </row>
    <row r="53" spans="1:23" s="197" customFormat="1" ht="12" customHeight="1" thickBot="1" x14ac:dyDescent="0.35">
      <c r="A53" s="324" t="s">
        <v>169</v>
      </c>
      <c r="B53" s="330" t="s">
        <v>54</v>
      </c>
      <c r="C53" s="325">
        <v>0.25</v>
      </c>
      <c r="D53" s="325">
        <v>0</v>
      </c>
      <c r="E53" s="325">
        <v>0.25</v>
      </c>
      <c r="F53" s="326">
        <v>0.5</v>
      </c>
      <c r="G53" s="326">
        <v>0</v>
      </c>
      <c r="H53" s="327">
        <v>0.5</v>
      </c>
      <c r="I53" s="314">
        <v>0.25</v>
      </c>
      <c r="J53" s="328">
        <v>0</v>
      </c>
      <c r="K53" s="329">
        <v>0.25</v>
      </c>
      <c r="L53" s="194">
        <f t="shared" si="0"/>
        <v>1</v>
      </c>
      <c r="M53" s="194">
        <f t="shared" si="0"/>
        <v>0</v>
      </c>
      <c r="N53" s="194">
        <f t="shared" si="0"/>
        <v>1</v>
      </c>
      <c r="O53" s="195">
        <f t="shared" si="1"/>
        <v>1</v>
      </c>
      <c r="P53" s="199">
        <v>0.01</v>
      </c>
      <c r="Q53" s="200" t="s">
        <v>279</v>
      </c>
      <c r="R53" s="180"/>
      <c r="S53" s="180"/>
      <c r="T53" s="180"/>
      <c r="U53" s="180"/>
      <c r="V53" s="180"/>
      <c r="W53" s="180"/>
    </row>
    <row r="54" spans="1:23" s="197" customFormat="1" ht="12" customHeight="1" thickBot="1" x14ac:dyDescent="0.35">
      <c r="A54" s="324" t="s">
        <v>153</v>
      </c>
      <c r="B54" s="330" t="s">
        <v>55</v>
      </c>
      <c r="C54" s="325">
        <v>2</v>
      </c>
      <c r="D54" s="325">
        <v>0</v>
      </c>
      <c r="E54" s="325">
        <v>2</v>
      </c>
      <c r="F54" s="326">
        <v>13</v>
      </c>
      <c r="G54" s="326">
        <v>0</v>
      </c>
      <c r="H54" s="327">
        <v>13</v>
      </c>
      <c r="I54" s="314">
        <v>2</v>
      </c>
      <c r="J54" s="328">
        <v>0</v>
      </c>
      <c r="K54" s="329">
        <v>2</v>
      </c>
      <c r="L54" s="194">
        <f t="shared" si="0"/>
        <v>17</v>
      </c>
      <c r="M54" s="194">
        <f t="shared" si="0"/>
        <v>0</v>
      </c>
      <c r="N54" s="194">
        <f t="shared" si="0"/>
        <v>17</v>
      </c>
      <c r="O54" s="195">
        <f t="shared" si="1"/>
        <v>17</v>
      </c>
      <c r="P54" s="199">
        <v>2</v>
      </c>
      <c r="Q54" s="200" t="s">
        <v>280</v>
      </c>
      <c r="R54" s="180"/>
      <c r="S54" s="180"/>
      <c r="T54" s="180"/>
      <c r="U54" s="180"/>
      <c r="V54" s="180"/>
      <c r="W54" s="180"/>
    </row>
    <row r="55" spans="1:23" s="197" customFormat="1" ht="12" customHeight="1" thickBot="1" x14ac:dyDescent="0.35">
      <c r="A55" s="324" t="s">
        <v>155</v>
      </c>
      <c r="B55" s="330" t="s">
        <v>56</v>
      </c>
      <c r="C55" s="325">
        <v>1</v>
      </c>
      <c r="D55" s="325">
        <v>0</v>
      </c>
      <c r="E55" s="325">
        <v>1</v>
      </c>
      <c r="F55" s="326">
        <v>2</v>
      </c>
      <c r="G55" s="326">
        <v>0</v>
      </c>
      <c r="H55" s="327">
        <v>2</v>
      </c>
      <c r="I55" s="314">
        <v>1</v>
      </c>
      <c r="J55" s="328">
        <v>0</v>
      </c>
      <c r="K55" s="329">
        <v>1</v>
      </c>
      <c r="L55" s="194">
        <f t="shared" si="0"/>
        <v>4</v>
      </c>
      <c r="M55" s="194">
        <f t="shared" si="0"/>
        <v>0</v>
      </c>
      <c r="N55" s="194">
        <f t="shared" si="0"/>
        <v>4</v>
      </c>
      <c r="O55" s="195">
        <f t="shared" si="1"/>
        <v>4</v>
      </c>
      <c r="P55" s="199">
        <v>0.1</v>
      </c>
      <c r="Q55" s="200" t="s">
        <v>259</v>
      </c>
      <c r="R55" s="180"/>
      <c r="S55" s="180"/>
      <c r="T55" s="180"/>
      <c r="U55" s="180"/>
      <c r="V55" s="180"/>
      <c r="W55" s="180"/>
    </row>
    <row r="56" spans="1:23" s="197" customFormat="1" ht="12" customHeight="1" thickBot="1" x14ac:dyDescent="0.35">
      <c r="A56" s="324" t="s">
        <v>308</v>
      </c>
      <c r="B56" s="330" t="s">
        <v>57</v>
      </c>
      <c r="C56" s="325">
        <v>4</v>
      </c>
      <c r="D56" s="325">
        <v>0</v>
      </c>
      <c r="E56" s="325">
        <v>4</v>
      </c>
      <c r="F56" s="326">
        <v>16</v>
      </c>
      <c r="G56" s="326">
        <v>0</v>
      </c>
      <c r="H56" s="327">
        <v>16</v>
      </c>
      <c r="I56" s="314">
        <v>3</v>
      </c>
      <c r="J56" s="328">
        <v>0</v>
      </c>
      <c r="K56" s="329">
        <v>3</v>
      </c>
      <c r="L56" s="194">
        <f t="shared" si="0"/>
        <v>23</v>
      </c>
      <c r="M56" s="194">
        <f t="shared" si="0"/>
        <v>0</v>
      </c>
      <c r="N56" s="194">
        <f t="shared" si="0"/>
        <v>23</v>
      </c>
      <c r="O56" s="195">
        <f t="shared" si="1"/>
        <v>23</v>
      </c>
      <c r="P56" s="199">
        <v>0.18</v>
      </c>
      <c r="Q56" s="200" t="s">
        <v>301</v>
      </c>
      <c r="R56" s="180"/>
      <c r="S56" s="180"/>
      <c r="T56" s="180"/>
      <c r="U56" s="180"/>
      <c r="V56" s="180"/>
      <c r="W56" s="180"/>
    </row>
    <row r="57" spans="1:23" s="197" customFormat="1" ht="12" customHeight="1" thickBot="1" x14ac:dyDescent="0.35">
      <c r="A57" s="324" t="s">
        <v>152</v>
      </c>
      <c r="B57" s="330" t="s">
        <v>58</v>
      </c>
      <c r="C57" s="325">
        <v>1</v>
      </c>
      <c r="D57" s="325">
        <v>0</v>
      </c>
      <c r="E57" s="325">
        <v>1</v>
      </c>
      <c r="F57" s="326">
        <v>1</v>
      </c>
      <c r="G57" s="326">
        <v>0</v>
      </c>
      <c r="H57" s="327">
        <v>1</v>
      </c>
      <c r="I57" s="314">
        <v>0</v>
      </c>
      <c r="J57" s="328">
        <v>0</v>
      </c>
      <c r="K57" s="329">
        <v>0</v>
      </c>
      <c r="L57" s="194">
        <f t="shared" si="0"/>
        <v>2</v>
      </c>
      <c r="M57" s="194">
        <f t="shared" si="0"/>
        <v>0</v>
      </c>
      <c r="N57" s="194">
        <f t="shared" si="0"/>
        <v>2</v>
      </c>
      <c r="O57" s="195">
        <f t="shared" si="1"/>
        <v>2</v>
      </c>
      <c r="P57" s="199">
        <v>0.1</v>
      </c>
      <c r="Q57" s="200" t="s">
        <v>309</v>
      </c>
      <c r="R57" s="180"/>
      <c r="S57" s="180"/>
      <c r="T57" s="180"/>
      <c r="U57" s="180"/>
      <c r="V57" s="180"/>
      <c r="W57" s="180"/>
    </row>
    <row r="58" spans="1:23" s="197" customFormat="1" ht="12" customHeight="1" thickBot="1" x14ac:dyDescent="0.35">
      <c r="A58" s="324" t="s">
        <v>154</v>
      </c>
      <c r="B58" s="330" t="s">
        <v>59</v>
      </c>
      <c r="C58" s="325">
        <v>1.5</v>
      </c>
      <c r="D58" s="325">
        <v>0</v>
      </c>
      <c r="E58" s="325">
        <v>1.5</v>
      </c>
      <c r="F58" s="326">
        <v>6.75</v>
      </c>
      <c r="G58" s="326">
        <v>0</v>
      </c>
      <c r="H58" s="327">
        <v>6.75</v>
      </c>
      <c r="I58" s="314">
        <v>1</v>
      </c>
      <c r="J58" s="328">
        <v>0</v>
      </c>
      <c r="K58" s="329">
        <v>1</v>
      </c>
      <c r="L58" s="194">
        <f t="shared" si="0"/>
        <v>9.25</v>
      </c>
      <c r="M58" s="194">
        <f t="shared" si="0"/>
        <v>0</v>
      </c>
      <c r="N58" s="194">
        <f t="shared" si="0"/>
        <v>9.25</v>
      </c>
      <c r="O58" s="195">
        <f t="shared" si="1"/>
        <v>9.25</v>
      </c>
      <c r="P58" s="199">
        <v>0.12</v>
      </c>
      <c r="Q58" s="200" t="s">
        <v>281</v>
      </c>
      <c r="R58" s="180"/>
      <c r="S58" s="180"/>
      <c r="T58" s="180"/>
      <c r="U58" s="180"/>
      <c r="V58" s="180"/>
      <c r="W58" s="180"/>
    </row>
    <row r="59" spans="1:23" ht="12" customHeight="1" thickBot="1" x14ac:dyDescent="0.35">
      <c r="A59" s="324" t="s">
        <v>152</v>
      </c>
      <c r="B59" s="330" t="s">
        <v>60</v>
      </c>
      <c r="C59" s="325">
        <v>3</v>
      </c>
      <c r="D59" s="325">
        <v>0</v>
      </c>
      <c r="E59" s="325">
        <v>3</v>
      </c>
      <c r="F59" s="326">
        <v>13</v>
      </c>
      <c r="G59" s="326">
        <v>0</v>
      </c>
      <c r="H59" s="327">
        <v>13</v>
      </c>
      <c r="I59" s="314">
        <v>2</v>
      </c>
      <c r="J59" s="328">
        <v>0</v>
      </c>
      <c r="K59" s="329">
        <v>2</v>
      </c>
      <c r="L59" s="194">
        <f t="shared" si="0"/>
        <v>18</v>
      </c>
      <c r="M59" s="194">
        <v>0</v>
      </c>
      <c r="N59" s="194">
        <v>18</v>
      </c>
      <c r="O59" s="195">
        <v>18</v>
      </c>
      <c r="P59" s="199">
        <v>2</v>
      </c>
      <c r="Q59" s="200" t="s">
        <v>282</v>
      </c>
    </row>
    <row r="60" spans="1:23" s="197" customFormat="1" ht="12" customHeight="1" thickBot="1" x14ac:dyDescent="0.35">
      <c r="A60" s="324" t="s">
        <v>153</v>
      </c>
      <c r="B60" s="330" t="s">
        <v>61</v>
      </c>
      <c r="C60" s="325">
        <v>1.25</v>
      </c>
      <c r="D60" s="325">
        <v>0</v>
      </c>
      <c r="E60" s="325">
        <v>1.25</v>
      </c>
      <c r="F60" s="326">
        <v>7.75</v>
      </c>
      <c r="G60" s="326">
        <v>0</v>
      </c>
      <c r="H60" s="327">
        <v>7.75</v>
      </c>
      <c r="I60" s="314">
        <v>1</v>
      </c>
      <c r="J60" s="328">
        <v>0</v>
      </c>
      <c r="K60" s="329">
        <v>1</v>
      </c>
      <c r="L60" s="194">
        <f t="shared" si="0"/>
        <v>10</v>
      </c>
      <c r="M60" s="194">
        <f t="shared" si="0"/>
        <v>0</v>
      </c>
      <c r="N60" s="194">
        <f t="shared" si="0"/>
        <v>10</v>
      </c>
      <c r="O60" s="195">
        <f t="shared" si="1"/>
        <v>10</v>
      </c>
      <c r="P60" s="199">
        <v>0</v>
      </c>
      <c r="Q60" s="200" t="s">
        <v>257</v>
      </c>
      <c r="R60" s="180"/>
      <c r="S60" s="180"/>
      <c r="T60" s="180"/>
      <c r="U60" s="180"/>
      <c r="V60" s="180"/>
      <c r="W60" s="180"/>
    </row>
    <row r="61" spans="1:23" s="197" customFormat="1" ht="12" customHeight="1" thickBot="1" x14ac:dyDescent="0.35">
      <c r="A61" s="324" t="s">
        <v>155</v>
      </c>
      <c r="B61" s="330" t="s">
        <v>62</v>
      </c>
      <c r="C61" s="325">
        <v>0.25</v>
      </c>
      <c r="D61" s="325">
        <v>0</v>
      </c>
      <c r="E61" s="325">
        <v>0.25</v>
      </c>
      <c r="F61" s="326">
        <v>4</v>
      </c>
      <c r="G61" s="326">
        <v>0</v>
      </c>
      <c r="H61" s="327">
        <v>4</v>
      </c>
      <c r="I61" s="314">
        <v>0</v>
      </c>
      <c r="J61" s="328">
        <v>0</v>
      </c>
      <c r="K61" s="329">
        <v>0</v>
      </c>
      <c r="L61" s="194">
        <f t="shared" si="0"/>
        <v>4.25</v>
      </c>
      <c r="M61" s="194">
        <f t="shared" si="0"/>
        <v>0</v>
      </c>
      <c r="N61" s="194">
        <f t="shared" si="0"/>
        <v>4.25</v>
      </c>
      <c r="O61" s="195">
        <f t="shared" si="1"/>
        <v>4.25</v>
      </c>
      <c r="P61" s="199">
        <v>0.1</v>
      </c>
      <c r="Q61" s="200" t="s">
        <v>283</v>
      </c>
      <c r="R61" s="180"/>
      <c r="S61" s="180"/>
      <c r="T61" s="180"/>
      <c r="U61" s="180"/>
      <c r="V61" s="180"/>
      <c r="W61" s="180"/>
    </row>
    <row r="62" spans="1:23" s="197" customFormat="1" ht="12" customHeight="1" thickBot="1" x14ac:dyDescent="0.35">
      <c r="A62" s="324" t="s">
        <v>155</v>
      </c>
      <c r="B62" s="330" t="s">
        <v>63</v>
      </c>
      <c r="C62" s="325">
        <v>0.25</v>
      </c>
      <c r="D62" s="325">
        <v>0</v>
      </c>
      <c r="E62" s="325">
        <v>0.25</v>
      </c>
      <c r="F62" s="326">
        <v>0.75</v>
      </c>
      <c r="G62" s="326">
        <v>0</v>
      </c>
      <c r="H62" s="327">
        <v>0.75</v>
      </c>
      <c r="I62" s="314">
        <v>0.25</v>
      </c>
      <c r="J62" s="328">
        <v>0</v>
      </c>
      <c r="K62" s="329">
        <v>0.25</v>
      </c>
      <c r="L62" s="194">
        <f t="shared" si="0"/>
        <v>1.25</v>
      </c>
      <c r="M62" s="194">
        <f t="shared" si="0"/>
        <v>0</v>
      </c>
      <c r="N62" s="194">
        <f t="shared" si="0"/>
        <v>1.25</v>
      </c>
      <c r="O62" s="195">
        <f t="shared" si="1"/>
        <v>1.25</v>
      </c>
      <c r="P62" s="199">
        <v>0.1</v>
      </c>
      <c r="Q62" s="200" t="s">
        <v>259</v>
      </c>
      <c r="R62" s="180"/>
      <c r="S62" s="180"/>
      <c r="T62" s="180"/>
      <c r="U62" s="180"/>
      <c r="V62" s="180"/>
      <c r="W62" s="180"/>
    </row>
    <row r="63" spans="1:23" s="197" customFormat="1" ht="12" customHeight="1" thickBot="1" x14ac:dyDescent="0.35">
      <c r="A63" s="324" t="s">
        <v>169</v>
      </c>
      <c r="B63" s="330" t="s">
        <v>64</v>
      </c>
      <c r="C63" s="325">
        <v>1</v>
      </c>
      <c r="D63" s="325">
        <v>0</v>
      </c>
      <c r="E63" s="325">
        <v>1</v>
      </c>
      <c r="F63" s="326">
        <v>6</v>
      </c>
      <c r="G63" s="326">
        <v>0</v>
      </c>
      <c r="H63" s="327">
        <v>6</v>
      </c>
      <c r="I63" s="314">
        <v>0.4</v>
      </c>
      <c r="J63" s="328">
        <v>0</v>
      </c>
      <c r="K63" s="329">
        <v>0.4</v>
      </c>
      <c r="L63" s="194">
        <f t="shared" si="0"/>
        <v>7.4</v>
      </c>
      <c r="M63" s="194">
        <f t="shared" si="0"/>
        <v>0</v>
      </c>
      <c r="N63" s="194">
        <f t="shared" si="0"/>
        <v>7.4</v>
      </c>
      <c r="O63" s="195">
        <f t="shared" si="1"/>
        <v>7.4</v>
      </c>
      <c r="P63" s="199">
        <v>0.08</v>
      </c>
      <c r="Q63" s="200" t="s">
        <v>284</v>
      </c>
      <c r="R63" s="180"/>
      <c r="S63" s="180"/>
      <c r="T63" s="180"/>
      <c r="U63" s="180"/>
      <c r="V63" s="180"/>
      <c r="W63" s="180"/>
    </row>
    <row r="64" spans="1:23" s="197" customFormat="1" ht="12" customHeight="1" thickBot="1" x14ac:dyDescent="0.35">
      <c r="A64" s="324" t="s">
        <v>153</v>
      </c>
      <c r="B64" s="330" t="s">
        <v>65</v>
      </c>
      <c r="C64" s="325">
        <v>1</v>
      </c>
      <c r="D64" s="325">
        <v>0</v>
      </c>
      <c r="E64" s="325">
        <v>1</v>
      </c>
      <c r="F64" s="326">
        <v>4</v>
      </c>
      <c r="G64" s="326">
        <v>0</v>
      </c>
      <c r="H64" s="327">
        <v>4</v>
      </c>
      <c r="I64" s="314">
        <v>2</v>
      </c>
      <c r="J64" s="328">
        <v>0</v>
      </c>
      <c r="K64" s="329">
        <v>2</v>
      </c>
      <c r="L64" s="194">
        <f t="shared" si="0"/>
        <v>7</v>
      </c>
      <c r="M64" s="194">
        <f t="shared" si="0"/>
        <v>0</v>
      </c>
      <c r="N64" s="194">
        <f t="shared" si="0"/>
        <v>7</v>
      </c>
      <c r="O64" s="195">
        <f t="shared" si="1"/>
        <v>7</v>
      </c>
      <c r="P64" s="199">
        <v>0.1</v>
      </c>
      <c r="Q64" s="200" t="s">
        <v>285</v>
      </c>
      <c r="R64" s="180"/>
      <c r="S64" s="180"/>
      <c r="T64" s="180"/>
      <c r="U64" s="180"/>
      <c r="V64" s="180"/>
      <c r="W64" s="180"/>
    </row>
    <row r="65" spans="1:26" ht="12" customHeight="1" thickBot="1" x14ac:dyDescent="0.35">
      <c r="A65" s="324" t="s">
        <v>154</v>
      </c>
      <c r="B65" s="330" t="s">
        <v>66</v>
      </c>
      <c r="C65" s="325">
        <v>25.25</v>
      </c>
      <c r="D65" s="325">
        <v>0</v>
      </c>
      <c r="E65" s="325">
        <v>25.25</v>
      </c>
      <c r="F65" s="326">
        <v>80</v>
      </c>
      <c r="G65" s="326">
        <v>0</v>
      </c>
      <c r="H65" s="327">
        <v>80</v>
      </c>
      <c r="I65" s="314">
        <v>26.75</v>
      </c>
      <c r="J65" s="328">
        <v>0</v>
      </c>
      <c r="K65" s="329">
        <v>26.75</v>
      </c>
      <c r="L65" s="194">
        <f t="shared" si="0"/>
        <v>132</v>
      </c>
      <c r="M65" s="194">
        <f t="shared" si="0"/>
        <v>0</v>
      </c>
      <c r="N65" s="194">
        <f t="shared" si="0"/>
        <v>132</v>
      </c>
      <c r="O65" s="195">
        <v>132</v>
      </c>
      <c r="P65" s="199">
        <v>6</v>
      </c>
      <c r="Q65" s="200" t="s">
        <v>327</v>
      </c>
    </row>
    <row r="66" spans="1:26" s="197" customFormat="1" ht="12" customHeight="1" thickBot="1" x14ac:dyDescent="0.35">
      <c r="A66" s="324" t="s">
        <v>155</v>
      </c>
      <c r="B66" s="330" t="s">
        <v>67</v>
      </c>
      <c r="C66" s="325">
        <v>0</v>
      </c>
      <c r="D66" s="325">
        <v>0</v>
      </c>
      <c r="E66" s="325">
        <v>0</v>
      </c>
      <c r="F66" s="326">
        <v>1</v>
      </c>
      <c r="G66" s="326">
        <v>0</v>
      </c>
      <c r="H66" s="327">
        <v>1</v>
      </c>
      <c r="I66" s="314">
        <v>0</v>
      </c>
      <c r="J66" s="328">
        <v>0</v>
      </c>
      <c r="K66" s="329">
        <v>0</v>
      </c>
      <c r="L66" s="194">
        <f t="shared" si="0"/>
        <v>1</v>
      </c>
      <c r="M66" s="194">
        <f t="shared" si="0"/>
        <v>0</v>
      </c>
      <c r="N66" s="194">
        <f t="shared" si="0"/>
        <v>1</v>
      </c>
      <c r="O66" s="195">
        <f t="shared" si="1"/>
        <v>1</v>
      </c>
      <c r="P66" s="199">
        <v>0.05</v>
      </c>
      <c r="Q66" s="200" t="s">
        <v>252</v>
      </c>
      <c r="R66" s="180"/>
      <c r="S66" s="180"/>
      <c r="T66" s="180"/>
      <c r="U66" s="180"/>
      <c r="V66" s="180"/>
      <c r="W66" s="180"/>
    </row>
    <row r="67" spans="1:26" s="197" customFormat="1" ht="12" customHeight="1" thickBot="1" x14ac:dyDescent="0.35">
      <c r="A67" s="324" t="s">
        <v>154</v>
      </c>
      <c r="B67" s="330" t="s">
        <v>68</v>
      </c>
      <c r="C67" s="325">
        <v>1</v>
      </c>
      <c r="D67" s="325">
        <v>0</v>
      </c>
      <c r="E67" s="325">
        <v>1</v>
      </c>
      <c r="F67" s="326">
        <v>5</v>
      </c>
      <c r="G67" s="326">
        <v>0</v>
      </c>
      <c r="H67" s="327">
        <v>5</v>
      </c>
      <c r="I67" s="314">
        <v>1</v>
      </c>
      <c r="J67" s="328">
        <v>0</v>
      </c>
      <c r="K67" s="329">
        <v>1</v>
      </c>
      <c r="L67" s="194">
        <f t="shared" si="0"/>
        <v>7</v>
      </c>
      <c r="M67" s="194">
        <f t="shared" si="0"/>
        <v>0</v>
      </c>
      <c r="N67" s="194">
        <f t="shared" si="0"/>
        <v>7</v>
      </c>
      <c r="O67" s="195">
        <v>7</v>
      </c>
      <c r="P67" s="199">
        <v>0.5</v>
      </c>
      <c r="Q67" s="402" t="s">
        <v>263</v>
      </c>
      <c r="R67" s="180"/>
      <c r="S67" s="180"/>
      <c r="T67" s="180"/>
      <c r="U67" s="180"/>
      <c r="V67" s="180"/>
      <c r="W67" s="180"/>
    </row>
    <row r="68" spans="1:26" s="197" customFormat="1" ht="12" customHeight="1" thickBot="1" x14ac:dyDescent="0.35">
      <c r="A68" s="324" t="s">
        <v>154</v>
      </c>
      <c r="B68" s="330" t="s">
        <v>69</v>
      </c>
      <c r="C68" s="325">
        <v>2</v>
      </c>
      <c r="D68" s="325">
        <v>0</v>
      </c>
      <c r="E68" s="325">
        <v>2</v>
      </c>
      <c r="F68" s="326">
        <v>7</v>
      </c>
      <c r="G68" s="326">
        <v>0</v>
      </c>
      <c r="H68" s="327">
        <v>7</v>
      </c>
      <c r="I68" s="314">
        <v>2</v>
      </c>
      <c r="J68" s="328">
        <v>0</v>
      </c>
      <c r="K68" s="329">
        <v>2</v>
      </c>
      <c r="L68" s="194">
        <f t="shared" si="0"/>
        <v>11</v>
      </c>
      <c r="M68" s="194">
        <f t="shared" si="0"/>
        <v>0</v>
      </c>
      <c r="N68" s="194">
        <f t="shared" si="0"/>
        <v>11</v>
      </c>
      <c r="O68" s="195">
        <f t="shared" si="1"/>
        <v>11</v>
      </c>
      <c r="P68" s="199">
        <v>0</v>
      </c>
      <c r="Q68" s="200"/>
      <c r="R68" s="180"/>
      <c r="S68" s="180"/>
      <c r="T68" s="180"/>
      <c r="U68" s="180"/>
      <c r="V68" s="180"/>
      <c r="W68" s="180"/>
    </row>
    <row r="69" spans="1:26" s="197" customFormat="1" ht="12" customHeight="1" thickBot="1" x14ac:dyDescent="0.35">
      <c r="A69" s="324" t="s">
        <v>308</v>
      </c>
      <c r="B69" s="330" t="s">
        <v>70</v>
      </c>
      <c r="C69" s="325">
        <v>2</v>
      </c>
      <c r="D69" s="325">
        <v>0</v>
      </c>
      <c r="E69" s="325">
        <v>2</v>
      </c>
      <c r="F69" s="326">
        <v>13</v>
      </c>
      <c r="G69" s="326">
        <v>0</v>
      </c>
      <c r="H69" s="327">
        <v>13</v>
      </c>
      <c r="I69" s="314">
        <v>4</v>
      </c>
      <c r="J69" s="328">
        <v>0</v>
      </c>
      <c r="K69" s="329">
        <v>4</v>
      </c>
      <c r="L69" s="194">
        <f t="shared" ref="L69:N106" si="2">SUM(C69,F69,I69)</f>
        <v>19</v>
      </c>
      <c r="M69" s="194">
        <f t="shared" si="2"/>
        <v>0</v>
      </c>
      <c r="N69" s="194">
        <f t="shared" si="2"/>
        <v>19</v>
      </c>
      <c r="O69" s="195">
        <f t="shared" ref="O69:O106" si="3">L69</f>
        <v>19</v>
      </c>
      <c r="P69" s="199">
        <v>1.5</v>
      </c>
      <c r="Q69" s="200" t="s">
        <v>286</v>
      </c>
      <c r="R69" s="180"/>
      <c r="S69" s="180"/>
      <c r="T69" s="180"/>
      <c r="U69" s="180"/>
      <c r="V69" s="180"/>
      <c r="W69" s="180"/>
    </row>
    <row r="70" spans="1:26" ht="12" customHeight="1" thickBot="1" x14ac:dyDescent="0.35">
      <c r="A70" s="324" t="s">
        <v>152</v>
      </c>
      <c r="B70" s="330" t="s">
        <v>71</v>
      </c>
      <c r="C70" s="325">
        <v>1</v>
      </c>
      <c r="D70" s="325">
        <v>0</v>
      </c>
      <c r="E70" s="325">
        <v>1</v>
      </c>
      <c r="F70" s="326">
        <v>10</v>
      </c>
      <c r="G70" s="326">
        <v>0</v>
      </c>
      <c r="H70" s="327">
        <v>10</v>
      </c>
      <c r="I70" s="314">
        <v>5</v>
      </c>
      <c r="J70" s="328">
        <v>0</v>
      </c>
      <c r="K70" s="329">
        <v>5</v>
      </c>
      <c r="L70" s="194">
        <f t="shared" si="2"/>
        <v>16</v>
      </c>
      <c r="M70" s="194">
        <f t="shared" si="2"/>
        <v>0</v>
      </c>
      <c r="N70" s="194">
        <f t="shared" si="2"/>
        <v>16</v>
      </c>
      <c r="O70" s="195">
        <f t="shared" si="3"/>
        <v>16</v>
      </c>
      <c r="P70" s="199">
        <v>1</v>
      </c>
      <c r="Q70" s="200" t="s">
        <v>287</v>
      </c>
    </row>
    <row r="71" spans="1:26" s="197" customFormat="1" ht="12" customHeight="1" thickBot="1" x14ac:dyDescent="0.35">
      <c r="A71" s="324" t="s">
        <v>156</v>
      </c>
      <c r="B71" s="330" t="s">
        <v>73</v>
      </c>
      <c r="C71" s="325">
        <v>0</v>
      </c>
      <c r="D71" s="325">
        <v>0</v>
      </c>
      <c r="E71" s="325">
        <v>0</v>
      </c>
      <c r="F71" s="326">
        <v>0</v>
      </c>
      <c r="G71" s="326">
        <v>0</v>
      </c>
      <c r="H71" s="327">
        <v>0</v>
      </c>
      <c r="I71" s="314">
        <v>0</v>
      </c>
      <c r="J71" s="328">
        <v>0</v>
      </c>
      <c r="K71" s="329">
        <v>0</v>
      </c>
      <c r="L71" s="194">
        <f t="shared" si="2"/>
        <v>0</v>
      </c>
      <c r="M71" s="194">
        <f t="shared" si="2"/>
        <v>0</v>
      </c>
      <c r="N71" s="194">
        <f t="shared" si="2"/>
        <v>0</v>
      </c>
      <c r="O71" s="195">
        <f t="shared" si="3"/>
        <v>0</v>
      </c>
      <c r="P71" s="199">
        <v>0</v>
      </c>
      <c r="Q71" s="200" t="s">
        <v>274</v>
      </c>
      <c r="R71" s="180"/>
      <c r="S71" s="180"/>
      <c r="T71" s="180"/>
      <c r="U71" s="180"/>
      <c r="V71" s="180"/>
      <c r="W71" s="180"/>
    </row>
    <row r="72" spans="1:26" s="197" customFormat="1" ht="12" customHeight="1" thickBot="1" x14ac:dyDescent="0.35">
      <c r="A72" s="324" t="s">
        <v>308</v>
      </c>
      <c r="B72" s="330" t="s">
        <v>72</v>
      </c>
      <c r="C72" s="325">
        <v>1</v>
      </c>
      <c r="D72" s="325">
        <v>0</v>
      </c>
      <c r="E72" s="325">
        <v>1</v>
      </c>
      <c r="F72" s="326">
        <v>6</v>
      </c>
      <c r="G72" s="326">
        <v>0</v>
      </c>
      <c r="H72" s="327">
        <v>6</v>
      </c>
      <c r="I72" s="314">
        <v>1</v>
      </c>
      <c r="J72" s="328">
        <v>0</v>
      </c>
      <c r="K72" s="329">
        <v>1</v>
      </c>
      <c r="L72" s="194">
        <f t="shared" si="2"/>
        <v>8</v>
      </c>
      <c r="M72" s="194">
        <f t="shared" si="2"/>
        <v>0</v>
      </c>
      <c r="N72" s="194">
        <f t="shared" si="2"/>
        <v>8</v>
      </c>
      <c r="O72" s="195">
        <f t="shared" si="3"/>
        <v>8</v>
      </c>
      <c r="P72" s="199">
        <v>0.09</v>
      </c>
      <c r="Q72" s="200" t="s">
        <v>288</v>
      </c>
      <c r="R72" s="180"/>
      <c r="S72" s="180"/>
      <c r="T72" s="180"/>
      <c r="U72" s="180"/>
      <c r="V72" s="180"/>
      <c r="W72" s="180"/>
    </row>
    <row r="73" spans="1:26" ht="12" customHeight="1" thickBot="1" x14ac:dyDescent="0.35">
      <c r="A73" s="324" t="s">
        <v>152</v>
      </c>
      <c r="B73" s="330" t="s">
        <v>74</v>
      </c>
      <c r="C73" s="325">
        <v>3</v>
      </c>
      <c r="D73" s="325">
        <v>0</v>
      </c>
      <c r="E73" s="325">
        <v>3</v>
      </c>
      <c r="F73" s="326">
        <v>13</v>
      </c>
      <c r="G73" s="326">
        <v>0</v>
      </c>
      <c r="H73" s="327">
        <v>13</v>
      </c>
      <c r="I73" s="314">
        <v>2</v>
      </c>
      <c r="J73" s="328">
        <v>0</v>
      </c>
      <c r="K73" s="329">
        <v>2</v>
      </c>
      <c r="L73" s="194">
        <f t="shared" si="2"/>
        <v>18</v>
      </c>
      <c r="M73" s="194">
        <f t="shared" si="2"/>
        <v>0</v>
      </c>
      <c r="N73" s="194">
        <f t="shared" si="2"/>
        <v>18</v>
      </c>
      <c r="O73" s="195">
        <f t="shared" si="3"/>
        <v>18</v>
      </c>
      <c r="P73" s="199">
        <v>1</v>
      </c>
      <c r="Q73" s="200" t="s">
        <v>289</v>
      </c>
    </row>
    <row r="74" spans="1:26" s="197" customFormat="1" ht="12" customHeight="1" thickBot="1" x14ac:dyDescent="0.35">
      <c r="A74" s="324" t="s">
        <v>142</v>
      </c>
      <c r="B74" s="330" t="s">
        <v>75</v>
      </c>
      <c r="C74" s="325">
        <v>2</v>
      </c>
      <c r="D74" s="325">
        <v>0</v>
      </c>
      <c r="E74" s="325">
        <v>2</v>
      </c>
      <c r="F74" s="326">
        <v>8</v>
      </c>
      <c r="G74" s="326">
        <v>0</v>
      </c>
      <c r="H74" s="327">
        <v>8</v>
      </c>
      <c r="I74" s="314">
        <v>3</v>
      </c>
      <c r="J74" s="328">
        <v>0</v>
      </c>
      <c r="K74" s="329">
        <v>3</v>
      </c>
      <c r="L74" s="194">
        <f t="shared" si="2"/>
        <v>13</v>
      </c>
      <c r="M74" s="194">
        <f t="shared" si="2"/>
        <v>0</v>
      </c>
      <c r="N74" s="194">
        <f t="shared" si="2"/>
        <v>13</v>
      </c>
      <c r="O74" s="195">
        <v>13</v>
      </c>
      <c r="P74" s="199">
        <v>0.1</v>
      </c>
      <c r="Q74" s="200" t="s">
        <v>290</v>
      </c>
      <c r="R74" s="180"/>
      <c r="S74" s="180"/>
      <c r="T74" s="180"/>
      <c r="U74" s="180"/>
      <c r="V74" s="180"/>
      <c r="W74" s="180"/>
    </row>
    <row r="75" spans="1:26" s="197" customFormat="1" ht="12" customHeight="1" thickBot="1" x14ac:dyDescent="0.35">
      <c r="A75" s="324" t="s">
        <v>152</v>
      </c>
      <c r="B75" s="330" t="s">
        <v>76</v>
      </c>
      <c r="C75" s="325">
        <v>0.33</v>
      </c>
      <c r="D75" s="325">
        <v>0</v>
      </c>
      <c r="E75" s="325">
        <v>0.33</v>
      </c>
      <c r="F75" s="326">
        <v>2</v>
      </c>
      <c r="G75" s="326">
        <v>0</v>
      </c>
      <c r="H75" s="327">
        <v>2</v>
      </c>
      <c r="I75" s="314">
        <v>0</v>
      </c>
      <c r="J75" s="328">
        <v>0</v>
      </c>
      <c r="K75" s="329">
        <v>0</v>
      </c>
      <c r="L75" s="194">
        <f t="shared" si="2"/>
        <v>2.33</v>
      </c>
      <c r="M75" s="194">
        <f t="shared" si="2"/>
        <v>0</v>
      </c>
      <c r="N75" s="194">
        <f t="shared" si="2"/>
        <v>2.33</v>
      </c>
      <c r="O75" s="195">
        <f t="shared" si="3"/>
        <v>2.33</v>
      </c>
      <c r="P75" s="199">
        <v>0.25</v>
      </c>
      <c r="Q75" s="200" t="s">
        <v>291</v>
      </c>
      <c r="R75" s="180"/>
      <c r="S75" s="180"/>
      <c r="T75" s="180"/>
      <c r="U75" s="180"/>
      <c r="V75" s="180"/>
      <c r="W75" s="180"/>
    </row>
    <row r="76" spans="1:26" s="197" customFormat="1" ht="12" customHeight="1" thickBot="1" x14ac:dyDescent="0.35">
      <c r="A76" s="324" t="s">
        <v>169</v>
      </c>
      <c r="B76" s="330" t="s">
        <v>77</v>
      </c>
      <c r="C76" s="325">
        <v>0.25</v>
      </c>
      <c r="D76" s="325">
        <v>0</v>
      </c>
      <c r="E76" s="325">
        <v>0.25</v>
      </c>
      <c r="F76" s="326">
        <v>6</v>
      </c>
      <c r="G76" s="326">
        <v>0</v>
      </c>
      <c r="H76" s="327">
        <v>6</v>
      </c>
      <c r="I76" s="314">
        <v>0.5</v>
      </c>
      <c r="J76" s="328">
        <v>0</v>
      </c>
      <c r="K76" s="329">
        <v>0.5</v>
      </c>
      <c r="L76" s="194">
        <f t="shared" si="2"/>
        <v>6.75</v>
      </c>
      <c r="M76" s="194">
        <f t="shared" si="2"/>
        <v>0</v>
      </c>
      <c r="N76" s="194">
        <f t="shared" si="2"/>
        <v>6.75</v>
      </c>
      <c r="O76" s="195">
        <f t="shared" si="3"/>
        <v>6.75</v>
      </c>
      <c r="P76" s="199">
        <v>0.55000000000000004</v>
      </c>
      <c r="Q76" s="200" t="s">
        <v>292</v>
      </c>
      <c r="R76" s="180"/>
      <c r="S76" s="180"/>
      <c r="T76" s="180"/>
      <c r="U76" s="180"/>
      <c r="V76" s="180"/>
      <c r="W76" s="180"/>
    </row>
    <row r="77" spans="1:26" ht="12" customHeight="1" thickBot="1" x14ac:dyDescent="0.35">
      <c r="A77" s="324" t="s">
        <v>152</v>
      </c>
      <c r="B77" s="330" t="s">
        <v>78</v>
      </c>
      <c r="C77" s="325">
        <v>1</v>
      </c>
      <c r="D77" s="325">
        <v>0</v>
      </c>
      <c r="E77" s="325">
        <v>1</v>
      </c>
      <c r="F77" s="326">
        <v>3</v>
      </c>
      <c r="G77" s="326">
        <v>0</v>
      </c>
      <c r="H77" s="327">
        <v>3</v>
      </c>
      <c r="I77" s="314">
        <v>1</v>
      </c>
      <c r="J77" s="328">
        <v>0</v>
      </c>
      <c r="K77" s="329">
        <v>1</v>
      </c>
      <c r="L77" s="194">
        <v>5</v>
      </c>
      <c r="M77" s="194">
        <f t="shared" si="2"/>
        <v>0</v>
      </c>
      <c r="N77" s="194">
        <v>5</v>
      </c>
      <c r="O77" s="195">
        <f t="shared" si="3"/>
        <v>5</v>
      </c>
      <c r="P77" s="199">
        <v>1.1000000000000001</v>
      </c>
      <c r="Q77" s="353" t="s">
        <v>337</v>
      </c>
    </row>
    <row r="78" spans="1:26" s="197" customFormat="1" ht="12" customHeight="1" thickBot="1" x14ac:dyDescent="0.35">
      <c r="A78" s="324" t="s">
        <v>169</v>
      </c>
      <c r="B78" s="330" t="s">
        <v>79</v>
      </c>
      <c r="C78" s="325">
        <v>0.25</v>
      </c>
      <c r="D78" s="325">
        <v>0</v>
      </c>
      <c r="E78" s="325">
        <v>0.25</v>
      </c>
      <c r="F78" s="326">
        <v>2</v>
      </c>
      <c r="G78" s="326">
        <v>0</v>
      </c>
      <c r="H78" s="327">
        <v>2</v>
      </c>
      <c r="I78" s="314">
        <v>0.5</v>
      </c>
      <c r="J78" s="328">
        <v>0</v>
      </c>
      <c r="K78" s="329">
        <v>0.5</v>
      </c>
      <c r="L78" s="194">
        <f t="shared" si="2"/>
        <v>2.75</v>
      </c>
      <c r="M78" s="194">
        <f t="shared" si="2"/>
        <v>0</v>
      </c>
      <c r="N78" s="194">
        <f t="shared" si="2"/>
        <v>2.75</v>
      </c>
      <c r="O78" s="195">
        <f t="shared" si="3"/>
        <v>2.75</v>
      </c>
      <c r="P78" s="199">
        <v>0.05</v>
      </c>
      <c r="Q78" s="200" t="s">
        <v>293</v>
      </c>
      <c r="R78" s="180"/>
      <c r="S78" s="180"/>
      <c r="T78" s="180"/>
      <c r="U78" s="180"/>
      <c r="V78" s="180"/>
      <c r="W78" s="180"/>
    </row>
    <row r="79" spans="1:26" s="197" customFormat="1" ht="12" customHeight="1" thickBot="1" x14ac:dyDescent="0.35">
      <c r="A79" s="324" t="s">
        <v>142</v>
      </c>
      <c r="B79" s="330" t="s">
        <v>80</v>
      </c>
      <c r="C79" s="325">
        <v>1</v>
      </c>
      <c r="D79" s="325">
        <v>0</v>
      </c>
      <c r="E79" s="325">
        <v>1</v>
      </c>
      <c r="F79" s="326">
        <v>6</v>
      </c>
      <c r="G79" s="326">
        <v>0</v>
      </c>
      <c r="H79" s="327">
        <v>6</v>
      </c>
      <c r="I79" s="314">
        <v>1</v>
      </c>
      <c r="J79" s="328">
        <v>0</v>
      </c>
      <c r="K79" s="329">
        <v>1</v>
      </c>
      <c r="L79" s="194">
        <f t="shared" si="2"/>
        <v>8</v>
      </c>
      <c r="M79" s="194">
        <f t="shared" si="2"/>
        <v>0</v>
      </c>
      <c r="N79" s="194">
        <f t="shared" si="2"/>
        <v>8</v>
      </c>
      <c r="O79" s="195">
        <f t="shared" si="3"/>
        <v>8</v>
      </c>
      <c r="P79" s="199">
        <v>1</v>
      </c>
      <c r="Q79" s="200" t="s">
        <v>330</v>
      </c>
      <c r="R79" s="180"/>
      <c r="S79" s="180"/>
      <c r="T79" s="180"/>
      <c r="U79" s="180"/>
      <c r="V79" s="180"/>
      <c r="W79" s="180"/>
    </row>
    <row r="80" spans="1:26" s="197" customFormat="1" ht="12" customHeight="1" thickBot="1" x14ac:dyDescent="0.35">
      <c r="A80" s="324" t="s">
        <v>308</v>
      </c>
      <c r="B80" s="330" t="s">
        <v>81</v>
      </c>
      <c r="C80" s="325">
        <v>3.38</v>
      </c>
      <c r="D80" s="325">
        <v>0</v>
      </c>
      <c r="E80" s="325">
        <v>3.38</v>
      </c>
      <c r="F80" s="326">
        <v>21.25</v>
      </c>
      <c r="G80" s="326">
        <v>0</v>
      </c>
      <c r="H80" s="327">
        <v>21.25</v>
      </c>
      <c r="I80" s="314">
        <v>3</v>
      </c>
      <c r="J80" s="328">
        <v>0</v>
      </c>
      <c r="K80" s="329">
        <v>3</v>
      </c>
      <c r="L80" s="194">
        <f t="shared" si="2"/>
        <v>27.63</v>
      </c>
      <c r="M80" s="194">
        <f t="shared" si="2"/>
        <v>0</v>
      </c>
      <c r="N80" s="194">
        <f t="shared" si="2"/>
        <v>27.63</v>
      </c>
      <c r="O80" s="195">
        <f t="shared" si="3"/>
        <v>27.63</v>
      </c>
      <c r="P80" s="199">
        <v>8.8000000000000007</v>
      </c>
      <c r="Q80" s="200" t="s">
        <v>324</v>
      </c>
      <c r="R80" s="180"/>
      <c r="S80" s="180"/>
      <c r="T80" s="180"/>
      <c r="U80" s="180"/>
      <c r="V80" s="180"/>
      <c r="W80" s="180"/>
      <c r="X80" s="180"/>
      <c r="Y80" s="180"/>
      <c r="Z80" s="180"/>
    </row>
    <row r="81" spans="1:23" s="197" customFormat="1" ht="12" customHeight="1" thickBot="1" x14ac:dyDescent="0.35">
      <c r="A81" s="324" t="s">
        <v>155</v>
      </c>
      <c r="B81" s="330" t="s">
        <v>82</v>
      </c>
      <c r="C81" s="325">
        <v>0</v>
      </c>
      <c r="D81" s="325">
        <v>0</v>
      </c>
      <c r="E81" s="325">
        <v>0</v>
      </c>
      <c r="F81" s="326">
        <v>1</v>
      </c>
      <c r="G81" s="326">
        <v>0</v>
      </c>
      <c r="H81" s="327">
        <v>1</v>
      </c>
      <c r="I81" s="314">
        <v>0</v>
      </c>
      <c r="J81" s="328">
        <v>0</v>
      </c>
      <c r="K81" s="329">
        <v>0</v>
      </c>
      <c r="L81" s="194">
        <f t="shared" si="2"/>
        <v>1</v>
      </c>
      <c r="M81" s="194">
        <f t="shared" si="2"/>
        <v>0</v>
      </c>
      <c r="N81" s="194">
        <f t="shared" si="2"/>
        <v>1</v>
      </c>
      <c r="O81" s="195">
        <f t="shared" si="3"/>
        <v>1</v>
      </c>
      <c r="P81" s="199">
        <v>0.1</v>
      </c>
      <c r="Q81" s="200" t="s">
        <v>259</v>
      </c>
      <c r="R81" s="180"/>
      <c r="S81" s="180"/>
      <c r="T81" s="180"/>
      <c r="U81" s="180"/>
      <c r="V81" s="180"/>
      <c r="W81" s="180"/>
    </row>
    <row r="82" spans="1:23" s="197" customFormat="1" ht="12" customHeight="1" thickBot="1" x14ac:dyDescent="0.35">
      <c r="A82" s="324" t="s">
        <v>142</v>
      </c>
      <c r="B82" s="330" t="s">
        <v>83</v>
      </c>
      <c r="C82" s="325">
        <v>1</v>
      </c>
      <c r="D82" s="325">
        <v>0</v>
      </c>
      <c r="E82" s="325">
        <v>1</v>
      </c>
      <c r="F82" s="326">
        <v>10</v>
      </c>
      <c r="G82" s="326">
        <v>0</v>
      </c>
      <c r="H82" s="327">
        <v>10</v>
      </c>
      <c r="I82" s="314">
        <v>3</v>
      </c>
      <c r="J82" s="328">
        <v>0</v>
      </c>
      <c r="K82" s="329">
        <v>3</v>
      </c>
      <c r="L82" s="194">
        <f t="shared" si="2"/>
        <v>14</v>
      </c>
      <c r="M82" s="194">
        <f t="shared" si="2"/>
        <v>0</v>
      </c>
      <c r="N82" s="194">
        <f t="shared" si="2"/>
        <v>14</v>
      </c>
      <c r="O82" s="195">
        <f t="shared" si="3"/>
        <v>14</v>
      </c>
      <c r="P82" s="199">
        <v>0</v>
      </c>
      <c r="Q82" s="200" t="s">
        <v>274</v>
      </c>
      <c r="R82" s="180"/>
      <c r="S82" s="180"/>
      <c r="T82" s="180"/>
      <c r="U82" s="180"/>
      <c r="V82" s="180"/>
      <c r="W82" s="180"/>
    </row>
    <row r="83" spans="1:23" s="197" customFormat="1" ht="12" customHeight="1" thickBot="1" x14ac:dyDescent="0.35">
      <c r="A83" s="324" t="s">
        <v>154</v>
      </c>
      <c r="B83" s="330" t="s">
        <v>84</v>
      </c>
      <c r="C83" s="325">
        <v>1</v>
      </c>
      <c r="D83" s="325">
        <v>0</v>
      </c>
      <c r="E83" s="325">
        <v>1</v>
      </c>
      <c r="F83" s="326">
        <v>10</v>
      </c>
      <c r="G83" s="326">
        <v>0</v>
      </c>
      <c r="H83" s="327">
        <v>10</v>
      </c>
      <c r="I83" s="314">
        <v>1.25</v>
      </c>
      <c r="J83" s="328">
        <v>0</v>
      </c>
      <c r="K83" s="329">
        <v>1.25</v>
      </c>
      <c r="L83" s="194">
        <f t="shared" si="2"/>
        <v>12.25</v>
      </c>
      <c r="M83" s="194">
        <f t="shared" si="2"/>
        <v>0</v>
      </c>
      <c r="N83" s="194">
        <f t="shared" si="2"/>
        <v>12.25</v>
      </c>
      <c r="O83" s="195">
        <f t="shared" si="3"/>
        <v>12.25</v>
      </c>
      <c r="P83" s="199">
        <v>1.4</v>
      </c>
      <c r="Q83" s="200" t="s">
        <v>294</v>
      </c>
      <c r="R83" s="180"/>
      <c r="S83" s="180"/>
      <c r="T83" s="180"/>
      <c r="U83" s="180"/>
      <c r="V83" s="180"/>
      <c r="W83" s="180"/>
    </row>
    <row r="84" spans="1:23" ht="12" customHeight="1" thickBot="1" x14ac:dyDescent="0.35">
      <c r="A84" s="324" t="s">
        <v>154</v>
      </c>
      <c r="B84" s="330" t="s">
        <v>85</v>
      </c>
      <c r="C84" s="325">
        <v>4</v>
      </c>
      <c r="D84" s="325">
        <v>0</v>
      </c>
      <c r="E84" s="325">
        <v>4</v>
      </c>
      <c r="F84" s="326">
        <v>25</v>
      </c>
      <c r="G84" s="326">
        <v>0</v>
      </c>
      <c r="H84" s="327">
        <v>25</v>
      </c>
      <c r="I84" s="314">
        <v>1</v>
      </c>
      <c r="J84" s="328">
        <v>0</v>
      </c>
      <c r="K84" s="329">
        <v>1</v>
      </c>
      <c r="L84" s="194">
        <f t="shared" si="2"/>
        <v>30</v>
      </c>
      <c r="M84" s="194">
        <f t="shared" si="2"/>
        <v>0</v>
      </c>
      <c r="N84" s="194">
        <f t="shared" si="2"/>
        <v>30</v>
      </c>
      <c r="O84" s="195">
        <f t="shared" si="3"/>
        <v>30</v>
      </c>
      <c r="P84" s="199">
        <v>6</v>
      </c>
      <c r="Q84" s="200" t="s">
        <v>312</v>
      </c>
    </row>
    <row r="85" spans="1:23" s="197" customFormat="1" ht="12" customHeight="1" thickBot="1" x14ac:dyDescent="0.35">
      <c r="A85" s="324" t="s">
        <v>142</v>
      </c>
      <c r="B85" s="330" t="s">
        <v>86</v>
      </c>
      <c r="C85" s="325">
        <v>1</v>
      </c>
      <c r="D85" s="325">
        <v>0</v>
      </c>
      <c r="E85" s="329">
        <v>1</v>
      </c>
      <c r="F85" s="201">
        <v>8</v>
      </c>
      <c r="G85" s="326">
        <v>0</v>
      </c>
      <c r="H85" s="327">
        <v>8</v>
      </c>
      <c r="I85" s="314">
        <v>2</v>
      </c>
      <c r="J85" s="328">
        <v>0</v>
      </c>
      <c r="K85" s="329">
        <v>2</v>
      </c>
      <c r="L85" s="194">
        <f t="shared" si="2"/>
        <v>11</v>
      </c>
      <c r="M85" s="194">
        <f t="shared" si="2"/>
        <v>0</v>
      </c>
      <c r="N85" s="194">
        <f t="shared" si="2"/>
        <v>11</v>
      </c>
      <c r="O85" s="195">
        <f t="shared" si="3"/>
        <v>11</v>
      </c>
      <c r="P85" s="199">
        <v>1</v>
      </c>
      <c r="Q85" s="200" t="s">
        <v>256</v>
      </c>
      <c r="R85" s="180"/>
      <c r="S85" s="180"/>
      <c r="T85" s="180"/>
      <c r="U85" s="180"/>
      <c r="V85" s="180"/>
      <c r="W85" s="180"/>
    </row>
    <row r="86" spans="1:23" s="197" customFormat="1" ht="12" customHeight="1" thickBot="1" x14ac:dyDescent="0.35">
      <c r="A86" s="324" t="s">
        <v>154</v>
      </c>
      <c r="B86" s="330" t="s">
        <v>87</v>
      </c>
      <c r="C86" s="325">
        <v>2.5</v>
      </c>
      <c r="D86" s="325">
        <v>0</v>
      </c>
      <c r="E86" s="329">
        <v>2.5</v>
      </c>
      <c r="F86" s="201">
        <v>15.5</v>
      </c>
      <c r="G86" s="326">
        <v>0</v>
      </c>
      <c r="H86" s="327">
        <v>15.5</v>
      </c>
      <c r="I86" s="314">
        <v>4</v>
      </c>
      <c r="J86" s="328">
        <v>0</v>
      </c>
      <c r="K86" s="329">
        <v>4</v>
      </c>
      <c r="L86" s="194">
        <f t="shared" si="2"/>
        <v>22</v>
      </c>
      <c r="M86" s="194">
        <f t="shared" si="2"/>
        <v>0</v>
      </c>
      <c r="N86" s="194">
        <f t="shared" si="2"/>
        <v>22</v>
      </c>
      <c r="O86" s="195">
        <v>22</v>
      </c>
      <c r="P86" s="199">
        <v>0</v>
      </c>
      <c r="Q86" s="403" t="s">
        <v>326</v>
      </c>
      <c r="R86" s="180"/>
      <c r="S86" s="180"/>
      <c r="T86" s="180"/>
      <c r="U86" s="180"/>
      <c r="V86" s="180"/>
      <c r="W86" s="180"/>
    </row>
    <row r="87" spans="1:23" s="197" customFormat="1" ht="12" customHeight="1" thickBot="1" x14ac:dyDescent="0.35">
      <c r="A87" s="324" t="s">
        <v>153</v>
      </c>
      <c r="B87" s="330" t="s">
        <v>88</v>
      </c>
      <c r="C87" s="325">
        <v>1</v>
      </c>
      <c r="D87" s="325">
        <v>0</v>
      </c>
      <c r="E87" s="329">
        <v>1</v>
      </c>
      <c r="F87" s="201">
        <v>9</v>
      </c>
      <c r="G87" s="326">
        <v>0</v>
      </c>
      <c r="H87" s="327">
        <v>9</v>
      </c>
      <c r="I87" s="314">
        <v>0</v>
      </c>
      <c r="J87" s="328">
        <v>0</v>
      </c>
      <c r="K87" s="329">
        <v>0</v>
      </c>
      <c r="L87" s="194">
        <f t="shared" si="2"/>
        <v>10</v>
      </c>
      <c r="M87" s="194">
        <f t="shared" si="2"/>
        <v>0</v>
      </c>
      <c r="N87" s="194">
        <f t="shared" si="2"/>
        <v>10</v>
      </c>
      <c r="O87" s="195">
        <f t="shared" si="3"/>
        <v>10</v>
      </c>
      <c r="P87" s="199">
        <v>0.11</v>
      </c>
      <c r="Q87" s="200" t="s">
        <v>252</v>
      </c>
      <c r="R87" s="180"/>
      <c r="S87" s="180"/>
      <c r="T87" s="180"/>
      <c r="U87" s="180"/>
      <c r="V87" s="180"/>
      <c r="W87" s="180"/>
    </row>
    <row r="88" spans="1:23" ht="12" customHeight="1" thickBot="1" x14ac:dyDescent="0.35">
      <c r="A88" s="324" t="s">
        <v>152</v>
      </c>
      <c r="B88" s="330" t="s">
        <v>89</v>
      </c>
      <c r="C88" s="325">
        <v>2</v>
      </c>
      <c r="D88" s="325">
        <v>0</v>
      </c>
      <c r="E88" s="329">
        <v>2</v>
      </c>
      <c r="F88" s="201">
        <v>10</v>
      </c>
      <c r="G88" s="326">
        <v>0</v>
      </c>
      <c r="H88" s="327">
        <v>10</v>
      </c>
      <c r="I88" s="314">
        <v>1</v>
      </c>
      <c r="J88" s="328">
        <v>0</v>
      </c>
      <c r="K88" s="329">
        <v>1</v>
      </c>
      <c r="L88" s="194">
        <f t="shared" si="2"/>
        <v>13</v>
      </c>
      <c r="M88" s="194">
        <f t="shared" si="2"/>
        <v>0</v>
      </c>
      <c r="N88" s="194">
        <f t="shared" si="2"/>
        <v>13</v>
      </c>
      <c r="O88" s="195">
        <f t="shared" si="3"/>
        <v>13</v>
      </c>
      <c r="P88" s="199">
        <v>2.4</v>
      </c>
      <c r="Q88" s="200" t="s">
        <v>332</v>
      </c>
    </row>
    <row r="89" spans="1:23" s="197" customFormat="1" ht="12" customHeight="1" thickBot="1" x14ac:dyDescent="0.35">
      <c r="A89" s="324" t="s">
        <v>154</v>
      </c>
      <c r="B89" s="330" t="s">
        <v>90</v>
      </c>
      <c r="C89" s="325">
        <v>2</v>
      </c>
      <c r="D89" s="325">
        <v>0</v>
      </c>
      <c r="E89" s="329">
        <v>2</v>
      </c>
      <c r="F89" s="201">
        <v>11</v>
      </c>
      <c r="G89" s="326">
        <v>0</v>
      </c>
      <c r="H89" s="327">
        <v>11</v>
      </c>
      <c r="I89" s="314">
        <v>0</v>
      </c>
      <c r="J89" s="328">
        <v>0</v>
      </c>
      <c r="K89" s="329">
        <v>0</v>
      </c>
      <c r="L89" s="194">
        <f t="shared" si="2"/>
        <v>13</v>
      </c>
      <c r="M89" s="194">
        <f t="shared" si="2"/>
        <v>0</v>
      </c>
      <c r="N89" s="194">
        <f t="shared" si="2"/>
        <v>13</v>
      </c>
      <c r="O89" s="195">
        <f t="shared" si="3"/>
        <v>13</v>
      </c>
      <c r="P89" s="199">
        <v>1.4</v>
      </c>
      <c r="Q89" s="200" t="s">
        <v>294</v>
      </c>
      <c r="R89" s="180"/>
      <c r="S89" s="180"/>
      <c r="T89" s="180"/>
      <c r="U89" s="180"/>
      <c r="V89" s="180"/>
      <c r="W89" s="180"/>
    </row>
    <row r="90" spans="1:23" s="197" customFormat="1" ht="12" customHeight="1" thickBot="1" x14ac:dyDescent="0.35">
      <c r="A90" s="324" t="s">
        <v>154</v>
      </c>
      <c r="B90" s="330" t="s">
        <v>91</v>
      </c>
      <c r="C90" s="325">
        <v>1</v>
      </c>
      <c r="D90" s="325">
        <v>0</v>
      </c>
      <c r="E90" s="329">
        <v>1</v>
      </c>
      <c r="F90" s="201">
        <v>6.625</v>
      </c>
      <c r="G90" s="326">
        <v>0</v>
      </c>
      <c r="H90" s="327">
        <v>6.625</v>
      </c>
      <c r="I90" s="314">
        <v>2</v>
      </c>
      <c r="J90" s="328">
        <v>0</v>
      </c>
      <c r="K90" s="329">
        <v>2</v>
      </c>
      <c r="L90" s="194">
        <f t="shared" si="2"/>
        <v>9.625</v>
      </c>
      <c r="M90" s="194">
        <f t="shared" si="2"/>
        <v>0</v>
      </c>
      <c r="N90" s="194">
        <f t="shared" si="2"/>
        <v>9.625</v>
      </c>
      <c r="O90" s="195">
        <v>9.6300000000000008</v>
      </c>
      <c r="P90" s="199">
        <v>0</v>
      </c>
      <c r="Q90" s="403" t="s">
        <v>326</v>
      </c>
      <c r="R90" s="180"/>
      <c r="S90" s="180"/>
      <c r="T90" s="180"/>
      <c r="U90" s="180"/>
      <c r="V90" s="180"/>
      <c r="W90" s="180"/>
    </row>
    <row r="91" spans="1:23" s="197" customFormat="1" ht="12" customHeight="1" thickBot="1" x14ac:dyDescent="0.35">
      <c r="A91" s="324" t="s">
        <v>142</v>
      </c>
      <c r="B91" s="330" t="s">
        <v>92</v>
      </c>
      <c r="C91" s="325">
        <v>0.5</v>
      </c>
      <c r="D91" s="325">
        <v>0</v>
      </c>
      <c r="E91" s="329">
        <v>0.5</v>
      </c>
      <c r="F91" s="201">
        <v>4</v>
      </c>
      <c r="G91" s="326">
        <v>0</v>
      </c>
      <c r="H91" s="327">
        <v>4</v>
      </c>
      <c r="I91" s="314">
        <v>0</v>
      </c>
      <c r="J91" s="328">
        <v>0</v>
      </c>
      <c r="K91" s="329">
        <v>0</v>
      </c>
      <c r="L91" s="194">
        <f t="shared" si="2"/>
        <v>4.5</v>
      </c>
      <c r="M91" s="194">
        <f t="shared" si="2"/>
        <v>0</v>
      </c>
      <c r="N91" s="194">
        <f t="shared" si="2"/>
        <v>4.5</v>
      </c>
      <c r="O91" s="195">
        <f t="shared" si="3"/>
        <v>4.5</v>
      </c>
      <c r="P91" s="199">
        <v>0</v>
      </c>
      <c r="Q91" s="200" t="s">
        <v>274</v>
      </c>
      <c r="R91" s="180"/>
      <c r="S91" s="180"/>
      <c r="T91" s="180"/>
      <c r="U91" s="180"/>
      <c r="V91" s="180"/>
      <c r="W91" s="180"/>
    </row>
    <row r="92" spans="1:23" s="197" customFormat="1" ht="12" customHeight="1" thickBot="1" x14ac:dyDescent="0.35">
      <c r="A92" s="324" t="s">
        <v>142</v>
      </c>
      <c r="B92" s="330" t="s">
        <v>93</v>
      </c>
      <c r="C92" s="325">
        <v>1</v>
      </c>
      <c r="D92" s="325">
        <v>0</v>
      </c>
      <c r="E92" s="329">
        <v>1</v>
      </c>
      <c r="F92" s="201">
        <v>7</v>
      </c>
      <c r="G92" s="326">
        <v>0</v>
      </c>
      <c r="H92" s="327">
        <v>7</v>
      </c>
      <c r="I92" s="314">
        <v>2</v>
      </c>
      <c r="J92" s="328">
        <v>0</v>
      </c>
      <c r="K92" s="329">
        <v>2</v>
      </c>
      <c r="L92" s="194">
        <f t="shared" si="2"/>
        <v>10</v>
      </c>
      <c r="M92" s="194">
        <f t="shared" si="2"/>
        <v>0</v>
      </c>
      <c r="N92" s="194">
        <f t="shared" si="2"/>
        <v>10</v>
      </c>
      <c r="O92" s="195">
        <f t="shared" si="3"/>
        <v>10</v>
      </c>
      <c r="P92" s="199">
        <v>0</v>
      </c>
      <c r="Q92" s="200" t="s">
        <v>274</v>
      </c>
      <c r="R92" s="180"/>
      <c r="S92" s="180"/>
      <c r="T92" s="180"/>
      <c r="U92" s="180"/>
      <c r="V92" s="180"/>
      <c r="W92" s="180"/>
    </row>
    <row r="93" spans="1:23" s="197" customFormat="1" ht="12" customHeight="1" thickBot="1" x14ac:dyDescent="0.35">
      <c r="A93" s="324" t="s">
        <v>155</v>
      </c>
      <c r="B93" s="330" t="s">
        <v>94</v>
      </c>
      <c r="C93" s="325">
        <v>0.25</v>
      </c>
      <c r="D93" s="325">
        <v>0</v>
      </c>
      <c r="E93" s="329">
        <v>0.25</v>
      </c>
      <c r="F93" s="201">
        <v>2</v>
      </c>
      <c r="G93" s="326">
        <v>0</v>
      </c>
      <c r="H93" s="327">
        <v>2</v>
      </c>
      <c r="I93" s="314">
        <v>0</v>
      </c>
      <c r="J93" s="328">
        <v>0</v>
      </c>
      <c r="K93" s="329">
        <v>0</v>
      </c>
      <c r="L93" s="194">
        <f t="shared" si="2"/>
        <v>2.25</v>
      </c>
      <c r="M93" s="194">
        <f t="shared" si="2"/>
        <v>0</v>
      </c>
      <c r="N93" s="194">
        <f t="shared" si="2"/>
        <v>2.25</v>
      </c>
      <c r="O93" s="195">
        <f t="shared" si="3"/>
        <v>2.25</v>
      </c>
      <c r="P93" s="199">
        <v>0.1</v>
      </c>
      <c r="Q93" s="200" t="s">
        <v>295</v>
      </c>
      <c r="R93" s="180"/>
      <c r="S93" s="180"/>
      <c r="T93" s="180"/>
      <c r="U93" s="180"/>
      <c r="V93" s="180"/>
      <c r="W93" s="180"/>
    </row>
    <row r="94" spans="1:23" s="197" customFormat="1" ht="12" customHeight="1" thickBot="1" x14ac:dyDescent="0.35">
      <c r="A94" s="324" t="s">
        <v>155</v>
      </c>
      <c r="B94" s="330" t="s">
        <v>95</v>
      </c>
      <c r="C94" s="325">
        <v>0</v>
      </c>
      <c r="D94" s="325">
        <v>0</v>
      </c>
      <c r="E94" s="329">
        <v>0</v>
      </c>
      <c r="F94" s="201">
        <v>2</v>
      </c>
      <c r="G94" s="326">
        <v>0</v>
      </c>
      <c r="H94" s="327">
        <v>2</v>
      </c>
      <c r="I94" s="314">
        <v>0</v>
      </c>
      <c r="J94" s="328">
        <v>0</v>
      </c>
      <c r="K94" s="329">
        <v>0</v>
      </c>
      <c r="L94" s="194">
        <f t="shared" si="2"/>
        <v>2</v>
      </c>
      <c r="M94" s="194">
        <f t="shared" si="2"/>
        <v>0</v>
      </c>
      <c r="N94" s="194">
        <f t="shared" si="2"/>
        <v>2</v>
      </c>
      <c r="O94" s="195">
        <f t="shared" si="3"/>
        <v>2</v>
      </c>
      <c r="P94" s="199">
        <v>0.1</v>
      </c>
      <c r="Q94" s="200" t="s">
        <v>259</v>
      </c>
      <c r="R94" s="180"/>
      <c r="S94" s="180"/>
      <c r="T94" s="180"/>
      <c r="U94" s="180"/>
      <c r="V94" s="180"/>
      <c r="W94" s="180"/>
    </row>
    <row r="95" spans="1:23" ht="12" customHeight="1" thickBot="1" x14ac:dyDescent="0.35">
      <c r="A95" s="324" t="s">
        <v>169</v>
      </c>
      <c r="B95" s="330" t="s">
        <v>97</v>
      </c>
      <c r="C95" s="325">
        <v>0.25</v>
      </c>
      <c r="D95" s="325">
        <v>0</v>
      </c>
      <c r="E95" s="329">
        <v>0.25</v>
      </c>
      <c r="F95" s="201">
        <v>0.5</v>
      </c>
      <c r="G95" s="326">
        <v>0</v>
      </c>
      <c r="H95" s="327">
        <v>0.5</v>
      </c>
      <c r="I95" s="314">
        <v>0</v>
      </c>
      <c r="J95" s="328">
        <v>0</v>
      </c>
      <c r="K95" s="329">
        <v>0</v>
      </c>
      <c r="L95" s="194">
        <f t="shared" si="2"/>
        <v>0.75</v>
      </c>
      <c r="M95" s="194">
        <f t="shared" si="2"/>
        <v>0</v>
      </c>
      <c r="N95" s="194">
        <f t="shared" si="2"/>
        <v>0.75</v>
      </c>
      <c r="O95" s="195">
        <f t="shared" si="3"/>
        <v>0.75</v>
      </c>
      <c r="P95" s="199">
        <v>1.4E-2</v>
      </c>
      <c r="Q95" s="200" t="s">
        <v>279</v>
      </c>
    </row>
    <row r="96" spans="1:23" ht="12" customHeight="1" thickBot="1" x14ac:dyDescent="0.35">
      <c r="A96" s="324" t="s">
        <v>154</v>
      </c>
      <c r="B96" s="330" t="s">
        <v>98</v>
      </c>
      <c r="C96" s="325">
        <v>3</v>
      </c>
      <c r="D96" s="325">
        <v>0</v>
      </c>
      <c r="E96" s="329">
        <v>3</v>
      </c>
      <c r="F96" s="201">
        <v>9</v>
      </c>
      <c r="G96" s="326">
        <v>0</v>
      </c>
      <c r="H96" s="327">
        <v>9</v>
      </c>
      <c r="I96" s="314">
        <v>2</v>
      </c>
      <c r="J96" s="328">
        <v>0</v>
      </c>
      <c r="K96" s="329">
        <v>2</v>
      </c>
      <c r="L96" s="194">
        <f t="shared" si="2"/>
        <v>14</v>
      </c>
      <c r="M96" s="194">
        <f t="shared" si="2"/>
        <v>0</v>
      </c>
      <c r="N96" s="194">
        <f t="shared" si="2"/>
        <v>14</v>
      </c>
      <c r="O96" s="195">
        <f t="shared" si="3"/>
        <v>14</v>
      </c>
      <c r="P96" s="199">
        <v>0</v>
      </c>
      <c r="Q96" s="403" t="s">
        <v>328</v>
      </c>
    </row>
    <row r="97" spans="1:23" ht="12" customHeight="1" thickBot="1" x14ac:dyDescent="0.35">
      <c r="A97" s="324" t="s">
        <v>308</v>
      </c>
      <c r="B97" s="330" t="s">
        <v>99</v>
      </c>
      <c r="C97" s="325">
        <v>1.5</v>
      </c>
      <c r="D97" s="325">
        <v>0</v>
      </c>
      <c r="E97" s="329">
        <v>1.5</v>
      </c>
      <c r="F97" s="201">
        <v>10.5</v>
      </c>
      <c r="G97" s="326">
        <v>0</v>
      </c>
      <c r="H97" s="327">
        <v>10.5</v>
      </c>
      <c r="I97" s="314">
        <v>0</v>
      </c>
      <c r="J97" s="328">
        <v>0</v>
      </c>
      <c r="K97" s="329">
        <v>0</v>
      </c>
      <c r="L97" s="194">
        <f t="shared" si="2"/>
        <v>12</v>
      </c>
      <c r="M97" s="194">
        <f t="shared" si="2"/>
        <v>0</v>
      </c>
      <c r="N97" s="194">
        <f t="shared" si="2"/>
        <v>12</v>
      </c>
      <c r="O97" s="195">
        <f t="shared" si="3"/>
        <v>12</v>
      </c>
      <c r="P97" s="199">
        <v>1.23</v>
      </c>
      <c r="Q97" s="200" t="s">
        <v>296</v>
      </c>
    </row>
    <row r="98" spans="1:23" ht="12" customHeight="1" thickBot="1" x14ac:dyDescent="0.35">
      <c r="A98" s="324" t="s">
        <v>308</v>
      </c>
      <c r="B98" s="330" t="s">
        <v>100</v>
      </c>
      <c r="C98" s="325">
        <v>8</v>
      </c>
      <c r="D98" s="325">
        <v>0</v>
      </c>
      <c r="E98" s="329">
        <v>8</v>
      </c>
      <c r="F98" s="201">
        <v>45</v>
      </c>
      <c r="G98" s="326">
        <v>0</v>
      </c>
      <c r="H98" s="327">
        <v>45</v>
      </c>
      <c r="I98" s="314">
        <v>13</v>
      </c>
      <c r="J98" s="328">
        <v>0</v>
      </c>
      <c r="K98" s="329">
        <v>13</v>
      </c>
      <c r="L98" s="194">
        <f t="shared" si="2"/>
        <v>66</v>
      </c>
      <c r="M98" s="194">
        <f t="shared" si="2"/>
        <v>0</v>
      </c>
      <c r="N98" s="194">
        <f t="shared" si="2"/>
        <v>66</v>
      </c>
      <c r="O98" s="195">
        <f t="shared" si="3"/>
        <v>66</v>
      </c>
      <c r="P98" s="199">
        <v>0</v>
      </c>
      <c r="Q98" s="202" t="s">
        <v>297</v>
      </c>
    </row>
    <row r="99" spans="1:23" ht="12" customHeight="1" thickBot="1" x14ac:dyDescent="0.35">
      <c r="A99" s="324" t="s">
        <v>308</v>
      </c>
      <c r="B99" s="330" t="s">
        <v>101</v>
      </c>
      <c r="C99" s="325">
        <v>1</v>
      </c>
      <c r="D99" s="325">
        <v>0</v>
      </c>
      <c r="E99" s="329">
        <v>1</v>
      </c>
      <c r="F99" s="201">
        <v>4</v>
      </c>
      <c r="G99" s="326">
        <v>0</v>
      </c>
      <c r="H99" s="327">
        <v>4</v>
      </c>
      <c r="I99" s="314">
        <v>1</v>
      </c>
      <c r="J99" s="328">
        <v>0</v>
      </c>
      <c r="K99" s="329">
        <v>1</v>
      </c>
      <c r="L99" s="194">
        <f t="shared" si="2"/>
        <v>6</v>
      </c>
      <c r="M99" s="194">
        <f t="shared" si="2"/>
        <v>0</v>
      </c>
      <c r="N99" s="194">
        <f t="shared" si="2"/>
        <v>6</v>
      </c>
      <c r="O99" s="195">
        <f t="shared" si="3"/>
        <v>6</v>
      </c>
      <c r="P99" s="199">
        <v>2</v>
      </c>
      <c r="Q99" s="200" t="s">
        <v>298</v>
      </c>
    </row>
    <row r="100" spans="1:23" ht="12" customHeight="1" thickBot="1" x14ac:dyDescent="0.35">
      <c r="A100" s="324" t="s">
        <v>169</v>
      </c>
      <c r="B100" s="330" t="s">
        <v>102</v>
      </c>
      <c r="C100" s="325">
        <v>0.75</v>
      </c>
      <c r="D100" s="325">
        <v>0</v>
      </c>
      <c r="E100" s="329">
        <v>0.75</v>
      </c>
      <c r="F100" s="201">
        <v>3.5</v>
      </c>
      <c r="G100" s="326">
        <v>0</v>
      </c>
      <c r="H100" s="327">
        <v>3.5</v>
      </c>
      <c r="I100" s="314">
        <v>0</v>
      </c>
      <c r="J100" s="328">
        <v>0</v>
      </c>
      <c r="K100" s="329">
        <v>0</v>
      </c>
      <c r="L100" s="194">
        <f t="shared" si="2"/>
        <v>4.25</v>
      </c>
      <c r="M100" s="194">
        <f t="shared" si="2"/>
        <v>0</v>
      </c>
      <c r="N100" s="194">
        <f t="shared" si="2"/>
        <v>4.25</v>
      </c>
      <c r="O100" s="195">
        <f t="shared" si="3"/>
        <v>4.25</v>
      </c>
      <c r="P100" s="199">
        <v>0.04</v>
      </c>
      <c r="Q100" s="200" t="s">
        <v>299</v>
      </c>
    </row>
    <row r="101" spans="1:23" ht="12" customHeight="1" thickBot="1" x14ac:dyDescent="0.35">
      <c r="A101" s="324" t="s">
        <v>153</v>
      </c>
      <c r="B101" s="330" t="s">
        <v>103</v>
      </c>
      <c r="C101" s="325">
        <v>1</v>
      </c>
      <c r="D101" s="325">
        <v>0</v>
      </c>
      <c r="E101" s="329">
        <v>1</v>
      </c>
      <c r="F101" s="201">
        <v>1</v>
      </c>
      <c r="G101" s="326">
        <v>0</v>
      </c>
      <c r="H101" s="327">
        <v>1</v>
      </c>
      <c r="I101" s="314">
        <v>0</v>
      </c>
      <c r="J101" s="328">
        <v>0</v>
      </c>
      <c r="K101" s="329">
        <v>0</v>
      </c>
      <c r="L101" s="194">
        <f t="shared" si="2"/>
        <v>2</v>
      </c>
      <c r="M101" s="194">
        <f t="shared" si="2"/>
        <v>0</v>
      </c>
      <c r="N101" s="194">
        <f t="shared" si="2"/>
        <v>2</v>
      </c>
      <c r="O101" s="195">
        <f t="shared" si="3"/>
        <v>2</v>
      </c>
      <c r="P101" s="199">
        <v>0.11</v>
      </c>
      <c r="Q101" s="200" t="s">
        <v>333</v>
      </c>
    </row>
    <row r="102" spans="1:23" ht="12" customHeight="1" thickBot="1" x14ac:dyDescent="0.35">
      <c r="A102" s="324" t="s">
        <v>308</v>
      </c>
      <c r="B102" s="330" t="s">
        <v>104</v>
      </c>
      <c r="C102" s="325">
        <v>3</v>
      </c>
      <c r="D102" s="325">
        <v>0</v>
      </c>
      <c r="E102" s="329">
        <v>3</v>
      </c>
      <c r="F102" s="201">
        <v>20</v>
      </c>
      <c r="G102" s="326">
        <v>0</v>
      </c>
      <c r="H102" s="327">
        <v>20</v>
      </c>
      <c r="I102" s="314">
        <v>5</v>
      </c>
      <c r="J102" s="328">
        <v>0</v>
      </c>
      <c r="K102" s="329">
        <v>5</v>
      </c>
      <c r="L102" s="194">
        <f t="shared" si="2"/>
        <v>28</v>
      </c>
      <c r="M102" s="194">
        <f t="shared" si="2"/>
        <v>0</v>
      </c>
      <c r="N102" s="194">
        <f t="shared" si="2"/>
        <v>28</v>
      </c>
      <c r="O102" s="195">
        <f t="shared" si="3"/>
        <v>28</v>
      </c>
      <c r="P102" s="199">
        <v>0.6</v>
      </c>
      <c r="Q102" s="200" t="s">
        <v>271</v>
      </c>
    </row>
    <row r="103" spans="1:23" ht="12" customHeight="1" thickBot="1" x14ac:dyDescent="0.35">
      <c r="A103" s="324" t="s">
        <v>153</v>
      </c>
      <c r="B103" s="330" t="s">
        <v>105</v>
      </c>
      <c r="C103" s="325">
        <v>1</v>
      </c>
      <c r="D103" s="325">
        <v>0</v>
      </c>
      <c r="E103" s="329">
        <v>1</v>
      </c>
      <c r="F103" s="201">
        <v>6</v>
      </c>
      <c r="G103" s="326">
        <v>0</v>
      </c>
      <c r="H103" s="327">
        <v>6</v>
      </c>
      <c r="I103" s="314">
        <v>1</v>
      </c>
      <c r="J103" s="328">
        <v>0</v>
      </c>
      <c r="K103" s="329">
        <v>1</v>
      </c>
      <c r="L103" s="194">
        <f t="shared" si="2"/>
        <v>8</v>
      </c>
      <c r="M103" s="194">
        <f t="shared" si="2"/>
        <v>0</v>
      </c>
      <c r="N103" s="194">
        <f t="shared" si="2"/>
        <v>8</v>
      </c>
      <c r="O103" s="195">
        <f t="shared" si="3"/>
        <v>8</v>
      </c>
      <c r="P103" s="199">
        <v>0.90900000000000003</v>
      </c>
      <c r="Q103" s="200" t="s">
        <v>252</v>
      </c>
    </row>
    <row r="104" spans="1:23" ht="12" customHeight="1" thickBot="1" x14ac:dyDescent="0.35">
      <c r="A104" s="324" t="s">
        <v>308</v>
      </c>
      <c r="B104" s="330" t="s">
        <v>106</v>
      </c>
      <c r="C104" s="325">
        <v>2.5</v>
      </c>
      <c r="D104" s="325">
        <v>0</v>
      </c>
      <c r="E104" s="329">
        <v>2.5</v>
      </c>
      <c r="F104" s="201">
        <v>12.5</v>
      </c>
      <c r="G104" s="326">
        <v>0</v>
      </c>
      <c r="H104" s="327">
        <v>12.5</v>
      </c>
      <c r="I104" s="314">
        <v>3</v>
      </c>
      <c r="J104" s="328">
        <v>0</v>
      </c>
      <c r="K104" s="329">
        <v>3</v>
      </c>
      <c r="L104" s="194">
        <f t="shared" si="2"/>
        <v>18</v>
      </c>
      <c r="M104" s="194">
        <f t="shared" si="2"/>
        <v>0</v>
      </c>
      <c r="N104" s="194">
        <f t="shared" si="2"/>
        <v>18</v>
      </c>
      <c r="O104" s="195">
        <f t="shared" si="3"/>
        <v>18</v>
      </c>
      <c r="P104" s="199">
        <v>3.8</v>
      </c>
      <c r="Q104" s="200" t="s">
        <v>306</v>
      </c>
    </row>
    <row r="105" spans="1:23" ht="12" customHeight="1" thickBot="1" x14ac:dyDescent="0.35">
      <c r="A105" s="324" t="s">
        <v>142</v>
      </c>
      <c r="B105" s="330" t="s">
        <v>107</v>
      </c>
      <c r="C105" s="325">
        <v>0</v>
      </c>
      <c r="D105" s="325">
        <v>0</v>
      </c>
      <c r="E105" s="329">
        <v>0</v>
      </c>
      <c r="F105" s="201">
        <v>3.8</v>
      </c>
      <c r="G105" s="326">
        <v>0</v>
      </c>
      <c r="H105" s="327">
        <v>3.8</v>
      </c>
      <c r="I105" s="314">
        <v>0</v>
      </c>
      <c r="J105" s="328">
        <v>0</v>
      </c>
      <c r="K105" s="329">
        <v>0</v>
      </c>
      <c r="L105" s="194">
        <f t="shared" si="2"/>
        <v>3.8</v>
      </c>
      <c r="M105" s="194">
        <f t="shared" si="2"/>
        <v>0</v>
      </c>
      <c r="N105" s="194">
        <f t="shared" si="2"/>
        <v>3.8</v>
      </c>
      <c r="O105" s="195">
        <f t="shared" si="3"/>
        <v>3.8</v>
      </c>
      <c r="P105" s="199">
        <v>0</v>
      </c>
      <c r="Q105" s="200" t="s">
        <v>274</v>
      </c>
    </row>
    <row r="106" spans="1:23" s="197" customFormat="1" ht="12" customHeight="1" x14ac:dyDescent="0.3">
      <c r="A106" s="324" t="s">
        <v>155</v>
      </c>
      <c r="B106" s="330" t="s">
        <v>108</v>
      </c>
      <c r="C106" s="325">
        <v>0.25</v>
      </c>
      <c r="D106" s="325">
        <v>0</v>
      </c>
      <c r="E106" s="329">
        <v>0.25</v>
      </c>
      <c r="F106" s="201">
        <v>0.75</v>
      </c>
      <c r="G106" s="326">
        <v>0</v>
      </c>
      <c r="H106" s="327">
        <v>0.75</v>
      </c>
      <c r="I106" s="314">
        <v>0</v>
      </c>
      <c r="J106" s="328">
        <v>0</v>
      </c>
      <c r="K106" s="329">
        <v>0</v>
      </c>
      <c r="L106" s="194">
        <f t="shared" si="2"/>
        <v>1</v>
      </c>
      <c r="M106" s="194">
        <f t="shared" si="2"/>
        <v>0</v>
      </c>
      <c r="N106" s="194">
        <f t="shared" si="2"/>
        <v>1</v>
      </c>
      <c r="O106" s="195">
        <f t="shared" si="3"/>
        <v>1</v>
      </c>
      <c r="P106" s="199">
        <v>0.05</v>
      </c>
      <c r="Q106" s="200" t="s">
        <v>259</v>
      </c>
      <c r="R106" s="203"/>
      <c r="S106" s="180"/>
      <c r="T106" s="180"/>
      <c r="U106" s="180"/>
      <c r="V106" s="180"/>
      <c r="W106" s="180"/>
    </row>
    <row r="107" spans="1:23" ht="12.75" customHeight="1" x14ac:dyDescent="0.3">
      <c r="A107" s="364"/>
      <c r="B107" s="331" t="s">
        <v>147</v>
      </c>
      <c r="C107" s="325">
        <f>SUBTOTAL(109,C4:C106)</f>
        <v>205.89000000000001</v>
      </c>
      <c r="D107" s="325">
        <f t="shared" ref="D107:P107" si="4">SUBTOTAL(109,D4:D106)</f>
        <v>0</v>
      </c>
      <c r="E107" s="325">
        <f t="shared" si="4"/>
        <v>205.89000000000001</v>
      </c>
      <c r="F107" s="332">
        <f t="shared" si="4"/>
        <v>953.92499999999995</v>
      </c>
      <c r="G107" s="332">
        <f t="shared" si="4"/>
        <v>0</v>
      </c>
      <c r="H107" s="332">
        <f t="shared" si="4"/>
        <v>953.92499999999995</v>
      </c>
      <c r="I107" s="325">
        <f t="shared" si="4"/>
        <v>207.15</v>
      </c>
      <c r="J107" s="325">
        <f t="shared" si="4"/>
        <v>1</v>
      </c>
      <c r="K107" s="325">
        <v>206.15</v>
      </c>
      <c r="L107" s="332">
        <f t="shared" si="4"/>
        <v>1366.9650000000001</v>
      </c>
      <c r="M107" s="332">
        <v>1</v>
      </c>
      <c r="N107" s="332">
        <f>L107-M107</f>
        <v>1365.9650000000001</v>
      </c>
      <c r="O107" s="332">
        <f>N107</f>
        <v>1365.9650000000001</v>
      </c>
      <c r="P107" s="332">
        <f t="shared" si="4"/>
        <v>93.48299999999999</v>
      </c>
      <c r="Q107" s="200"/>
    </row>
    <row r="108" spans="1:23" ht="12" customHeight="1" x14ac:dyDescent="0.3">
      <c r="A108" s="204"/>
      <c r="B108" s="204"/>
      <c r="C108" s="204"/>
      <c r="D108" s="204"/>
      <c r="E108" s="204"/>
      <c r="F108" s="205"/>
      <c r="G108" s="205"/>
      <c r="H108" s="206"/>
      <c r="I108" s="204"/>
      <c r="J108" s="204"/>
      <c r="K108" s="204"/>
      <c r="L108" s="205"/>
      <c r="M108" s="205"/>
      <c r="N108" s="206"/>
      <c r="O108" s="206"/>
      <c r="P108" s="206"/>
      <c r="Q108" s="207"/>
    </row>
    <row r="109" spans="1:23" ht="12" customHeight="1" x14ac:dyDescent="0.3">
      <c r="A109" s="423" t="s">
        <v>308</v>
      </c>
      <c r="B109" s="331" t="s">
        <v>302</v>
      </c>
      <c r="C109" s="354">
        <f>SUM(C36:C37)</f>
        <v>3</v>
      </c>
      <c r="D109" s="354">
        <f t="shared" ref="D109:P109" si="5">SUM(D36:D37)</f>
        <v>0</v>
      </c>
      <c r="E109" s="354">
        <f t="shared" si="5"/>
        <v>3</v>
      </c>
      <c r="F109" s="332">
        <f t="shared" si="5"/>
        <v>15</v>
      </c>
      <c r="G109" s="332">
        <f t="shared" si="5"/>
        <v>0</v>
      </c>
      <c r="H109" s="332">
        <f t="shared" si="5"/>
        <v>15</v>
      </c>
      <c r="I109" s="354">
        <f t="shared" si="5"/>
        <v>2</v>
      </c>
      <c r="J109" s="354">
        <f t="shared" si="5"/>
        <v>1</v>
      </c>
      <c r="K109" s="354">
        <f t="shared" si="5"/>
        <v>1</v>
      </c>
      <c r="L109" s="332">
        <f t="shared" si="5"/>
        <v>20</v>
      </c>
      <c r="M109" s="332">
        <f t="shared" si="5"/>
        <v>1</v>
      </c>
      <c r="N109" s="332">
        <f t="shared" si="5"/>
        <v>19</v>
      </c>
      <c r="O109" s="332">
        <f t="shared" si="5"/>
        <v>19</v>
      </c>
      <c r="P109" s="332">
        <f t="shared" si="5"/>
        <v>3.5</v>
      </c>
      <c r="Q109" s="200"/>
    </row>
    <row r="110" spans="1:23" ht="12" customHeight="1" x14ac:dyDescent="0.3">
      <c r="A110" s="423" t="s">
        <v>142</v>
      </c>
      <c r="B110" s="331" t="s">
        <v>303</v>
      </c>
      <c r="C110" s="325">
        <f t="shared" ref="C110:L110" si="6">SUM(C45:C46)</f>
        <v>18</v>
      </c>
      <c r="D110" s="325">
        <f t="shared" si="6"/>
        <v>0</v>
      </c>
      <c r="E110" s="329">
        <f t="shared" si="6"/>
        <v>18</v>
      </c>
      <c r="F110" s="208">
        <f t="shared" si="6"/>
        <v>50</v>
      </c>
      <c r="G110" s="333">
        <f t="shared" si="6"/>
        <v>0</v>
      </c>
      <c r="H110" s="334">
        <f t="shared" si="6"/>
        <v>50</v>
      </c>
      <c r="I110" s="315">
        <f t="shared" si="6"/>
        <v>28</v>
      </c>
      <c r="J110" s="325">
        <f t="shared" si="6"/>
        <v>0</v>
      </c>
      <c r="K110" s="329">
        <f t="shared" si="6"/>
        <v>28</v>
      </c>
      <c r="L110" s="198">
        <f t="shared" si="6"/>
        <v>96</v>
      </c>
      <c r="M110" s="198">
        <f t="shared" ref="M110:P110" si="7">SUM(M45:M46)</f>
        <v>0</v>
      </c>
      <c r="N110" s="198">
        <f t="shared" si="7"/>
        <v>96</v>
      </c>
      <c r="O110" s="198">
        <f t="shared" si="7"/>
        <v>96</v>
      </c>
      <c r="P110" s="198">
        <f t="shared" si="7"/>
        <v>1</v>
      </c>
      <c r="Q110" s="200"/>
    </row>
    <row r="111" spans="1:23" ht="15" customHeight="1" x14ac:dyDescent="0.3">
      <c r="A111" s="335"/>
      <c r="B111" s="336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8"/>
      <c r="O111" s="209"/>
      <c r="P111" s="209"/>
      <c r="Q111" s="210"/>
    </row>
    <row r="112" spans="1:23" s="213" customFormat="1" ht="27.6" x14ac:dyDescent="0.3">
      <c r="A112" s="339" t="str">
        <f>A1</f>
        <v>TOTAL STAFFING as of 06.30.2022</v>
      </c>
      <c r="B112" s="340"/>
      <c r="C112" s="341">
        <f t="shared" ref="C112:P112" si="8">C107</f>
        <v>205.89000000000001</v>
      </c>
      <c r="D112" s="341">
        <f t="shared" si="8"/>
        <v>0</v>
      </c>
      <c r="E112" s="341">
        <f t="shared" si="8"/>
        <v>205.89000000000001</v>
      </c>
      <c r="F112" s="341">
        <f t="shared" si="8"/>
        <v>953.92499999999995</v>
      </c>
      <c r="G112" s="341">
        <f t="shared" si="8"/>
        <v>0</v>
      </c>
      <c r="H112" s="341">
        <f t="shared" si="8"/>
        <v>953.92499999999995</v>
      </c>
      <c r="I112" s="341">
        <f t="shared" si="8"/>
        <v>207.15</v>
      </c>
      <c r="J112" s="341">
        <f t="shared" si="8"/>
        <v>1</v>
      </c>
      <c r="K112" s="341">
        <v>206.15</v>
      </c>
      <c r="L112" s="341">
        <f t="shared" si="8"/>
        <v>1366.9650000000001</v>
      </c>
      <c r="M112" s="341">
        <f t="shared" si="8"/>
        <v>1</v>
      </c>
      <c r="N112" s="342">
        <f t="shared" si="8"/>
        <v>1365.9650000000001</v>
      </c>
      <c r="O112" s="211">
        <f t="shared" si="8"/>
        <v>1365.9650000000001</v>
      </c>
      <c r="P112" s="211">
        <f t="shared" si="8"/>
        <v>93.48299999999999</v>
      </c>
      <c r="Q112" s="212">
        <f>SUM(O112:P112)</f>
        <v>1459.4480000000001</v>
      </c>
    </row>
    <row r="113" spans="1:17" ht="12" customHeight="1" x14ac:dyDescent="0.3">
      <c r="A113" s="460" t="s">
        <v>300</v>
      </c>
      <c r="B113" s="461"/>
      <c r="C113" s="214"/>
      <c r="D113" s="214"/>
      <c r="E113" s="214"/>
      <c r="F113" s="214"/>
      <c r="G113" s="214"/>
      <c r="H113" s="215"/>
      <c r="I113" s="216"/>
      <c r="J113" s="217"/>
      <c r="K113" s="215"/>
      <c r="L113" s="214"/>
      <c r="M113" s="214"/>
      <c r="N113" s="214"/>
      <c r="O113" s="214"/>
      <c r="P113" s="214"/>
      <c r="Q113" s="218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867187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88671875" style="2" customWidth="1"/>
    <col min="5" max="11" width="16" style="2" customWidth="1"/>
    <col min="12" max="12" width="4.6640625" style="2" customWidth="1"/>
    <col min="13" max="16384" width="8.88671875" style="2"/>
  </cols>
  <sheetData>
    <row r="1" spans="1:11" s="1" customFormat="1" ht="38.25" customHeight="1" x14ac:dyDescent="0.25">
      <c r="A1" s="475" t="s">
        <v>341</v>
      </c>
      <c r="B1" s="476"/>
      <c r="C1" s="46" t="s">
        <v>313</v>
      </c>
      <c r="D1" s="47" t="s">
        <v>314</v>
      </c>
      <c r="E1" s="47" t="s">
        <v>315</v>
      </c>
      <c r="F1" s="47" t="s">
        <v>316</v>
      </c>
      <c r="G1" s="47" t="s">
        <v>317</v>
      </c>
      <c r="H1" s="47" t="s">
        <v>318</v>
      </c>
      <c r="I1" s="47" t="s">
        <v>164</v>
      </c>
      <c r="J1" s="47" t="s">
        <v>319</v>
      </c>
      <c r="K1" s="47" t="s">
        <v>320</v>
      </c>
    </row>
    <row r="2" spans="1:11" s="1" customFormat="1" ht="38.25" customHeight="1" x14ac:dyDescent="0.25">
      <c r="A2" s="384"/>
      <c r="B2" s="387"/>
      <c r="C2" s="46" t="s">
        <v>321</v>
      </c>
      <c r="D2" s="385" t="s">
        <v>321</v>
      </c>
      <c r="E2" s="385" t="s">
        <v>321</v>
      </c>
      <c r="F2" s="385" t="s">
        <v>321</v>
      </c>
      <c r="G2" s="385" t="s">
        <v>321</v>
      </c>
      <c r="H2" s="385" t="s">
        <v>321</v>
      </c>
      <c r="I2" s="385" t="s">
        <v>321</v>
      </c>
      <c r="J2" s="47" t="s">
        <v>321</v>
      </c>
      <c r="K2" s="386" t="s">
        <v>321</v>
      </c>
    </row>
    <row r="3" spans="1:11" s="1" customFormat="1" ht="15.6" x14ac:dyDescent="0.25">
      <c r="A3" s="282"/>
      <c r="B3" s="283" t="s">
        <v>0</v>
      </c>
      <c r="C3" s="390">
        <v>90</v>
      </c>
      <c r="D3" s="393">
        <v>75</v>
      </c>
      <c r="E3" s="393">
        <v>75</v>
      </c>
      <c r="F3" s="393">
        <v>90</v>
      </c>
      <c r="G3" s="393">
        <v>75</v>
      </c>
      <c r="H3" s="393">
        <v>75</v>
      </c>
      <c r="I3" s="393">
        <v>75</v>
      </c>
      <c r="J3" s="394">
        <v>75</v>
      </c>
      <c r="K3" s="395">
        <v>75</v>
      </c>
    </row>
    <row r="4" spans="1:11" s="1" customFormat="1" ht="17.25" customHeight="1" x14ac:dyDescent="0.25">
      <c r="A4" s="38" t="s">
        <v>165</v>
      </c>
      <c r="B4" s="39" t="s">
        <v>4</v>
      </c>
      <c r="C4" s="40">
        <v>98.7225483800826</v>
      </c>
      <c r="D4" s="41">
        <v>81.078325607862197</v>
      </c>
      <c r="E4" s="41">
        <v>66.308102395861297</v>
      </c>
      <c r="F4" s="41">
        <v>94.025316455696199</v>
      </c>
      <c r="G4" s="41">
        <v>85.4652797301096</v>
      </c>
      <c r="H4" s="41">
        <v>82.396733909702206</v>
      </c>
      <c r="I4" s="41">
        <v>86.193551130926593</v>
      </c>
      <c r="J4" s="41">
        <v>98.883942566932106</v>
      </c>
      <c r="K4" s="41">
        <v>90.601900739176301</v>
      </c>
    </row>
    <row r="5" spans="1:11" s="1" customFormat="1" ht="17.25" customHeight="1" x14ac:dyDescent="0.3">
      <c r="A5" s="42" t="s">
        <v>142</v>
      </c>
      <c r="B5" s="43" t="s">
        <v>5</v>
      </c>
      <c r="C5" s="391">
        <v>98.181818181818201</v>
      </c>
      <c r="D5" s="389">
        <v>72.233009708737896</v>
      </c>
      <c r="E5" s="396">
        <v>44.331210191082803</v>
      </c>
      <c r="F5" s="389">
        <v>86.585365853658502</v>
      </c>
      <c r="G5" s="396">
        <v>80.237154150197597</v>
      </c>
      <c r="H5" s="389">
        <v>89.0625</v>
      </c>
      <c r="I5" s="396">
        <v>84.795081967213093</v>
      </c>
      <c r="J5" s="389">
        <v>97.386363636363598</v>
      </c>
      <c r="K5" s="396">
        <v>74.725274725274701</v>
      </c>
    </row>
    <row r="6" spans="1:11" s="1" customFormat="1" ht="17.25" customHeight="1" x14ac:dyDescent="0.3">
      <c r="A6" s="48" t="s">
        <v>153</v>
      </c>
      <c r="B6" s="49" t="s">
        <v>6</v>
      </c>
      <c r="C6" s="392">
        <v>98.765432098765402</v>
      </c>
      <c r="D6" s="375">
        <v>74.536256323777394</v>
      </c>
      <c r="E6" s="397">
        <v>71.063829787233999</v>
      </c>
      <c r="F6" s="375">
        <v>94.936708860759495</v>
      </c>
      <c r="G6" s="397">
        <v>93.670886075949397</v>
      </c>
      <c r="H6" s="375">
        <v>82.051282051282001</v>
      </c>
      <c r="I6" s="397">
        <v>94.550408719346095</v>
      </c>
      <c r="J6" s="375">
        <v>96.6666666666667</v>
      </c>
      <c r="K6" s="397">
        <v>72.727272727272705</v>
      </c>
    </row>
    <row r="7" spans="1:11" s="1" customFormat="1" ht="17.25" customHeight="1" x14ac:dyDescent="0.3">
      <c r="A7" s="48" t="s">
        <v>153</v>
      </c>
      <c r="B7" s="49" t="s">
        <v>7</v>
      </c>
      <c r="C7" s="392">
        <v>100</v>
      </c>
      <c r="D7" s="375">
        <v>88.1944444444444</v>
      </c>
      <c r="E7" s="397">
        <v>93.3333333333333</v>
      </c>
      <c r="F7" s="375"/>
      <c r="G7" s="397"/>
      <c r="H7" s="375">
        <v>87.5</v>
      </c>
      <c r="I7" s="397">
        <v>93.277310924369701</v>
      </c>
      <c r="J7" s="375">
        <v>100</v>
      </c>
      <c r="K7" s="397">
        <v>100</v>
      </c>
    </row>
    <row r="8" spans="1:11" s="1" customFormat="1" ht="17.25" customHeight="1" x14ac:dyDescent="0.3">
      <c r="A8" s="48" t="s">
        <v>154</v>
      </c>
      <c r="B8" s="49" t="s">
        <v>8</v>
      </c>
      <c r="C8" s="392">
        <v>97.368421052631604</v>
      </c>
      <c r="D8" s="375">
        <v>94.886922320550596</v>
      </c>
      <c r="E8" s="397">
        <v>89.224137931034505</v>
      </c>
      <c r="F8" s="375">
        <v>97.530864197530903</v>
      </c>
      <c r="G8" s="397">
        <v>89.285714285714306</v>
      </c>
      <c r="H8" s="375">
        <v>100</v>
      </c>
      <c r="I8" s="397">
        <v>90.727081138040106</v>
      </c>
      <c r="J8" s="375">
        <v>97.727272727272705</v>
      </c>
      <c r="K8" s="397">
        <v>83.783783783783804</v>
      </c>
    </row>
    <row r="9" spans="1:11" s="1" customFormat="1" ht="17.25" customHeight="1" x14ac:dyDescent="0.3">
      <c r="A9" s="48" t="s">
        <v>153</v>
      </c>
      <c r="B9" s="49" t="s">
        <v>9</v>
      </c>
      <c r="C9" s="392">
        <v>100</v>
      </c>
      <c r="D9" s="375">
        <v>89.204545454545496</v>
      </c>
      <c r="E9" s="397">
        <v>91.946308724832207</v>
      </c>
      <c r="F9" s="375">
        <v>95.454545454545496</v>
      </c>
      <c r="G9" s="397">
        <v>90.697674418604706</v>
      </c>
      <c r="H9" s="375">
        <v>87.5</v>
      </c>
      <c r="I9" s="397">
        <v>93.318965517241395</v>
      </c>
      <c r="J9" s="375">
        <v>100</v>
      </c>
      <c r="K9" s="397">
        <v>100</v>
      </c>
    </row>
    <row r="10" spans="1:11" s="1" customFormat="1" ht="17.25" customHeight="1" x14ac:dyDescent="0.3">
      <c r="A10" s="48" t="s">
        <v>153</v>
      </c>
      <c r="B10" s="49" t="s">
        <v>10</v>
      </c>
      <c r="C10" s="392">
        <v>100</v>
      </c>
      <c r="D10" s="375">
        <v>80.357142857142904</v>
      </c>
      <c r="E10" s="397">
        <v>33.928571428571402</v>
      </c>
      <c r="F10" s="375">
        <v>88.8888888888889</v>
      </c>
      <c r="G10" s="397">
        <v>77.7777777777778</v>
      </c>
      <c r="H10" s="375">
        <v>71.428571428571402</v>
      </c>
      <c r="I10" s="397">
        <v>74.285714285714306</v>
      </c>
      <c r="J10" s="375">
        <v>94.117647058823493</v>
      </c>
      <c r="K10" s="397">
        <v>50</v>
      </c>
    </row>
    <row r="11" spans="1:11" s="1" customFormat="1" ht="17.25" customHeight="1" x14ac:dyDescent="0.3">
      <c r="A11" s="48" t="s">
        <v>169</v>
      </c>
      <c r="B11" s="49" t="s">
        <v>11</v>
      </c>
      <c r="C11" s="392">
        <v>100</v>
      </c>
      <c r="D11" s="375">
        <v>78.325455773126293</v>
      </c>
      <c r="E11" s="397">
        <v>63.120567375886502</v>
      </c>
      <c r="F11" s="375">
        <v>97.005988023952099</v>
      </c>
      <c r="G11" s="397">
        <v>91.812865497076004</v>
      </c>
      <c r="H11" s="375">
        <v>79.069767441860506</v>
      </c>
      <c r="I11" s="397">
        <v>83.9</v>
      </c>
      <c r="J11" s="375">
        <v>99.674267100977204</v>
      </c>
      <c r="K11" s="397">
        <v>97.2222222222222</v>
      </c>
    </row>
    <row r="12" spans="1:11" s="1" customFormat="1" ht="17.25" customHeight="1" x14ac:dyDescent="0.3">
      <c r="A12" s="48" t="s">
        <v>169</v>
      </c>
      <c r="B12" s="49" t="s">
        <v>12</v>
      </c>
      <c r="C12" s="392">
        <v>95.5555555555556</v>
      </c>
      <c r="D12" s="375">
        <v>79.324894514767905</v>
      </c>
      <c r="E12" s="397">
        <v>75.757575757575793</v>
      </c>
      <c r="F12" s="375">
        <v>96.6666666666667</v>
      </c>
      <c r="G12" s="397">
        <v>90</v>
      </c>
      <c r="H12" s="375">
        <v>96.296296296296305</v>
      </c>
      <c r="I12" s="397">
        <v>75.638841567291294</v>
      </c>
      <c r="J12" s="375">
        <v>98.275862068965495</v>
      </c>
      <c r="K12" s="397">
        <v>86.363636363636402</v>
      </c>
    </row>
    <row r="13" spans="1:11" s="1" customFormat="1" ht="17.25" customHeight="1" x14ac:dyDescent="0.3">
      <c r="A13" s="48" t="s">
        <v>152</v>
      </c>
      <c r="B13" s="49" t="s">
        <v>13</v>
      </c>
      <c r="C13" s="392">
        <v>100</v>
      </c>
      <c r="D13" s="375">
        <v>89.720558882235494</v>
      </c>
      <c r="E13" s="397">
        <v>89.598108747044904</v>
      </c>
      <c r="F13" s="375">
        <v>97.6</v>
      </c>
      <c r="G13" s="397">
        <v>93.7007874015748</v>
      </c>
      <c r="H13" s="375">
        <v>92.727272727272705</v>
      </c>
      <c r="I13" s="397">
        <v>98.9583333333333</v>
      </c>
      <c r="J13" s="375">
        <v>99.633699633699607</v>
      </c>
      <c r="K13" s="397">
        <v>97.560975609756099</v>
      </c>
    </row>
    <row r="14" spans="1:11" s="1" customFormat="1" ht="17.25" customHeight="1" x14ac:dyDescent="0.3">
      <c r="A14" s="48" t="s">
        <v>152</v>
      </c>
      <c r="B14" s="49" t="s">
        <v>14</v>
      </c>
      <c r="C14" s="392">
        <v>99.507389162561594</v>
      </c>
      <c r="D14" s="375">
        <v>86.480686695279005</v>
      </c>
      <c r="E14" s="397">
        <v>75.407925407925404</v>
      </c>
      <c r="F14" s="375">
        <v>97.163120567375898</v>
      </c>
      <c r="G14" s="397">
        <v>88.771929824561397</v>
      </c>
      <c r="H14" s="375">
        <v>89.041095890411</v>
      </c>
      <c r="I14" s="397">
        <v>91.449194891726805</v>
      </c>
      <c r="J14" s="375">
        <v>99.2042440318302</v>
      </c>
      <c r="K14" s="397">
        <v>90.322580645161295</v>
      </c>
    </row>
    <row r="15" spans="1:11" s="1" customFormat="1" ht="17.25" customHeight="1" x14ac:dyDescent="0.3">
      <c r="A15" s="48" t="s">
        <v>155</v>
      </c>
      <c r="B15" s="49" t="s">
        <v>15</v>
      </c>
      <c r="C15" s="392">
        <v>98</v>
      </c>
      <c r="D15" s="375">
        <v>86.498353457738801</v>
      </c>
      <c r="E15" s="397">
        <v>95.843828715365206</v>
      </c>
      <c r="F15" s="375">
        <v>99.7167138810198</v>
      </c>
      <c r="G15" s="397">
        <v>98.563218390804593</v>
      </c>
      <c r="H15" s="375">
        <v>81.481481481481495</v>
      </c>
      <c r="I15" s="397">
        <v>93.485461906514502</v>
      </c>
      <c r="J15" s="375">
        <v>99.879518072289201</v>
      </c>
      <c r="K15" s="397">
        <v>98.8888888888889</v>
      </c>
    </row>
    <row r="16" spans="1:11" s="1" customFormat="1" ht="17.25" customHeight="1" x14ac:dyDescent="0.3">
      <c r="A16" s="48" t="s">
        <v>153</v>
      </c>
      <c r="B16" s="49" t="s">
        <v>16</v>
      </c>
      <c r="C16" s="392">
        <v>100</v>
      </c>
      <c r="D16" s="375">
        <v>76.166180758017504</v>
      </c>
      <c r="E16" s="397">
        <v>91.245136186770395</v>
      </c>
      <c r="F16" s="375">
        <v>98.6666666666667</v>
      </c>
      <c r="G16" s="397">
        <v>89.610389610389603</v>
      </c>
      <c r="H16" s="375">
        <v>76.699029126213603</v>
      </c>
      <c r="I16" s="397">
        <v>93.350168350168403</v>
      </c>
      <c r="J16" s="375">
        <v>94.528875379939194</v>
      </c>
      <c r="K16" s="397">
        <v>66.6666666666667</v>
      </c>
    </row>
    <row r="17" spans="1:11" s="1" customFormat="1" ht="17.25" customHeight="1" x14ac:dyDescent="0.3">
      <c r="A17" s="48" t="s">
        <v>154</v>
      </c>
      <c r="B17" s="49" t="s">
        <v>17</v>
      </c>
      <c r="C17" s="392">
        <v>100</v>
      </c>
      <c r="D17" s="375">
        <v>94.114470842332594</v>
      </c>
      <c r="E17" s="397">
        <v>94.514285714285705</v>
      </c>
      <c r="F17" s="375">
        <v>98.198198198198199</v>
      </c>
      <c r="G17" s="397">
        <v>96.846846846846802</v>
      </c>
      <c r="H17" s="375">
        <v>89.839572192513401</v>
      </c>
      <c r="I17" s="397">
        <v>98.544973544973601</v>
      </c>
      <c r="J17" s="375">
        <v>100</v>
      </c>
      <c r="K17" s="397">
        <v>100</v>
      </c>
    </row>
    <row r="18" spans="1:11" s="1" customFormat="1" ht="17.25" customHeight="1" x14ac:dyDescent="0.3">
      <c r="A18" s="48" t="s">
        <v>153</v>
      </c>
      <c r="B18" s="49" t="s">
        <v>18</v>
      </c>
      <c r="C18" s="392">
        <v>100</v>
      </c>
      <c r="D18" s="375">
        <v>85.628227194492297</v>
      </c>
      <c r="E18" s="397">
        <v>84.836065573770497</v>
      </c>
      <c r="F18" s="375">
        <v>95.6989247311828</v>
      </c>
      <c r="G18" s="397">
        <v>90.526315789473699</v>
      </c>
      <c r="H18" s="375">
        <v>72.727272727272705</v>
      </c>
      <c r="I18" s="397">
        <v>91.194129419613105</v>
      </c>
      <c r="J18" s="375">
        <v>100</v>
      </c>
      <c r="K18" s="397">
        <v>100</v>
      </c>
    </row>
    <row r="19" spans="1:11" s="1" customFormat="1" ht="17.25" customHeight="1" x14ac:dyDescent="0.3">
      <c r="A19" s="48" t="s">
        <v>169</v>
      </c>
      <c r="B19" s="49" t="s">
        <v>19</v>
      </c>
      <c r="C19" s="392">
        <v>100</v>
      </c>
      <c r="D19" s="375">
        <v>88.392857142857096</v>
      </c>
      <c r="E19" s="397">
        <v>93.181818181818201</v>
      </c>
      <c r="F19" s="375">
        <v>100</v>
      </c>
      <c r="G19" s="397">
        <v>100</v>
      </c>
      <c r="H19" s="375">
        <v>80</v>
      </c>
      <c r="I19" s="397">
        <v>92.045454545454504</v>
      </c>
      <c r="J19" s="375">
        <v>97.674418604651194</v>
      </c>
      <c r="K19" s="397">
        <v>88.8888888888889</v>
      </c>
    </row>
    <row r="20" spans="1:11" s="1" customFormat="1" ht="17.25" customHeight="1" x14ac:dyDescent="0.3">
      <c r="A20" s="48" t="s">
        <v>152</v>
      </c>
      <c r="B20" s="49" t="s">
        <v>20</v>
      </c>
      <c r="C20" s="392">
        <v>100</v>
      </c>
      <c r="D20" s="375">
        <v>76.345291479820602</v>
      </c>
      <c r="E20" s="397">
        <v>63.636363636363598</v>
      </c>
      <c r="F20" s="375">
        <v>90</v>
      </c>
      <c r="G20" s="397">
        <v>80.645161290322605</v>
      </c>
      <c r="H20" s="375">
        <v>80</v>
      </c>
      <c r="I20" s="397">
        <v>89.021164021163997</v>
      </c>
      <c r="J20" s="375">
        <v>98.989898989899004</v>
      </c>
      <c r="K20" s="397">
        <v>91.176470588235304</v>
      </c>
    </row>
    <row r="21" spans="1:11" s="1" customFormat="1" ht="17.25" customHeight="1" x14ac:dyDescent="0.3">
      <c r="A21" s="50" t="s">
        <v>142</v>
      </c>
      <c r="B21" s="49" t="s">
        <v>21</v>
      </c>
      <c r="C21" s="392">
        <v>100</v>
      </c>
      <c r="D21" s="375">
        <v>83.815028901734095</v>
      </c>
      <c r="E21" s="397">
        <v>86.776859504132204</v>
      </c>
      <c r="F21" s="375">
        <v>100</v>
      </c>
      <c r="G21" s="397">
        <v>92</v>
      </c>
      <c r="H21" s="375">
        <v>72.093023255814003</v>
      </c>
      <c r="I21" s="397">
        <v>78.1163434903047</v>
      </c>
      <c r="J21" s="375">
        <v>100</v>
      </c>
      <c r="K21" s="397">
        <v>100</v>
      </c>
    </row>
    <row r="22" spans="1:11" s="1" customFormat="1" ht="17.25" customHeight="1" x14ac:dyDescent="0.3">
      <c r="A22" s="50" t="s">
        <v>153</v>
      </c>
      <c r="B22" s="49" t="s">
        <v>22</v>
      </c>
      <c r="C22" s="392">
        <v>99.4082840236686</v>
      </c>
      <c r="D22" s="375">
        <v>84.7159940209268</v>
      </c>
      <c r="E22" s="397">
        <v>87.167449139280095</v>
      </c>
      <c r="F22" s="375">
        <v>87.398373983739802</v>
      </c>
      <c r="G22" s="397">
        <v>74.390243902438996</v>
      </c>
      <c r="H22" s="375">
        <v>92.857142857142904</v>
      </c>
      <c r="I22" s="397">
        <v>92.905405405405403</v>
      </c>
      <c r="J22" s="375">
        <v>99.7481108312343</v>
      </c>
      <c r="K22" s="397">
        <v>97.014925373134304</v>
      </c>
    </row>
    <row r="23" spans="1:11" s="1" customFormat="1" ht="17.25" customHeight="1" x14ac:dyDescent="0.3">
      <c r="A23" s="48" t="s">
        <v>142</v>
      </c>
      <c r="B23" s="49" t="s">
        <v>23</v>
      </c>
      <c r="C23" s="392">
        <v>96.551724137931004</v>
      </c>
      <c r="D23" s="375">
        <v>75.960170697012799</v>
      </c>
      <c r="E23" s="397">
        <v>80.180180180180201</v>
      </c>
      <c r="F23" s="375">
        <v>96.6666666666667</v>
      </c>
      <c r="G23" s="397">
        <v>95.081967213114794</v>
      </c>
      <c r="H23" s="375">
        <v>95.8333333333333</v>
      </c>
      <c r="I23" s="397">
        <v>85.528455284552805</v>
      </c>
      <c r="J23" s="375">
        <v>99.534883720930196</v>
      </c>
      <c r="K23" s="397">
        <v>94.4444444444444</v>
      </c>
    </row>
    <row r="24" spans="1:11" s="1" customFormat="1" ht="17.25" customHeight="1" x14ac:dyDescent="0.3">
      <c r="A24" s="48" t="s">
        <v>155</v>
      </c>
      <c r="B24" s="49" t="s">
        <v>24</v>
      </c>
      <c r="C24" s="392">
        <v>94.736842105263193</v>
      </c>
      <c r="D24" s="375">
        <v>86.122448979591795</v>
      </c>
      <c r="E24" s="397">
        <v>91.588785046729001</v>
      </c>
      <c r="F24" s="375">
        <v>100</v>
      </c>
      <c r="G24" s="397">
        <v>100</v>
      </c>
      <c r="H24" s="375">
        <v>86.956521739130395</v>
      </c>
      <c r="I24" s="397">
        <v>95.669291338582696</v>
      </c>
      <c r="J24" s="375">
        <v>100</v>
      </c>
      <c r="K24" s="397">
        <v>100</v>
      </c>
    </row>
    <row r="25" spans="1:11" s="1" customFormat="1" ht="17.25" customHeight="1" x14ac:dyDescent="0.3">
      <c r="A25" s="48" t="s">
        <v>169</v>
      </c>
      <c r="B25" s="49" t="s">
        <v>25</v>
      </c>
      <c r="C25" s="392">
        <v>95.8333333333333</v>
      </c>
      <c r="D25" s="375">
        <v>72.746331236897305</v>
      </c>
      <c r="E25" s="397">
        <v>73.043478260869605</v>
      </c>
      <c r="F25" s="375">
        <v>100</v>
      </c>
      <c r="G25" s="397">
        <v>100</v>
      </c>
      <c r="H25" s="375">
        <v>87.5</v>
      </c>
      <c r="I25" s="397">
        <v>79.220779220779207</v>
      </c>
      <c r="J25" s="375">
        <v>96.124031007751896</v>
      </c>
      <c r="K25" s="397">
        <v>76.190476190476204</v>
      </c>
    </row>
    <row r="26" spans="1:11" s="1" customFormat="1" ht="17.25" customHeight="1" x14ac:dyDescent="0.3">
      <c r="A26" s="48" t="s">
        <v>155</v>
      </c>
      <c r="B26" s="49" t="s">
        <v>26</v>
      </c>
      <c r="C26" s="392">
        <v>100</v>
      </c>
      <c r="D26" s="375">
        <v>89.108910891089096</v>
      </c>
      <c r="E26" s="397">
        <v>100</v>
      </c>
      <c r="F26" s="375">
        <v>100</v>
      </c>
      <c r="G26" s="397">
        <v>100</v>
      </c>
      <c r="H26" s="375">
        <v>100</v>
      </c>
      <c r="I26" s="397">
        <v>98.936170212766001</v>
      </c>
      <c r="J26" s="375">
        <v>100</v>
      </c>
      <c r="K26" s="397">
        <v>100</v>
      </c>
    </row>
    <row r="27" spans="1:11" s="1" customFormat="1" ht="17.25" customHeight="1" x14ac:dyDescent="0.3">
      <c r="A27" s="48" t="s">
        <v>153</v>
      </c>
      <c r="B27" s="49" t="s">
        <v>27</v>
      </c>
      <c r="C27" s="392">
        <v>98.416289592760194</v>
      </c>
      <c r="D27" s="375">
        <v>76.474530831099202</v>
      </c>
      <c r="E27" s="397">
        <v>66.755852842809404</v>
      </c>
      <c r="F27" s="375">
        <v>92.045454545454504</v>
      </c>
      <c r="G27" s="397">
        <v>88.014981273408196</v>
      </c>
      <c r="H27" s="375">
        <v>68.269230769230802</v>
      </c>
      <c r="I27" s="397">
        <v>75.494437577255894</v>
      </c>
      <c r="J27" s="375">
        <v>97.258641239570906</v>
      </c>
      <c r="K27" s="397">
        <v>71.25</v>
      </c>
    </row>
    <row r="28" spans="1:11" s="1" customFormat="1" ht="17.25" customHeight="1" x14ac:dyDescent="0.3">
      <c r="A28" s="48" t="s">
        <v>152</v>
      </c>
      <c r="B28" s="49" t="s">
        <v>28</v>
      </c>
      <c r="C28" s="392">
        <v>97.237569060773495</v>
      </c>
      <c r="D28" s="375">
        <v>82.974137931034505</v>
      </c>
      <c r="E28" s="397">
        <v>51.823899371069203</v>
      </c>
      <c r="F28" s="375">
        <v>85.074626865671704</v>
      </c>
      <c r="G28" s="397">
        <v>71.428571428571402</v>
      </c>
      <c r="H28" s="375">
        <v>66.6666666666667</v>
      </c>
      <c r="I28" s="397">
        <v>79.010695187165794</v>
      </c>
      <c r="J28" s="375">
        <v>98.004987531172105</v>
      </c>
      <c r="K28" s="397">
        <v>80.487804878048806</v>
      </c>
    </row>
    <row r="29" spans="1:11" s="1" customFormat="1" ht="17.25" customHeight="1" x14ac:dyDescent="0.3">
      <c r="A29" s="48" t="s">
        <v>152</v>
      </c>
      <c r="B29" s="49" t="s">
        <v>29</v>
      </c>
      <c r="C29" s="392">
        <v>96.875</v>
      </c>
      <c r="D29" s="375">
        <v>80.665411173885701</v>
      </c>
      <c r="E29" s="397">
        <v>37.005649717514103</v>
      </c>
      <c r="F29" s="375">
        <v>71.641791044776099</v>
      </c>
      <c r="G29" s="397">
        <v>47.674418604651201</v>
      </c>
      <c r="H29" s="375">
        <v>85.882352941176507</v>
      </c>
      <c r="I29" s="397">
        <v>81.197137280416399</v>
      </c>
      <c r="J29" s="375">
        <v>98.930481283422495</v>
      </c>
      <c r="K29" s="397">
        <v>82.352941176470594</v>
      </c>
    </row>
    <row r="30" spans="1:11" s="1" customFormat="1" ht="17.25" customHeight="1" x14ac:dyDescent="0.3">
      <c r="A30" s="48" t="s">
        <v>152</v>
      </c>
      <c r="B30" s="49" t="s">
        <v>30</v>
      </c>
      <c r="C30" s="392">
        <v>97.478991596638707</v>
      </c>
      <c r="D30" s="375">
        <v>83.056558363417594</v>
      </c>
      <c r="E30" s="397">
        <v>78.781925343811395</v>
      </c>
      <c r="F30" s="375">
        <v>94.237288135593204</v>
      </c>
      <c r="G30" s="397">
        <v>82.203389830508499</v>
      </c>
      <c r="H30" s="375">
        <v>83.227176220806797</v>
      </c>
      <c r="I30" s="397">
        <v>92.041776993233299</v>
      </c>
      <c r="J30" s="375">
        <v>98.580645161290306</v>
      </c>
      <c r="K30" s="397">
        <v>90</v>
      </c>
    </row>
    <row r="31" spans="1:11" s="1" customFormat="1" ht="17.25" customHeight="1" x14ac:dyDescent="0.3">
      <c r="A31" s="48" t="s">
        <v>169</v>
      </c>
      <c r="B31" s="49" t="s">
        <v>31</v>
      </c>
      <c r="C31" s="392">
        <v>100</v>
      </c>
      <c r="D31" s="375">
        <v>91.304347826086996</v>
      </c>
      <c r="E31" s="397">
        <v>86.567164179104495</v>
      </c>
      <c r="F31" s="375">
        <v>100</v>
      </c>
      <c r="G31" s="397">
        <v>95.652173913043498</v>
      </c>
      <c r="H31" s="375">
        <v>90.566037735849093</v>
      </c>
      <c r="I31" s="397">
        <v>86.423841059602694</v>
      </c>
      <c r="J31" s="375">
        <v>100</v>
      </c>
      <c r="K31" s="397">
        <v>100</v>
      </c>
    </row>
    <row r="32" spans="1:11" s="1" customFormat="1" ht="17.25" customHeight="1" x14ac:dyDescent="0.3">
      <c r="A32" s="48" t="s">
        <v>169</v>
      </c>
      <c r="B32" s="49" t="s">
        <v>32</v>
      </c>
      <c r="C32" s="392">
        <v>100</v>
      </c>
      <c r="D32" s="375">
        <v>91.807909604519807</v>
      </c>
      <c r="E32" s="397">
        <v>96.581196581196593</v>
      </c>
      <c r="F32" s="375">
        <v>100</v>
      </c>
      <c r="G32" s="397">
        <v>84</v>
      </c>
      <c r="H32" s="375">
        <v>91.176470588235304</v>
      </c>
      <c r="I32" s="397">
        <v>89.6253602305475</v>
      </c>
      <c r="J32" s="375">
        <v>99.029126213592207</v>
      </c>
      <c r="K32" s="397">
        <v>90</v>
      </c>
    </row>
    <row r="33" spans="1:11" s="1" customFormat="1" ht="17.25" customHeight="1" x14ac:dyDescent="0.3">
      <c r="A33" s="48" t="s">
        <v>142</v>
      </c>
      <c r="B33" s="49" t="s">
        <v>33</v>
      </c>
      <c r="C33" s="392">
        <v>98.828125</v>
      </c>
      <c r="D33" s="375">
        <v>80.054751662103996</v>
      </c>
      <c r="E33" s="397">
        <v>64.233576642335805</v>
      </c>
      <c r="F33" s="375">
        <v>91.810344827586206</v>
      </c>
      <c r="G33" s="397">
        <v>74.688796680497902</v>
      </c>
      <c r="H33" s="375">
        <v>72.727272727272705</v>
      </c>
      <c r="I33" s="397">
        <v>78.139939156888303</v>
      </c>
      <c r="J33" s="375">
        <v>96.642685851318902</v>
      </c>
      <c r="K33" s="397">
        <v>76.068376068376097</v>
      </c>
    </row>
    <row r="34" spans="1:11" s="1" customFormat="1" ht="17.25" customHeight="1" x14ac:dyDescent="0.3">
      <c r="A34" s="48" t="s">
        <v>142</v>
      </c>
      <c r="B34" s="49" t="s">
        <v>34</v>
      </c>
      <c r="C34" s="392">
        <v>98.3333333333333</v>
      </c>
      <c r="D34" s="375">
        <v>77.355371900826498</v>
      </c>
      <c r="E34" s="397">
        <v>30.578512396694201</v>
      </c>
      <c r="F34" s="375">
        <v>97.560975609756099</v>
      </c>
      <c r="G34" s="397">
        <v>95.238095238095198</v>
      </c>
      <c r="H34" s="375">
        <v>65.2173913043478</v>
      </c>
      <c r="I34" s="397">
        <v>88.7931034482759</v>
      </c>
      <c r="J34" s="375">
        <v>100</v>
      </c>
      <c r="K34" s="397">
        <v>100</v>
      </c>
    </row>
    <row r="35" spans="1:11" s="1" customFormat="1" ht="17.25" customHeight="1" x14ac:dyDescent="0.3">
      <c r="A35" s="48" t="s">
        <v>152</v>
      </c>
      <c r="B35" s="49" t="s">
        <v>35</v>
      </c>
      <c r="C35" s="392">
        <v>100</v>
      </c>
      <c r="D35" s="375">
        <v>76.173913043478294</v>
      </c>
      <c r="E35" s="397">
        <v>51.724137931034498</v>
      </c>
      <c r="F35" s="375">
        <v>82.2916666666667</v>
      </c>
      <c r="G35" s="397">
        <v>72.727272727272705</v>
      </c>
      <c r="H35" s="375">
        <v>88</v>
      </c>
      <c r="I35" s="397">
        <v>86.25</v>
      </c>
      <c r="J35" s="375">
        <v>97.534246575342493</v>
      </c>
      <c r="K35" s="397">
        <v>59.090909090909101</v>
      </c>
    </row>
    <row r="36" spans="1:11" s="1" customFormat="1" ht="17.25" customHeight="1" x14ac:dyDescent="0.3">
      <c r="A36" s="50" t="s">
        <v>142</v>
      </c>
      <c r="B36" s="49" t="s">
        <v>36</v>
      </c>
      <c r="C36" s="392">
        <v>99.3762993762994</v>
      </c>
      <c r="D36" s="375">
        <v>80.109262478271702</v>
      </c>
      <c r="E36" s="397">
        <v>71.607314725697805</v>
      </c>
      <c r="F36" s="375">
        <v>96.703296703296701</v>
      </c>
      <c r="G36" s="397">
        <v>87.640449438202296</v>
      </c>
      <c r="H36" s="375">
        <v>89.937106918238996</v>
      </c>
      <c r="I36" s="397">
        <v>83.197763091001505</v>
      </c>
      <c r="J36" s="375">
        <v>99.615680245964597</v>
      </c>
      <c r="K36" s="397">
        <v>96.894409937888199</v>
      </c>
    </row>
    <row r="37" spans="1:11" s="1" customFormat="1" ht="17.25" customHeight="1" x14ac:dyDescent="0.3">
      <c r="A37" s="48" t="s">
        <v>308</v>
      </c>
      <c r="B37" s="49" t="s">
        <v>37</v>
      </c>
      <c r="C37" s="392">
        <v>100</v>
      </c>
      <c r="D37" s="375">
        <v>76.625824693685203</v>
      </c>
      <c r="E37" s="397">
        <v>24.113475177304998</v>
      </c>
      <c r="F37" s="375">
        <v>81.25</v>
      </c>
      <c r="G37" s="397">
        <v>67.647058823529406</v>
      </c>
      <c r="H37" s="375">
        <v>90.909090909090907</v>
      </c>
      <c r="I37" s="397">
        <v>79.184100418409997</v>
      </c>
      <c r="J37" s="375">
        <v>97.787610619469007</v>
      </c>
      <c r="K37" s="397">
        <v>72.2222222222222</v>
      </c>
    </row>
    <row r="38" spans="1:11" s="1" customFormat="1" ht="17.25" customHeight="1" x14ac:dyDescent="0.3">
      <c r="A38" s="48" t="s">
        <v>308</v>
      </c>
      <c r="B38" s="49" t="s">
        <v>38</v>
      </c>
      <c r="C38" s="392">
        <v>90</v>
      </c>
      <c r="D38" s="375">
        <v>78.474903474903499</v>
      </c>
      <c r="E38" s="397">
        <v>32.2418136020151</v>
      </c>
      <c r="F38" s="375">
        <v>89.473684210526301</v>
      </c>
      <c r="G38" s="397">
        <v>71.232876712328803</v>
      </c>
      <c r="H38" s="375">
        <v>92.307692307692307</v>
      </c>
      <c r="I38" s="397">
        <v>84.318766066838094</v>
      </c>
      <c r="J38" s="375">
        <v>97.2222222222222</v>
      </c>
      <c r="K38" s="397">
        <v>65</v>
      </c>
    </row>
    <row r="39" spans="1:11" s="1" customFormat="1" ht="17.25" customHeight="1" x14ac:dyDescent="0.3">
      <c r="A39" s="48" t="s">
        <v>142</v>
      </c>
      <c r="B39" s="49" t="s">
        <v>39</v>
      </c>
      <c r="C39" s="392">
        <v>96.327683615819197</v>
      </c>
      <c r="D39" s="375">
        <v>83.615486530251701</v>
      </c>
      <c r="E39" s="397">
        <v>83.256351039261006</v>
      </c>
      <c r="F39" s="375">
        <v>97.450980392156893</v>
      </c>
      <c r="G39" s="397">
        <v>90.625</v>
      </c>
      <c r="H39" s="375">
        <v>88.265306122449005</v>
      </c>
      <c r="I39" s="397">
        <v>95.968253968254004</v>
      </c>
      <c r="J39" s="375">
        <v>99.452463912394194</v>
      </c>
      <c r="K39" s="397">
        <v>94.210526315789494</v>
      </c>
    </row>
    <row r="40" spans="1:11" s="1" customFormat="1" ht="17.25" customHeight="1" x14ac:dyDescent="0.3">
      <c r="A40" s="48" t="s">
        <v>308</v>
      </c>
      <c r="B40" s="49" t="s">
        <v>40</v>
      </c>
      <c r="C40" s="392">
        <v>99.411764705882405</v>
      </c>
      <c r="D40" s="375">
        <v>82.497801231310504</v>
      </c>
      <c r="E40" s="397">
        <v>81.087470449172599</v>
      </c>
      <c r="F40" s="375">
        <v>89.473684210526301</v>
      </c>
      <c r="G40" s="397">
        <v>83.505154639175302</v>
      </c>
      <c r="H40" s="375">
        <v>78.947368421052602</v>
      </c>
      <c r="I40" s="397">
        <v>87.347560975609795</v>
      </c>
      <c r="J40" s="375">
        <v>99.096385542168704</v>
      </c>
      <c r="K40" s="397">
        <v>86.956521739130395</v>
      </c>
    </row>
    <row r="41" spans="1:11" s="1" customFormat="1" ht="17.25" customHeight="1" x14ac:dyDescent="0.3">
      <c r="A41" s="48" t="s">
        <v>153</v>
      </c>
      <c r="B41" s="49" t="s">
        <v>41</v>
      </c>
      <c r="C41" s="392">
        <v>99.640933572710907</v>
      </c>
      <c r="D41" s="375">
        <v>79.630541871921196</v>
      </c>
      <c r="E41" s="397">
        <v>77.020958083832298</v>
      </c>
      <c r="F41" s="375">
        <v>96.703296703296701</v>
      </c>
      <c r="G41" s="397">
        <v>92.279411764705898</v>
      </c>
      <c r="H41" s="375">
        <v>87.7659574468085</v>
      </c>
      <c r="I41" s="397">
        <v>75.250531430306694</v>
      </c>
      <c r="J41" s="375">
        <v>99.832775919732399</v>
      </c>
      <c r="K41" s="397">
        <v>98.4962406015038</v>
      </c>
    </row>
    <row r="42" spans="1:11" s="1" customFormat="1" ht="17.25" customHeight="1" x14ac:dyDescent="0.3">
      <c r="A42" s="48" t="s">
        <v>169</v>
      </c>
      <c r="B42" s="49" t="s">
        <v>42</v>
      </c>
      <c r="C42" s="392">
        <v>100</v>
      </c>
      <c r="D42" s="375">
        <v>87.700534759358305</v>
      </c>
      <c r="E42" s="397">
        <v>65.714285714285694</v>
      </c>
      <c r="F42" s="375">
        <v>94.4444444444444</v>
      </c>
      <c r="G42" s="397">
        <v>88.8888888888889</v>
      </c>
      <c r="H42" s="375">
        <v>79.1666666666667</v>
      </c>
      <c r="I42" s="397">
        <v>80.597014925373102</v>
      </c>
      <c r="J42" s="375">
        <v>98.484848484848499</v>
      </c>
      <c r="K42" s="397">
        <v>91.6666666666667</v>
      </c>
    </row>
    <row r="43" spans="1:11" s="1" customFormat="1" ht="17.25" customHeight="1" x14ac:dyDescent="0.3">
      <c r="A43" s="48" t="s">
        <v>155</v>
      </c>
      <c r="B43" s="49" t="s">
        <v>43</v>
      </c>
      <c r="C43" s="392">
        <v>100</v>
      </c>
      <c r="D43" s="375">
        <v>93.693693693693703</v>
      </c>
      <c r="E43" s="397">
        <v>100</v>
      </c>
      <c r="F43" s="375">
        <v>100</v>
      </c>
      <c r="G43" s="397">
        <v>100</v>
      </c>
      <c r="H43" s="375">
        <v>100</v>
      </c>
      <c r="I43" s="397">
        <v>94.915254237288096</v>
      </c>
      <c r="J43" s="375">
        <v>100</v>
      </c>
      <c r="K43" s="397">
        <v>100</v>
      </c>
    </row>
    <row r="44" spans="1:11" s="1" customFormat="1" ht="17.25" customHeight="1" x14ac:dyDescent="0.3">
      <c r="A44" s="48" t="s">
        <v>308</v>
      </c>
      <c r="B44" s="49" t="s">
        <v>44</v>
      </c>
      <c r="C44" s="392">
        <v>98.305084745762699</v>
      </c>
      <c r="D44" s="375">
        <v>77.570921985815602</v>
      </c>
      <c r="E44" s="397">
        <v>71.296296296296305</v>
      </c>
      <c r="F44" s="375">
        <v>89.010989010988993</v>
      </c>
      <c r="G44" s="397">
        <v>83.157894736842096</v>
      </c>
      <c r="H44" s="375">
        <v>69.230769230769198</v>
      </c>
      <c r="I44" s="397">
        <v>85.076252723311597</v>
      </c>
      <c r="J44" s="375">
        <v>100</v>
      </c>
      <c r="K44" s="397">
        <v>100</v>
      </c>
    </row>
    <row r="45" spans="1:11" s="1" customFormat="1" ht="17.25" customHeight="1" x14ac:dyDescent="0.3">
      <c r="A45" s="48" t="s">
        <v>308</v>
      </c>
      <c r="B45" s="49" t="s">
        <v>45</v>
      </c>
      <c r="C45" s="392">
        <v>100</v>
      </c>
      <c r="D45" s="375">
        <v>79.122541603630907</v>
      </c>
      <c r="E45" s="397">
        <v>95.808383233532894</v>
      </c>
      <c r="F45" s="375">
        <v>100</v>
      </c>
      <c r="G45" s="397">
        <v>90</v>
      </c>
      <c r="H45" s="375">
        <v>75</v>
      </c>
      <c r="I45" s="397">
        <v>85.635359116022101</v>
      </c>
      <c r="J45" s="375">
        <v>99.418604651162795</v>
      </c>
      <c r="K45" s="397">
        <v>93.3333333333333</v>
      </c>
    </row>
    <row r="46" spans="1:11" s="1" customFormat="1" ht="17.25" customHeight="1" x14ac:dyDescent="0.3">
      <c r="A46" s="48" t="s">
        <v>142</v>
      </c>
      <c r="B46" s="49" t="s">
        <v>46</v>
      </c>
      <c r="C46" s="392">
        <v>99.036918138041699</v>
      </c>
      <c r="D46" s="375">
        <v>84.085510688836095</v>
      </c>
      <c r="E46" s="397">
        <v>69.198012775017702</v>
      </c>
      <c r="F46" s="375">
        <v>89.743589743589794</v>
      </c>
      <c r="G46" s="397">
        <v>77.652370203160302</v>
      </c>
      <c r="H46" s="375">
        <v>84.269662921348299</v>
      </c>
      <c r="I46" s="397">
        <v>89.171974522292999</v>
      </c>
      <c r="J46" s="375">
        <v>99.582245430809394</v>
      </c>
      <c r="K46" s="397">
        <v>95.721925133689894</v>
      </c>
    </row>
    <row r="47" spans="1:11" s="1" customFormat="1" ht="17.25" customHeight="1" x14ac:dyDescent="0.3">
      <c r="A47" s="48" t="s">
        <v>142</v>
      </c>
      <c r="B47" s="49" t="s">
        <v>47</v>
      </c>
      <c r="C47" s="392">
        <v>96.721311475409806</v>
      </c>
      <c r="D47" s="375">
        <v>85.527391659852796</v>
      </c>
      <c r="E47" s="397">
        <v>78.809283551967695</v>
      </c>
      <c r="F47" s="375">
        <v>94.163424124513597</v>
      </c>
      <c r="G47" s="397">
        <v>85.714285714285694</v>
      </c>
      <c r="H47" s="375">
        <v>82.758620689655203</v>
      </c>
      <c r="I47" s="397">
        <v>93.9662821650399</v>
      </c>
      <c r="J47" s="375">
        <v>98.833819241982496</v>
      </c>
      <c r="K47" s="397">
        <v>90.476190476190496</v>
      </c>
    </row>
    <row r="48" spans="1:11" s="1" customFormat="1" ht="17.25" customHeight="1" x14ac:dyDescent="0.3">
      <c r="A48" s="48" t="s">
        <v>308</v>
      </c>
      <c r="B48" s="49" t="s">
        <v>48</v>
      </c>
      <c r="C48" s="392">
        <v>98.550724637681199</v>
      </c>
      <c r="D48" s="375">
        <v>88.0607315389924</v>
      </c>
      <c r="E48" s="397">
        <v>77.349768875192595</v>
      </c>
      <c r="F48" s="375">
        <v>94.696969696969703</v>
      </c>
      <c r="G48" s="397">
        <v>85.507246376811594</v>
      </c>
      <c r="H48" s="375">
        <v>95.454545454545496</v>
      </c>
      <c r="I48" s="397">
        <v>89.711934156378604</v>
      </c>
      <c r="J48" s="375">
        <v>100</v>
      </c>
      <c r="K48" s="397">
        <v>100</v>
      </c>
    </row>
    <row r="49" spans="1:11" s="1" customFormat="1" ht="17.25" customHeight="1" x14ac:dyDescent="0.3">
      <c r="A49" s="48" t="s">
        <v>154</v>
      </c>
      <c r="B49" s="49" t="s">
        <v>49</v>
      </c>
      <c r="C49" s="392">
        <v>99.5833333333333</v>
      </c>
      <c r="D49" s="375">
        <v>84.297082228116693</v>
      </c>
      <c r="E49" s="397">
        <v>85.781990521327003</v>
      </c>
      <c r="F49" s="375">
        <v>93.7007874015748</v>
      </c>
      <c r="G49" s="397">
        <v>86.153846153846203</v>
      </c>
      <c r="H49" s="375">
        <v>95.495495495495504</v>
      </c>
      <c r="I49" s="397">
        <v>82.891315652626105</v>
      </c>
      <c r="J49" s="375">
        <v>98.555377207062605</v>
      </c>
      <c r="K49" s="397">
        <v>81.632653061224502</v>
      </c>
    </row>
    <row r="50" spans="1:11" s="1" customFormat="1" ht="17.25" customHeight="1" x14ac:dyDescent="0.3">
      <c r="A50" s="48" t="s">
        <v>155</v>
      </c>
      <c r="B50" s="49" t="s">
        <v>50</v>
      </c>
      <c r="C50" s="392">
        <v>100</v>
      </c>
      <c r="D50" s="375">
        <v>83.055975794251097</v>
      </c>
      <c r="E50" s="397">
        <v>97.071129707113002</v>
      </c>
      <c r="F50" s="375">
        <v>97.029702970296995</v>
      </c>
      <c r="G50" s="397">
        <v>96.039603960395993</v>
      </c>
      <c r="H50" s="375">
        <v>79.629629629629605</v>
      </c>
      <c r="I50" s="397">
        <v>97.772828507795097</v>
      </c>
      <c r="J50" s="375">
        <v>99.145299145299205</v>
      </c>
      <c r="K50" s="397">
        <v>92.307692307692307</v>
      </c>
    </row>
    <row r="51" spans="1:11" s="1" customFormat="1" ht="17.25" customHeight="1" x14ac:dyDescent="0.3">
      <c r="A51" s="48" t="s">
        <v>155</v>
      </c>
      <c r="B51" s="49" t="s">
        <v>51</v>
      </c>
      <c r="C51" s="392">
        <v>99.523809523809504</v>
      </c>
      <c r="D51" s="375">
        <v>85.805084745762699</v>
      </c>
      <c r="E51" s="397">
        <v>94.132653061224502</v>
      </c>
      <c r="F51" s="375">
        <v>96.774193548387103</v>
      </c>
      <c r="G51" s="397">
        <v>89.417989417989403</v>
      </c>
      <c r="H51" s="375">
        <v>89.5833333333333</v>
      </c>
      <c r="I51" s="397">
        <v>93.007915567282296</v>
      </c>
      <c r="J51" s="375">
        <v>99.609375</v>
      </c>
      <c r="K51" s="397">
        <v>96.153846153846203</v>
      </c>
    </row>
    <row r="52" spans="1:11" s="1" customFormat="1" ht="17.25" customHeight="1" x14ac:dyDescent="0.3">
      <c r="A52" s="48" t="s">
        <v>169</v>
      </c>
      <c r="B52" s="49" t="s">
        <v>52</v>
      </c>
      <c r="C52" s="392">
        <v>97.619047619047606</v>
      </c>
      <c r="D52" s="375">
        <v>86.543209876543202</v>
      </c>
      <c r="E52" s="397">
        <v>78.672985781990505</v>
      </c>
      <c r="F52" s="375">
        <v>96.296296296296305</v>
      </c>
      <c r="G52" s="397">
        <v>92.592592592592595</v>
      </c>
      <c r="H52" s="375">
        <v>94.117647058823493</v>
      </c>
      <c r="I52" s="397">
        <v>86.225165562913901</v>
      </c>
      <c r="J52" s="375">
        <v>98.3193277310924</v>
      </c>
      <c r="K52" s="397">
        <v>90.697674418604706</v>
      </c>
    </row>
    <row r="53" spans="1:11" s="1" customFormat="1" ht="17.25" customHeight="1" x14ac:dyDescent="0.3">
      <c r="A53" s="48" t="s">
        <v>154</v>
      </c>
      <c r="B53" s="49" t="s">
        <v>53</v>
      </c>
      <c r="C53" s="392">
        <v>99.295774647887299</v>
      </c>
      <c r="D53" s="375">
        <v>76.701361088871096</v>
      </c>
      <c r="E53" s="397">
        <v>70.731707317073202</v>
      </c>
      <c r="F53" s="375">
        <v>90</v>
      </c>
      <c r="G53" s="397">
        <v>79.411764705882405</v>
      </c>
      <c r="H53" s="375">
        <v>85.714285714285694</v>
      </c>
      <c r="I53" s="397">
        <v>88.583815028901697</v>
      </c>
      <c r="J53" s="375">
        <v>96.969696969696997</v>
      </c>
      <c r="K53" s="397">
        <v>65.625</v>
      </c>
    </row>
    <row r="54" spans="1:11" s="1" customFormat="1" ht="17.25" customHeight="1" x14ac:dyDescent="0.3">
      <c r="A54" s="48" t="s">
        <v>169</v>
      </c>
      <c r="B54" s="49" t="s">
        <v>54</v>
      </c>
      <c r="C54" s="392">
        <v>75</v>
      </c>
      <c r="D54" s="375">
        <v>80.612244897959201</v>
      </c>
      <c r="E54" s="397">
        <v>64.285714285714306</v>
      </c>
      <c r="F54" s="375">
        <v>100</v>
      </c>
      <c r="G54" s="397">
        <v>83.3333333333333</v>
      </c>
      <c r="H54" s="375">
        <v>85.714285714285694</v>
      </c>
      <c r="I54" s="397">
        <v>91.891891891891902</v>
      </c>
      <c r="J54" s="375">
        <v>100</v>
      </c>
      <c r="K54" s="397">
        <v>100</v>
      </c>
    </row>
    <row r="55" spans="1:11" s="1" customFormat="1" ht="17.25" customHeight="1" x14ac:dyDescent="0.3">
      <c r="A55" s="48" t="s">
        <v>153</v>
      </c>
      <c r="B55" s="49" t="s">
        <v>55</v>
      </c>
      <c r="C55" s="392">
        <v>98.897058823529406</v>
      </c>
      <c r="D55" s="375">
        <v>80.901947386402497</v>
      </c>
      <c r="E55" s="397">
        <v>80.378250591016595</v>
      </c>
      <c r="F55" s="375">
        <v>92.105263157894697</v>
      </c>
      <c r="G55" s="397">
        <v>79.605263157894697</v>
      </c>
      <c r="H55" s="375">
        <v>85.714285714285694</v>
      </c>
      <c r="I55" s="397">
        <v>88.9106967615309</v>
      </c>
      <c r="J55" s="375">
        <v>99.872122762148294</v>
      </c>
      <c r="K55" s="397">
        <v>98.387096774193594</v>
      </c>
    </row>
    <row r="56" spans="1:11" s="1" customFormat="1" ht="17.25" customHeight="1" x14ac:dyDescent="0.3">
      <c r="A56" s="48" t="s">
        <v>155</v>
      </c>
      <c r="B56" s="49" t="s">
        <v>56</v>
      </c>
      <c r="C56" s="392">
        <v>100</v>
      </c>
      <c r="D56" s="375">
        <v>86.131386861313899</v>
      </c>
      <c r="E56" s="397">
        <v>77.108433734939794</v>
      </c>
      <c r="F56" s="375">
        <v>100</v>
      </c>
      <c r="G56" s="397">
        <v>96.875</v>
      </c>
      <c r="H56" s="375">
        <v>66.037735849056602</v>
      </c>
      <c r="I56" s="397">
        <v>87.5</v>
      </c>
      <c r="J56" s="375">
        <v>95.862068965517196</v>
      </c>
      <c r="K56" s="397">
        <v>83.3333333333333</v>
      </c>
    </row>
    <row r="57" spans="1:11" s="1" customFormat="1" ht="17.25" customHeight="1" x14ac:dyDescent="0.3">
      <c r="A57" s="48" t="s">
        <v>308</v>
      </c>
      <c r="B57" s="49" t="s">
        <v>57</v>
      </c>
      <c r="C57" s="392">
        <v>99.203187250995995</v>
      </c>
      <c r="D57" s="375">
        <v>92.724046140195199</v>
      </c>
      <c r="E57" s="397">
        <v>96.452328159645205</v>
      </c>
      <c r="F57" s="375">
        <v>98.329355608591896</v>
      </c>
      <c r="G57" s="397">
        <v>97.136038186157506</v>
      </c>
      <c r="H57" s="375">
        <v>96.103896103896105</v>
      </c>
      <c r="I57" s="397">
        <v>92.947019867549699</v>
      </c>
      <c r="J57" s="375">
        <v>99.5642701525055</v>
      </c>
      <c r="K57" s="397">
        <v>96.923076923076906</v>
      </c>
    </row>
    <row r="58" spans="1:11" s="1" customFormat="1" ht="17.25" customHeight="1" x14ac:dyDescent="0.3">
      <c r="A58" s="48" t="s">
        <v>152</v>
      </c>
      <c r="B58" s="49" t="s">
        <v>58</v>
      </c>
      <c r="C58" s="392">
        <v>96.153846153846203</v>
      </c>
      <c r="D58" s="375">
        <v>78.923766816143498</v>
      </c>
      <c r="E58" s="397">
        <v>83.3333333333333</v>
      </c>
      <c r="F58" s="375">
        <v>80</v>
      </c>
      <c r="G58" s="397">
        <v>66.6666666666667</v>
      </c>
      <c r="H58" s="375">
        <v>100</v>
      </c>
      <c r="I58" s="397">
        <v>84.8101265822785</v>
      </c>
      <c r="J58" s="375">
        <v>98.4375</v>
      </c>
      <c r="K58" s="397">
        <v>87.5</v>
      </c>
    </row>
    <row r="59" spans="1:11" s="1" customFormat="1" ht="17.25" customHeight="1" x14ac:dyDescent="0.3">
      <c r="A59" s="48" t="s">
        <v>154</v>
      </c>
      <c r="B59" s="49" t="s">
        <v>59</v>
      </c>
      <c r="C59" s="392">
        <v>97.647058823529406</v>
      </c>
      <c r="D59" s="375">
        <v>76.3986013986014</v>
      </c>
      <c r="E59" s="397">
        <v>88.501742160278695</v>
      </c>
      <c r="F59" s="375">
        <v>89.743589743589794</v>
      </c>
      <c r="G59" s="397">
        <v>80.263157894736906</v>
      </c>
      <c r="H59" s="375">
        <v>84.210526315789494</v>
      </c>
      <c r="I59" s="397">
        <v>78.265306122449005</v>
      </c>
      <c r="J59" s="375">
        <v>99.065420560747697</v>
      </c>
      <c r="K59" s="397">
        <v>91.176470588235304</v>
      </c>
    </row>
    <row r="60" spans="1:11" s="1" customFormat="1" ht="17.25" customHeight="1" x14ac:dyDescent="0.3">
      <c r="A60" s="48" t="s">
        <v>152</v>
      </c>
      <c r="B60" s="49" t="s">
        <v>60</v>
      </c>
      <c r="C60" s="392">
        <v>100</v>
      </c>
      <c r="D60" s="375">
        <v>77.935645633096499</v>
      </c>
      <c r="E60" s="397">
        <v>85.714285714285694</v>
      </c>
      <c r="F60" s="375">
        <v>94.021739130434796</v>
      </c>
      <c r="G60" s="397">
        <v>88.586956521739097</v>
      </c>
      <c r="H60" s="375">
        <v>86.842105263157904</v>
      </c>
      <c r="I60" s="397">
        <v>88.988261598658497</v>
      </c>
      <c r="J60" s="375">
        <v>99.557522123893804</v>
      </c>
      <c r="K60" s="397">
        <v>94</v>
      </c>
    </row>
    <row r="61" spans="1:11" s="1" customFormat="1" ht="17.25" customHeight="1" x14ac:dyDescent="0.3">
      <c r="A61" s="48" t="s">
        <v>153</v>
      </c>
      <c r="B61" s="49" t="s">
        <v>61</v>
      </c>
      <c r="C61" s="392">
        <v>99.633699633699607</v>
      </c>
      <c r="D61" s="375">
        <v>86.367713004484301</v>
      </c>
      <c r="E61" s="397">
        <v>57.192982456140399</v>
      </c>
      <c r="F61" s="375">
        <v>95.652173913043498</v>
      </c>
      <c r="G61" s="397">
        <v>92.753623188405797</v>
      </c>
      <c r="H61" s="375">
        <v>93.548387096774206</v>
      </c>
      <c r="I61" s="397">
        <v>97.066326530612201</v>
      </c>
      <c r="J61" s="375">
        <v>99.672131147540995</v>
      </c>
      <c r="K61" s="397">
        <v>98.181818181818201</v>
      </c>
    </row>
    <row r="62" spans="1:11" s="1" customFormat="1" ht="17.25" customHeight="1" x14ac:dyDescent="0.3">
      <c r="A62" s="48" t="s">
        <v>155</v>
      </c>
      <c r="B62" s="49" t="s">
        <v>62</v>
      </c>
      <c r="C62" s="392">
        <v>97.297297297297305</v>
      </c>
      <c r="D62" s="375">
        <v>79.676258992805799</v>
      </c>
      <c r="E62" s="397">
        <v>77.7777777777778</v>
      </c>
      <c r="F62" s="375">
        <v>100</v>
      </c>
      <c r="G62" s="397">
        <v>98.039215686274503</v>
      </c>
      <c r="H62" s="375">
        <v>70.422535211267601</v>
      </c>
      <c r="I62" s="397">
        <v>89.979550102249505</v>
      </c>
      <c r="J62" s="375">
        <v>94.478527607361997</v>
      </c>
      <c r="K62" s="397">
        <v>52.631578947368403</v>
      </c>
    </row>
    <row r="63" spans="1:11" s="1" customFormat="1" ht="17.25" customHeight="1" x14ac:dyDescent="0.3">
      <c r="A63" s="48" t="s">
        <v>155</v>
      </c>
      <c r="B63" s="49" t="s">
        <v>63</v>
      </c>
      <c r="C63" s="392">
        <v>100</v>
      </c>
      <c r="D63" s="375">
        <v>86.757990867579906</v>
      </c>
      <c r="E63" s="397">
        <v>86.956521739130395</v>
      </c>
      <c r="F63" s="375">
        <v>100</v>
      </c>
      <c r="G63" s="397">
        <v>100</v>
      </c>
      <c r="H63" s="375">
        <v>60</v>
      </c>
      <c r="I63" s="397">
        <v>98.785425101214599</v>
      </c>
      <c r="J63" s="375">
        <v>100</v>
      </c>
      <c r="K63" s="397">
        <v>100</v>
      </c>
    </row>
    <row r="64" spans="1:11" s="1" customFormat="1" ht="17.25" customHeight="1" x14ac:dyDescent="0.3">
      <c r="A64" s="48" t="s">
        <v>169</v>
      </c>
      <c r="B64" s="49" t="s">
        <v>64</v>
      </c>
      <c r="C64" s="392">
        <v>97.142857142857096</v>
      </c>
      <c r="D64" s="375">
        <v>86.635944700460797</v>
      </c>
      <c r="E64" s="397">
        <v>88.8</v>
      </c>
      <c r="F64" s="375">
        <v>96.25</v>
      </c>
      <c r="G64" s="397">
        <v>96.25</v>
      </c>
      <c r="H64" s="375">
        <v>85.365853658536594</v>
      </c>
      <c r="I64" s="397">
        <v>94.9579831932773</v>
      </c>
      <c r="J64" s="375">
        <v>98.469387755102005</v>
      </c>
      <c r="K64" s="397">
        <v>86.956521739130395</v>
      </c>
    </row>
    <row r="65" spans="1:11" s="1" customFormat="1" ht="17.25" customHeight="1" x14ac:dyDescent="0.3">
      <c r="A65" s="48" t="s">
        <v>153</v>
      </c>
      <c r="B65" s="49" t="s">
        <v>65</v>
      </c>
      <c r="C65" s="392">
        <v>98.9583333333333</v>
      </c>
      <c r="D65" s="375">
        <v>76.023391812865498</v>
      </c>
      <c r="E65" s="397">
        <v>79.858657243816296</v>
      </c>
      <c r="F65" s="375">
        <v>92.307692307692307</v>
      </c>
      <c r="G65" s="397">
        <v>84.615384615384599</v>
      </c>
      <c r="H65" s="375">
        <v>77.7777777777778</v>
      </c>
      <c r="I65" s="397">
        <v>90.783410138248797</v>
      </c>
      <c r="J65" s="375">
        <v>96.842105263157904</v>
      </c>
      <c r="K65" s="397">
        <v>79.310344827586206</v>
      </c>
    </row>
    <row r="66" spans="1:11" s="1" customFormat="1" ht="17.25" customHeight="1" x14ac:dyDescent="0.3">
      <c r="A66" s="48" t="s">
        <v>154</v>
      </c>
      <c r="B66" s="49" t="s">
        <v>66</v>
      </c>
      <c r="C66" s="392">
        <v>96.787148594377499</v>
      </c>
      <c r="D66" s="375">
        <v>72.622001654259705</v>
      </c>
      <c r="E66" s="397">
        <v>27.482190560997299</v>
      </c>
      <c r="F66" s="375">
        <v>88.563458856345903</v>
      </c>
      <c r="G66" s="397">
        <v>60.170394036208698</v>
      </c>
      <c r="H66" s="375">
        <v>74.396642182581303</v>
      </c>
      <c r="I66" s="397">
        <v>79.178439469680498</v>
      </c>
      <c r="J66" s="375">
        <v>99.509521061742603</v>
      </c>
      <c r="K66" s="397">
        <v>96.774193548387103</v>
      </c>
    </row>
    <row r="67" spans="1:11" s="1" customFormat="1" ht="17.25" customHeight="1" x14ac:dyDescent="0.3">
      <c r="A67" s="48" t="s">
        <v>155</v>
      </c>
      <c r="B67" s="49" t="s">
        <v>67</v>
      </c>
      <c r="C67" s="392">
        <v>100</v>
      </c>
      <c r="D67" s="375">
        <v>89.682539682539698</v>
      </c>
      <c r="E67" s="397">
        <v>100</v>
      </c>
      <c r="F67" s="375">
        <v>100</v>
      </c>
      <c r="G67" s="397">
        <v>80</v>
      </c>
      <c r="H67" s="375">
        <v>94.117647058823493</v>
      </c>
      <c r="I67" s="397">
        <v>92.4528301886793</v>
      </c>
      <c r="J67" s="375">
        <v>100</v>
      </c>
      <c r="K67" s="397">
        <v>100</v>
      </c>
    </row>
    <row r="68" spans="1:11" s="1" customFormat="1" ht="17.25" customHeight="1" x14ac:dyDescent="0.3">
      <c r="A68" s="48" t="s">
        <v>154</v>
      </c>
      <c r="B68" s="49" t="s">
        <v>68</v>
      </c>
      <c r="C68" s="392">
        <v>98.148148148148195</v>
      </c>
      <c r="D68" s="375">
        <v>86.601307189542496</v>
      </c>
      <c r="E68" s="397">
        <v>90</v>
      </c>
      <c r="F68" s="375">
        <v>96.923076923076906</v>
      </c>
      <c r="G68" s="397">
        <v>92.424242424242394</v>
      </c>
      <c r="H68" s="375">
        <v>86.956521739130395</v>
      </c>
      <c r="I68" s="397">
        <v>98.731501057082497</v>
      </c>
      <c r="J68" s="375">
        <v>100</v>
      </c>
      <c r="K68" s="397">
        <v>100</v>
      </c>
    </row>
    <row r="69" spans="1:11" s="1" customFormat="1" ht="17.25" customHeight="1" x14ac:dyDescent="0.3">
      <c r="A69" s="48" t="s">
        <v>154</v>
      </c>
      <c r="B69" s="49" t="s">
        <v>69</v>
      </c>
      <c r="C69" s="392">
        <v>100</v>
      </c>
      <c r="D69" s="375">
        <v>92.756539235412504</v>
      </c>
      <c r="E69" s="397">
        <v>97.260273972602803</v>
      </c>
      <c r="F69" s="375">
        <v>100</v>
      </c>
      <c r="G69" s="397">
        <v>100</v>
      </c>
      <c r="H69" s="375">
        <v>98.076923076923094</v>
      </c>
      <c r="I69" s="397">
        <v>99.265306122449005</v>
      </c>
      <c r="J69" s="375">
        <v>99.710982658959495</v>
      </c>
      <c r="K69" s="397">
        <v>97.058823529411796</v>
      </c>
    </row>
    <row r="70" spans="1:11" s="1" customFormat="1" ht="17.25" customHeight="1" x14ac:dyDescent="0.3">
      <c r="A70" s="48" t="s">
        <v>308</v>
      </c>
      <c r="B70" s="49" t="s">
        <v>70</v>
      </c>
      <c r="C70" s="392">
        <v>99.456521739130395</v>
      </c>
      <c r="D70" s="375">
        <v>83.592233009708707</v>
      </c>
      <c r="E70" s="397">
        <v>83.653846153846203</v>
      </c>
      <c r="F70" s="375">
        <v>91.566265060240994</v>
      </c>
      <c r="G70" s="397">
        <v>85.375494071146207</v>
      </c>
      <c r="H70" s="375">
        <v>93.3333333333333</v>
      </c>
      <c r="I70" s="397">
        <v>89.712108382726498</v>
      </c>
      <c r="J70" s="375">
        <v>99.655765920826198</v>
      </c>
      <c r="K70" s="397">
        <v>96.2264150943396</v>
      </c>
    </row>
    <row r="71" spans="1:11" s="1" customFormat="1" ht="17.25" customHeight="1" x14ac:dyDescent="0.3">
      <c r="A71" s="48" t="s">
        <v>152</v>
      </c>
      <c r="B71" s="49" t="s">
        <v>71</v>
      </c>
      <c r="C71" s="392">
        <v>99.679487179487197</v>
      </c>
      <c r="D71" s="375">
        <v>80.640732265446204</v>
      </c>
      <c r="E71" s="397">
        <v>76.003415883859901</v>
      </c>
      <c r="F71" s="375">
        <v>95.049504950495106</v>
      </c>
      <c r="G71" s="397">
        <v>90.243902439024396</v>
      </c>
      <c r="H71" s="375">
        <v>96.428571428571402</v>
      </c>
      <c r="I71" s="397">
        <v>81.283422459893004</v>
      </c>
      <c r="J71" s="375">
        <v>99.550898203592794</v>
      </c>
      <c r="K71" s="397">
        <v>98.039215686274503</v>
      </c>
    </row>
    <row r="72" spans="1:11" s="1" customFormat="1" ht="17.25" customHeight="1" x14ac:dyDescent="0.3">
      <c r="A72" s="48" t="s">
        <v>308</v>
      </c>
      <c r="B72" s="49" t="s">
        <v>72</v>
      </c>
      <c r="C72" s="392">
        <v>95.238095238095198</v>
      </c>
      <c r="D72" s="375">
        <v>81.861012956419302</v>
      </c>
      <c r="E72" s="397">
        <v>38.009049773755699</v>
      </c>
      <c r="F72" s="375">
        <v>89.130434782608702</v>
      </c>
      <c r="G72" s="397">
        <v>82.978723404255305</v>
      </c>
      <c r="H72" s="375">
        <v>70</v>
      </c>
      <c r="I72" s="397">
        <v>88.920454545454604</v>
      </c>
      <c r="J72" s="375">
        <v>100</v>
      </c>
      <c r="K72" s="397">
        <v>100</v>
      </c>
    </row>
    <row r="73" spans="1:11" s="1" customFormat="1" ht="17.25" customHeight="1" x14ac:dyDescent="0.3">
      <c r="A73" s="48" t="s">
        <v>157</v>
      </c>
      <c r="B73" s="49" t="s">
        <v>73</v>
      </c>
      <c r="C73" s="392">
        <v>100</v>
      </c>
      <c r="D73" s="375">
        <v>100</v>
      </c>
      <c r="E73" s="397">
        <v>40</v>
      </c>
      <c r="F73" s="375"/>
      <c r="G73" s="397"/>
      <c r="H73" s="375">
        <v>20</v>
      </c>
      <c r="I73" s="397"/>
      <c r="J73" s="375"/>
      <c r="K73" s="397"/>
    </row>
    <row r="74" spans="1:11" s="1" customFormat="1" ht="17.25" customHeight="1" x14ac:dyDescent="0.3">
      <c r="A74" s="48" t="s">
        <v>152</v>
      </c>
      <c r="B74" s="49" t="s">
        <v>74</v>
      </c>
      <c r="C74" s="392">
        <v>95.528455284552905</v>
      </c>
      <c r="D74" s="375">
        <v>77.968526466380496</v>
      </c>
      <c r="E74" s="397">
        <v>57.370517928286901</v>
      </c>
      <c r="F74" s="375">
        <v>93.3333333333333</v>
      </c>
      <c r="G74" s="397">
        <v>83.042394014962596</v>
      </c>
      <c r="H74" s="375">
        <v>85.493827160493794</v>
      </c>
      <c r="I74" s="397">
        <v>81.302807304442595</v>
      </c>
      <c r="J74" s="375">
        <v>98.443223443223403</v>
      </c>
      <c r="K74" s="397">
        <v>83.653846153846203</v>
      </c>
    </row>
    <row r="75" spans="1:11" s="1" customFormat="1" ht="17.25" customHeight="1" x14ac:dyDescent="0.3">
      <c r="A75" s="48" t="s">
        <v>142</v>
      </c>
      <c r="B75" s="49" t="s">
        <v>75</v>
      </c>
      <c r="C75" s="392">
        <v>99.052132701421797</v>
      </c>
      <c r="D75" s="375">
        <v>88.2</v>
      </c>
      <c r="E75" s="397">
        <v>91.630901287553698</v>
      </c>
      <c r="F75" s="375">
        <v>94.230769230769198</v>
      </c>
      <c r="G75" s="397">
        <v>87.272727272727295</v>
      </c>
      <c r="H75" s="375">
        <v>87.179487179487197</v>
      </c>
      <c r="I75" s="397">
        <v>88.836477987421404</v>
      </c>
      <c r="J75" s="375">
        <v>98.529411764705898</v>
      </c>
      <c r="K75" s="397">
        <v>88.235294117647101</v>
      </c>
    </row>
    <row r="76" spans="1:11" s="1" customFormat="1" ht="17.25" customHeight="1" x14ac:dyDescent="0.3">
      <c r="A76" s="48" t="s">
        <v>152</v>
      </c>
      <c r="B76" s="49" t="s">
        <v>76</v>
      </c>
      <c r="C76" s="392">
        <v>100</v>
      </c>
      <c r="D76" s="375">
        <v>83.950617283950606</v>
      </c>
      <c r="E76" s="397">
        <v>57.575757575757599</v>
      </c>
      <c r="F76" s="375">
        <v>100</v>
      </c>
      <c r="G76" s="397">
        <v>94.4444444444444</v>
      </c>
      <c r="H76" s="375">
        <v>68.75</v>
      </c>
      <c r="I76" s="397">
        <v>86.521739130434796</v>
      </c>
      <c r="J76" s="375">
        <v>95.652173913043498</v>
      </c>
      <c r="K76" s="397">
        <v>78.571428571428598</v>
      </c>
    </row>
    <row r="77" spans="1:11" s="1" customFormat="1" ht="17.25" customHeight="1" x14ac:dyDescent="0.3">
      <c r="A77" s="48" t="s">
        <v>169</v>
      </c>
      <c r="B77" s="49" t="s">
        <v>77</v>
      </c>
      <c r="C77" s="392">
        <v>100</v>
      </c>
      <c r="D77" s="375">
        <v>79.603960396039597</v>
      </c>
      <c r="E77" s="397">
        <v>53.265306122448997</v>
      </c>
      <c r="F77" s="375">
        <v>88.135593220339004</v>
      </c>
      <c r="G77" s="397">
        <v>77.7777777777778</v>
      </c>
      <c r="H77" s="375">
        <v>85.507246376811594</v>
      </c>
      <c r="I77" s="397">
        <v>81.272084805653705</v>
      </c>
      <c r="J77" s="375">
        <v>99.677419354838705</v>
      </c>
      <c r="K77" s="397">
        <v>98.039215686274503</v>
      </c>
    </row>
    <row r="78" spans="1:11" s="1" customFormat="1" ht="17.25" customHeight="1" x14ac:dyDescent="0.3">
      <c r="A78" s="48" t="s">
        <v>152</v>
      </c>
      <c r="B78" s="49" t="s">
        <v>78</v>
      </c>
      <c r="C78" s="392">
        <v>100</v>
      </c>
      <c r="D78" s="375">
        <v>77.723970944309897</v>
      </c>
      <c r="E78" s="397">
        <v>93.3333333333333</v>
      </c>
      <c r="F78" s="375">
        <v>97.297297297297305</v>
      </c>
      <c r="G78" s="397">
        <v>87.179487179487197</v>
      </c>
      <c r="H78" s="375">
        <v>80.851063829787194</v>
      </c>
      <c r="I78" s="397">
        <v>89.645390070922005</v>
      </c>
      <c r="J78" s="375">
        <v>98.2222222222222</v>
      </c>
      <c r="K78" s="397">
        <v>80.952380952381006</v>
      </c>
    </row>
    <row r="79" spans="1:11" s="1" customFormat="1" ht="17.25" customHeight="1" x14ac:dyDescent="0.3">
      <c r="A79" s="48" t="s">
        <v>169</v>
      </c>
      <c r="B79" s="49" t="s">
        <v>79</v>
      </c>
      <c r="C79" s="392">
        <v>100</v>
      </c>
      <c r="D79" s="375">
        <v>81.147540983606604</v>
      </c>
      <c r="E79" s="397">
        <v>84.7826086956522</v>
      </c>
      <c r="F79" s="375">
        <v>100</v>
      </c>
      <c r="G79" s="397">
        <v>100</v>
      </c>
      <c r="H79" s="375">
        <v>83.3333333333333</v>
      </c>
      <c r="I79" s="397">
        <v>80.575539568345306</v>
      </c>
      <c r="J79" s="375">
        <v>100</v>
      </c>
      <c r="K79" s="397">
        <v>100</v>
      </c>
    </row>
    <row r="80" spans="1:11" s="1" customFormat="1" ht="17.25" customHeight="1" x14ac:dyDescent="0.3">
      <c r="A80" s="48" t="s">
        <v>142</v>
      </c>
      <c r="B80" s="49" t="s">
        <v>80</v>
      </c>
      <c r="C80" s="392">
        <v>100</v>
      </c>
      <c r="D80" s="375">
        <v>89.696312364425197</v>
      </c>
      <c r="E80" s="397">
        <v>88.432835820895505</v>
      </c>
      <c r="F80" s="375">
        <v>93.548387096774206</v>
      </c>
      <c r="G80" s="397">
        <v>87.096774193548399</v>
      </c>
      <c r="H80" s="375">
        <v>90.625</v>
      </c>
      <c r="I80" s="397">
        <v>80.717948717948701</v>
      </c>
      <c r="J80" s="375">
        <v>98.701298701298697</v>
      </c>
      <c r="K80" s="397">
        <v>88.8888888888889</v>
      </c>
    </row>
    <row r="81" spans="1:11" s="1" customFormat="1" ht="17.25" customHeight="1" x14ac:dyDescent="0.3">
      <c r="A81" s="48" t="s">
        <v>308</v>
      </c>
      <c r="B81" s="49" t="s">
        <v>81</v>
      </c>
      <c r="C81" s="392">
        <v>97.802197802197796</v>
      </c>
      <c r="D81" s="375">
        <v>81.881676253081395</v>
      </c>
      <c r="E81" s="397">
        <v>84.955752212389399</v>
      </c>
      <c r="F81" s="375">
        <v>95.783132530120497</v>
      </c>
      <c r="G81" s="397">
        <v>87.824351297405201</v>
      </c>
      <c r="H81" s="375">
        <v>89.075630252100893</v>
      </c>
      <c r="I81" s="397">
        <v>89.262759924385605</v>
      </c>
      <c r="J81" s="375">
        <v>99.854227405247798</v>
      </c>
      <c r="K81" s="397">
        <v>98.648648648648603</v>
      </c>
    </row>
    <row r="82" spans="1:11" s="1" customFormat="1" ht="17.25" customHeight="1" x14ac:dyDescent="0.3">
      <c r="A82" s="48" t="s">
        <v>155</v>
      </c>
      <c r="B82" s="49" t="s">
        <v>82</v>
      </c>
      <c r="C82" s="392">
        <v>95.454545454545496</v>
      </c>
      <c r="D82" s="375">
        <v>93.820224719101105</v>
      </c>
      <c r="E82" s="397">
        <v>73.3333333333333</v>
      </c>
      <c r="F82" s="375">
        <v>100</v>
      </c>
      <c r="G82" s="397">
        <v>100</v>
      </c>
      <c r="H82" s="375">
        <v>92.307692307692307</v>
      </c>
      <c r="I82" s="397">
        <v>84.076433121019093</v>
      </c>
      <c r="J82" s="375">
        <v>100</v>
      </c>
      <c r="K82" s="397">
        <v>100</v>
      </c>
    </row>
    <row r="83" spans="1:11" s="1" customFormat="1" ht="17.25" customHeight="1" x14ac:dyDescent="0.3">
      <c r="A83" s="48" t="s">
        <v>142</v>
      </c>
      <c r="B83" s="49" t="s">
        <v>83</v>
      </c>
      <c r="C83" s="392">
        <v>99.122807017543906</v>
      </c>
      <c r="D83" s="375">
        <v>73.222565687789796</v>
      </c>
      <c r="E83" s="397">
        <v>40.551839464882903</v>
      </c>
      <c r="F83" s="375">
        <v>89.328063241106705</v>
      </c>
      <c r="G83" s="397">
        <v>73.703703703703695</v>
      </c>
      <c r="H83" s="375">
        <v>65.882352941176507</v>
      </c>
      <c r="I83" s="397">
        <v>79.928475637013904</v>
      </c>
      <c r="J83" s="375">
        <v>97.050147492625399</v>
      </c>
      <c r="K83" s="397">
        <v>69.696969696969703</v>
      </c>
    </row>
    <row r="84" spans="1:11" s="1" customFormat="1" ht="17.25" customHeight="1" x14ac:dyDescent="0.3">
      <c r="A84" s="48" t="s">
        <v>154</v>
      </c>
      <c r="B84" s="49" t="s">
        <v>84</v>
      </c>
      <c r="C84" s="392">
        <v>100</v>
      </c>
      <c r="D84" s="375">
        <v>93.536673928830794</v>
      </c>
      <c r="E84" s="397">
        <v>98.417721518987307</v>
      </c>
      <c r="F84" s="375">
        <v>95.323741007194201</v>
      </c>
      <c r="G84" s="397">
        <v>93.430656934306597</v>
      </c>
      <c r="H84" s="375">
        <v>98.4375</v>
      </c>
      <c r="I84" s="397">
        <v>98.9690721649485</v>
      </c>
      <c r="J84" s="375">
        <v>100</v>
      </c>
      <c r="K84" s="397">
        <v>100</v>
      </c>
    </row>
    <row r="85" spans="1:11" s="1" customFormat="1" ht="17.25" customHeight="1" x14ac:dyDescent="0.3">
      <c r="A85" s="48" t="s">
        <v>154</v>
      </c>
      <c r="B85" s="49" t="s">
        <v>85</v>
      </c>
      <c r="C85" s="392">
        <v>97.487437185929707</v>
      </c>
      <c r="D85" s="375">
        <v>84.637431928919497</v>
      </c>
      <c r="E85" s="397">
        <v>88.478581979320495</v>
      </c>
      <c r="F85" s="375">
        <v>94.324324324324294</v>
      </c>
      <c r="G85" s="397">
        <v>91.489361702127695</v>
      </c>
      <c r="H85" s="375">
        <v>77.443609022556402</v>
      </c>
      <c r="I85" s="397">
        <v>74.656488549618302</v>
      </c>
      <c r="J85" s="375">
        <v>98.515376458112399</v>
      </c>
      <c r="K85" s="397">
        <v>87.387387387387406</v>
      </c>
    </row>
    <row r="86" spans="1:11" s="1" customFormat="1" ht="17.25" customHeight="1" x14ac:dyDescent="0.3">
      <c r="A86" s="48" t="s">
        <v>142</v>
      </c>
      <c r="B86" s="49" t="s">
        <v>86</v>
      </c>
      <c r="C86" s="392">
        <v>99.342105263157904</v>
      </c>
      <c r="D86" s="375">
        <v>83.135257498585204</v>
      </c>
      <c r="E86" s="397">
        <v>75.203252032520297</v>
      </c>
      <c r="F86" s="375">
        <v>99.618320610686993</v>
      </c>
      <c r="G86" s="397">
        <v>94.007490636704105</v>
      </c>
      <c r="H86" s="375">
        <v>74.418604651162795</v>
      </c>
      <c r="I86" s="397">
        <v>90.8981314044605</v>
      </c>
      <c r="J86" s="375">
        <v>98.837209302325604</v>
      </c>
      <c r="K86" s="397">
        <v>90.740740740740804</v>
      </c>
    </row>
    <row r="87" spans="1:11" s="1" customFormat="1" ht="17.25" customHeight="1" x14ac:dyDescent="0.3">
      <c r="A87" s="48" t="s">
        <v>154</v>
      </c>
      <c r="B87" s="49" t="s">
        <v>87</v>
      </c>
      <c r="C87" s="392">
        <v>97.297297297297305</v>
      </c>
      <c r="D87" s="375">
        <v>99.724409448818903</v>
      </c>
      <c r="E87" s="397">
        <v>81.231079717457106</v>
      </c>
      <c r="F87" s="375">
        <v>96.348314606741596</v>
      </c>
      <c r="G87" s="397">
        <v>92.479108635097504</v>
      </c>
      <c r="H87" s="375">
        <v>82.828282828282795</v>
      </c>
      <c r="I87" s="397">
        <v>87.453703703703695</v>
      </c>
      <c r="J87" s="375">
        <v>99.8626373626374</v>
      </c>
      <c r="K87" s="397">
        <v>98.9690721649485</v>
      </c>
    </row>
    <row r="88" spans="1:11" s="1" customFormat="1" ht="17.25" customHeight="1" x14ac:dyDescent="0.3">
      <c r="A88" s="48" t="s">
        <v>153</v>
      </c>
      <c r="B88" s="49" t="s">
        <v>88</v>
      </c>
      <c r="C88" s="392">
        <v>98.514851485148498</v>
      </c>
      <c r="D88" s="375">
        <v>70.3830760434534</v>
      </c>
      <c r="E88" s="397">
        <v>34.078947368421098</v>
      </c>
      <c r="F88" s="375">
        <v>82.456140350877206</v>
      </c>
      <c r="G88" s="397">
        <v>66.40625</v>
      </c>
      <c r="H88" s="375">
        <v>68.965517241379303</v>
      </c>
      <c r="I88" s="397">
        <v>82.092696629213506</v>
      </c>
      <c r="J88" s="375">
        <v>94.786729857819907</v>
      </c>
      <c r="K88" s="397">
        <v>66.153846153846104</v>
      </c>
    </row>
    <row r="89" spans="1:11" s="1" customFormat="1" ht="17.25" customHeight="1" x14ac:dyDescent="0.3">
      <c r="A89" s="48" t="s">
        <v>152</v>
      </c>
      <c r="B89" s="49" t="s">
        <v>89</v>
      </c>
      <c r="C89" s="392">
        <v>98.507462686567195</v>
      </c>
      <c r="D89" s="375">
        <v>84.938837920489306</v>
      </c>
      <c r="E89" s="397">
        <v>80.661577608142494</v>
      </c>
      <c r="F89" s="375">
        <v>92.3611111111111</v>
      </c>
      <c r="G89" s="397">
        <v>88.965517241379303</v>
      </c>
      <c r="H89" s="375">
        <v>85.9375</v>
      </c>
      <c r="I89" s="397">
        <v>87.685060565275904</v>
      </c>
      <c r="J89" s="375">
        <v>99.092970521541901</v>
      </c>
      <c r="K89" s="397">
        <v>91.304347826086996</v>
      </c>
    </row>
    <row r="90" spans="1:11" s="1" customFormat="1" ht="17.25" customHeight="1" x14ac:dyDescent="0.3">
      <c r="A90" s="48" t="s">
        <v>154</v>
      </c>
      <c r="B90" s="49" t="s">
        <v>90</v>
      </c>
      <c r="C90" s="392">
        <v>99.386503067484696</v>
      </c>
      <c r="D90" s="375">
        <v>80.187969924811995</v>
      </c>
      <c r="E90" s="397">
        <v>79.910714285714306</v>
      </c>
      <c r="F90" s="375">
        <v>97.647058823529406</v>
      </c>
      <c r="G90" s="397">
        <v>86.046511627906995</v>
      </c>
      <c r="H90" s="375">
        <v>88.095238095238102</v>
      </c>
      <c r="I90" s="397">
        <v>88.377316114542396</v>
      </c>
      <c r="J90" s="375">
        <v>99.130434782608702</v>
      </c>
      <c r="K90" s="397">
        <v>93.243243243243299</v>
      </c>
    </row>
    <row r="91" spans="1:11" s="1" customFormat="1" ht="17.25" customHeight="1" x14ac:dyDescent="0.3">
      <c r="A91" s="48" t="s">
        <v>154</v>
      </c>
      <c r="B91" s="49" t="s">
        <v>91</v>
      </c>
      <c r="C91" s="392">
        <v>100</v>
      </c>
      <c r="D91" s="375">
        <v>81.084070796460196</v>
      </c>
      <c r="E91" s="397">
        <v>59.171597633136102</v>
      </c>
      <c r="F91" s="375">
        <v>90</v>
      </c>
      <c r="G91" s="397">
        <v>89.473684210526301</v>
      </c>
      <c r="H91" s="375">
        <v>96.428571428571402</v>
      </c>
      <c r="I91" s="397">
        <v>89.430894308943095</v>
      </c>
      <c r="J91" s="375">
        <v>98.373983739837399</v>
      </c>
      <c r="K91" s="397">
        <v>88.571428571428598</v>
      </c>
    </row>
    <row r="92" spans="1:11" s="1" customFormat="1" ht="17.25" customHeight="1" x14ac:dyDescent="0.3">
      <c r="A92" s="48" t="s">
        <v>142</v>
      </c>
      <c r="B92" s="49" t="s">
        <v>92</v>
      </c>
      <c r="C92" s="392">
        <v>100</v>
      </c>
      <c r="D92" s="375">
        <v>78.252427184466001</v>
      </c>
      <c r="E92" s="397">
        <v>78.064516129032299</v>
      </c>
      <c r="F92" s="375">
        <v>92.857142857142904</v>
      </c>
      <c r="G92" s="397">
        <v>74.418604651162795</v>
      </c>
      <c r="H92" s="375">
        <v>67.857142857142904</v>
      </c>
      <c r="I92" s="397">
        <v>81.6666666666667</v>
      </c>
      <c r="J92" s="375">
        <v>98.709677419354804</v>
      </c>
      <c r="K92" s="397">
        <v>92</v>
      </c>
    </row>
    <row r="93" spans="1:11" s="1" customFormat="1" ht="17.25" customHeight="1" x14ac:dyDescent="0.3">
      <c r="A93" s="48" t="s">
        <v>142</v>
      </c>
      <c r="B93" s="49" t="s">
        <v>93</v>
      </c>
      <c r="C93" s="392">
        <v>100</v>
      </c>
      <c r="D93" s="375">
        <v>86.180631120783502</v>
      </c>
      <c r="E93" s="397">
        <v>78.356713426853702</v>
      </c>
      <c r="F93" s="375">
        <v>100</v>
      </c>
      <c r="G93" s="397">
        <v>96</v>
      </c>
      <c r="H93" s="375">
        <v>85</v>
      </c>
      <c r="I93" s="397">
        <v>87.375415282391998</v>
      </c>
      <c r="J93" s="375">
        <v>98.7068965517241</v>
      </c>
      <c r="K93" s="397">
        <v>87.5</v>
      </c>
    </row>
    <row r="94" spans="1:11" s="1" customFormat="1" ht="17.25" customHeight="1" x14ac:dyDescent="0.3">
      <c r="A94" s="48" t="s">
        <v>155</v>
      </c>
      <c r="B94" s="49" t="s">
        <v>94</v>
      </c>
      <c r="C94" s="392">
        <v>92.857142857142904</v>
      </c>
      <c r="D94" s="375">
        <v>77.297297297297305</v>
      </c>
      <c r="E94" s="397">
        <v>62.2222222222222</v>
      </c>
      <c r="F94" s="375">
        <v>100</v>
      </c>
      <c r="G94" s="397">
        <v>100</v>
      </c>
      <c r="H94" s="375">
        <v>57.894736842105303</v>
      </c>
      <c r="I94" s="397">
        <v>86.991869918699194</v>
      </c>
      <c r="J94" s="375">
        <v>100</v>
      </c>
      <c r="K94" s="397">
        <v>100</v>
      </c>
    </row>
    <row r="95" spans="1:11" s="1" customFormat="1" ht="17.25" customHeight="1" x14ac:dyDescent="0.3">
      <c r="A95" s="48" t="s">
        <v>155</v>
      </c>
      <c r="B95" s="49" t="s">
        <v>95</v>
      </c>
      <c r="C95" s="392">
        <v>100</v>
      </c>
      <c r="D95" s="375">
        <v>85.145888594164504</v>
      </c>
      <c r="E95" s="397">
        <v>78.651685393258404</v>
      </c>
      <c r="F95" s="375">
        <v>100</v>
      </c>
      <c r="G95" s="397">
        <v>100</v>
      </c>
      <c r="H95" s="375">
        <v>71.428571428571402</v>
      </c>
      <c r="I95" s="397">
        <v>92.655367231638394</v>
      </c>
      <c r="J95" s="375">
        <v>99.090909090909093</v>
      </c>
      <c r="K95" s="397">
        <v>91.6666666666667</v>
      </c>
    </row>
    <row r="96" spans="1:11" s="1" customFormat="1" ht="17.25" customHeight="1" x14ac:dyDescent="0.3">
      <c r="A96" s="48" t="s">
        <v>157</v>
      </c>
      <c r="B96" s="49" t="s">
        <v>96</v>
      </c>
      <c r="C96" s="392"/>
      <c r="D96" s="375"/>
      <c r="E96" s="397"/>
      <c r="F96" s="375"/>
      <c r="G96" s="397"/>
      <c r="H96" s="375"/>
      <c r="I96" s="397"/>
      <c r="J96" s="375"/>
      <c r="K96" s="397"/>
    </row>
    <row r="97" spans="1:11" s="1" customFormat="1" ht="17.25" customHeight="1" x14ac:dyDescent="0.3">
      <c r="A97" s="48" t="s">
        <v>169</v>
      </c>
      <c r="B97" s="49" t="s">
        <v>97</v>
      </c>
      <c r="C97" s="392">
        <v>100</v>
      </c>
      <c r="D97" s="375">
        <v>88.571428571428598</v>
      </c>
      <c r="E97" s="397">
        <v>65</v>
      </c>
      <c r="F97" s="375">
        <v>75</v>
      </c>
      <c r="G97" s="397">
        <v>75</v>
      </c>
      <c r="H97" s="375">
        <v>100</v>
      </c>
      <c r="I97" s="397">
        <v>69.473684210526301</v>
      </c>
      <c r="J97" s="375">
        <v>100</v>
      </c>
      <c r="K97" s="397">
        <v>100</v>
      </c>
    </row>
    <row r="98" spans="1:11" s="1" customFormat="1" ht="17.25" customHeight="1" x14ac:dyDescent="0.3">
      <c r="A98" s="48" t="s">
        <v>154</v>
      </c>
      <c r="B98" s="49" t="s">
        <v>98</v>
      </c>
      <c r="C98" s="392">
        <v>94.527363184079604</v>
      </c>
      <c r="D98" s="375">
        <v>75.5972696245734</v>
      </c>
      <c r="E98" s="397">
        <v>87.314439946018894</v>
      </c>
      <c r="F98" s="375">
        <v>98.507462686567195</v>
      </c>
      <c r="G98" s="397">
        <v>97.388059701492494</v>
      </c>
      <c r="H98" s="375">
        <v>73.127753303964795</v>
      </c>
      <c r="I98" s="397">
        <v>88.100436681222703</v>
      </c>
      <c r="J98" s="375">
        <v>96.975088967971502</v>
      </c>
      <c r="K98" s="397">
        <v>85.593220338983102</v>
      </c>
    </row>
    <row r="99" spans="1:11" s="1" customFormat="1" ht="17.25" customHeight="1" x14ac:dyDescent="0.3">
      <c r="A99" s="48" t="s">
        <v>308</v>
      </c>
      <c r="B99" s="49" t="s">
        <v>99</v>
      </c>
      <c r="C99" s="392">
        <v>100</v>
      </c>
      <c r="D99" s="375">
        <v>83.530073074761106</v>
      </c>
      <c r="E99" s="397">
        <v>81.937172774869097</v>
      </c>
      <c r="F99" s="375">
        <v>98.757763975155299</v>
      </c>
      <c r="G99" s="397">
        <v>98.125</v>
      </c>
      <c r="H99" s="375">
        <v>85.185185185185205</v>
      </c>
      <c r="I99" s="397">
        <v>86.814932486100105</v>
      </c>
      <c r="J99" s="375">
        <v>100</v>
      </c>
      <c r="K99" s="397">
        <v>100</v>
      </c>
    </row>
    <row r="100" spans="1:11" s="1" customFormat="1" ht="17.25" customHeight="1" x14ac:dyDescent="0.3">
      <c r="A100" s="48" t="s">
        <v>308</v>
      </c>
      <c r="B100" s="49" t="s">
        <v>100</v>
      </c>
      <c r="C100" s="392">
        <v>99.164054336468098</v>
      </c>
      <c r="D100" s="375">
        <v>78.450569330637506</v>
      </c>
      <c r="E100" s="397">
        <v>65.442452284557504</v>
      </c>
      <c r="F100" s="375">
        <v>90.316573556796996</v>
      </c>
      <c r="G100" s="397">
        <v>81.868131868131897</v>
      </c>
      <c r="H100" s="375">
        <v>76.824817518248196</v>
      </c>
      <c r="I100" s="397">
        <v>77.722853847421305</v>
      </c>
      <c r="J100" s="375">
        <v>99.214285714285694</v>
      </c>
      <c r="K100" s="397">
        <v>91.093117408906906</v>
      </c>
    </row>
    <row r="101" spans="1:11" s="1" customFormat="1" ht="17.25" customHeight="1" x14ac:dyDescent="0.3">
      <c r="A101" s="48" t="s">
        <v>308</v>
      </c>
      <c r="B101" s="49" t="s">
        <v>101</v>
      </c>
      <c r="C101" s="392">
        <v>100</v>
      </c>
      <c r="D101" s="375">
        <v>90.146750524108995</v>
      </c>
      <c r="E101" s="397">
        <v>93.269230769230802</v>
      </c>
      <c r="F101" s="375">
        <v>98.076923076923094</v>
      </c>
      <c r="G101" s="397">
        <v>98.076923076923094</v>
      </c>
      <c r="H101" s="375">
        <v>92.307692307692307</v>
      </c>
      <c r="I101" s="397">
        <v>96.268656716417894</v>
      </c>
      <c r="J101" s="375">
        <v>98.561151079136707</v>
      </c>
      <c r="K101" s="397">
        <v>90.909090909090907</v>
      </c>
    </row>
    <row r="102" spans="1:11" s="1" customFormat="1" ht="17.25" customHeight="1" x14ac:dyDescent="0.3">
      <c r="A102" s="48" t="s">
        <v>169</v>
      </c>
      <c r="B102" s="49" t="s">
        <v>102</v>
      </c>
      <c r="C102" s="392">
        <v>96.774193548387103</v>
      </c>
      <c r="D102" s="375">
        <v>81.916817359855301</v>
      </c>
      <c r="E102" s="397">
        <v>38.125</v>
      </c>
      <c r="F102" s="375">
        <v>66.6666666666667</v>
      </c>
      <c r="G102" s="397">
        <v>62.5</v>
      </c>
      <c r="H102" s="375">
        <v>61.538461538461497</v>
      </c>
      <c r="I102" s="397">
        <v>78.136882129277595</v>
      </c>
      <c r="J102" s="375">
        <v>97.727272727272705</v>
      </c>
      <c r="K102" s="397">
        <v>72.727272727272705</v>
      </c>
    </row>
    <row r="103" spans="1:11" s="1" customFormat="1" ht="17.25" customHeight="1" x14ac:dyDescent="0.3">
      <c r="A103" s="48" t="s">
        <v>153</v>
      </c>
      <c r="B103" s="49" t="s">
        <v>103</v>
      </c>
      <c r="C103" s="392">
        <v>100</v>
      </c>
      <c r="D103" s="375">
        <v>91.856677524429998</v>
      </c>
      <c r="E103" s="397">
        <v>91</v>
      </c>
      <c r="F103" s="375">
        <v>100</v>
      </c>
      <c r="G103" s="397">
        <v>97.560975609756099</v>
      </c>
      <c r="H103" s="375">
        <v>86.956521739130395</v>
      </c>
      <c r="I103" s="397">
        <v>97.142857142857096</v>
      </c>
      <c r="J103" s="375">
        <v>99.009900990098998</v>
      </c>
      <c r="K103" s="397">
        <v>95</v>
      </c>
    </row>
    <row r="104" spans="1:11" s="1" customFormat="1" ht="17.25" customHeight="1" x14ac:dyDescent="0.3">
      <c r="A104" s="48" t="s">
        <v>308</v>
      </c>
      <c r="B104" s="49" t="s">
        <v>104</v>
      </c>
      <c r="C104" s="392">
        <v>96.581196581196593</v>
      </c>
      <c r="D104" s="375">
        <v>67.680786332787306</v>
      </c>
      <c r="E104" s="397">
        <v>29.3245469522241</v>
      </c>
      <c r="F104" s="375">
        <v>82.644628099173602</v>
      </c>
      <c r="G104" s="397">
        <v>76.984126984127002</v>
      </c>
      <c r="H104" s="375">
        <v>71.900826446281002</v>
      </c>
      <c r="I104" s="397">
        <v>70.759403832505299</v>
      </c>
      <c r="J104" s="375">
        <v>95.553145336225597</v>
      </c>
      <c r="K104" s="397">
        <v>56.3829787234043</v>
      </c>
    </row>
    <row r="105" spans="1:11" s="1" customFormat="1" ht="16.95" customHeight="1" x14ac:dyDescent="0.3">
      <c r="A105" s="48" t="s">
        <v>153</v>
      </c>
      <c r="B105" s="49" t="s">
        <v>105</v>
      </c>
      <c r="C105" s="392">
        <v>98.9690721649485</v>
      </c>
      <c r="D105" s="375">
        <v>88.993981083405004</v>
      </c>
      <c r="E105" s="397">
        <v>59.767891682785297</v>
      </c>
      <c r="F105" s="375">
        <v>93.406593406593402</v>
      </c>
      <c r="G105" s="397">
        <v>90.322580645161295</v>
      </c>
      <c r="H105" s="375">
        <v>65</v>
      </c>
      <c r="I105" s="397">
        <v>99.598715890850698</v>
      </c>
      <c r="J105" s="375">
        <v>100</v>
      </c>
      <c r="K105" s="397">
        <v>100</v>
      </c>
    </row>
    <row r="106" spans="1:11" ht="17.25" customHeight="1" x14ac:dyDescent="0.3">
      <c r="A106" s="48" t="s">
        <v>308</v>
      </c>
      <c r="B106" s="49" t="s">
        <v>106</v>
      </c>
      <c r="C106" s="392">
        <v>99.319727891156504</v>
      </c>
      <c r="D106" s="375">
        <v>87.696892294593397</v>
      </c>
      <c r="E106" s="397">
        <v>92.7816901408451</v>
      </c>
      <c r="F106" s="375">
        <v>98.269896193771601</v>
      </c>
      <c r="G106" s="397">
        <v>93.515358361774801</v>
      </c>
      <c r="H106" s="375">
        <v>88.235294117647101</v>
      </c>
      <c r="I106" s="397">
        <v>95.727272727272705</v>
      </c>
      <c r="J106" s="375">
        <v>100</v>
      </c>
      <c r="K106" s="397">
        <v>100</v>
      </c>
    </row>
    <row r="107" spans="1:11" ht="17.25" customHeight="1" x14ac:dyDescent="0.3">
      <c r="A107" s="48" t="s">
        <v>142</v>
      </c>
      <c r="B107" s="49" t="s">
        <v>107</v>
      </c>
      <c r="C107" s="392">
        <v>100</v>
      </c>
      <c r="D107" s="375">
        <v>73.071324599708902</v>
      </c>
      <c r="E107" s="397">
        <v>85.185185185185205</v>
      </c>
      <c r="F107" s="375">
        <v>94</v>
      </c>
      <c r="G107" s="397">
        <v>88.461538461538495</v>
      </c>
      <c r="H107" s="375">
        <v>75</v>
      </c>
      <c r="I107" s="397">
        <v>92.114695340501797</v>
      </c>
      <c r="J107" s="375">
        <v>94.086021505376394</v>
      </c>
      <c r="K107" s="397">
        <v>72.5</v>
      </c>
    </row>
    <row r="108" spans="1:11" ht="17.25" customHeight="1" x14ac:dyDescent="0.3">
      <c r="A108" s="48" t="s">
        <v>155</v>
      </c>
      <c r="B108" s="49" t="s">
        <v>108</v>
      </c>
      <c r="C108" s="392">
        <v>100</v>
      </c>
      <c r="D108" s="375">
        <v>75.968992248061994</v>
      </c>
      <c r="E108" s="397">
        <v>52.0833333333333</v>
      </c>
      <c r="F108" s="375">
        <v>100</v>
      </c>
      <c r="G108" s="397">
        <v>66.6666666666667</v>
      </c>
      <c r="H108" s="375">
        <v>100</v>
      </c>
      <c r="I108" s="397">
        <v>78.518518518518505</v>
      </c>
      <c r="J108" s="375">
        <v>100</v>
      </c>
      <c r="K108" s="397">
        <v>100</v>
      </c>
    </row>
    <row r="109" spans="1:11" ht="13.8" x14ac:dyDescent="0.3">
      <c r="A109" s="51"/>
      <c r="B109" s="51"/>
      <c r="C109" s="52"/>
      <c r="D109" s="51">
        <v>66.153846153846104</v>
      </c>
      <c r="E109" s="51">
        <v>55.652173913043498</v>
      </c>
      <c r="F109" s="51">
        <v>100</v>
      </c>
      <c r="G109" s="51">
        <v>88.8888888888889</v>
      </c>
      <c r="H109" s="51">
        <v>55.5555555555556</v>
      </c>
      <c r="I109" s="51">
        <v>88.700564971751405</v>
      </c>
      <c r="J109" s="51">
        <v>80.952380952381006</v>
      </c>
      <c r="K109" s="51">
        <v>38.461538461538503</v>
      </c>
    </row>
    <row r="110" spans="1:11" ht="17.25" customHeight="1" x14ac:dyDescent="0.3">
      <c r="A110" s="53" t="s">
        <v>308</v>
      </c>
      <c r="B110" s="371" t="s">
        <v>166</v>
      </c>
      <c r="C110" s="415">
        <v>94.545454545454504</v>
      </c>
      <c r="D110" s="408">
        <v>77.539341917024288</v>
      </c>
      <c r="E110" s="417">
        <v>28.865979381443303</v>
      </c>
      <c r="F110" s="409">
        <v>87.037037037036995</v>
      </c>
      <c r="G110" s="418">
        <v>70.093457943925202</v>
      </c>
      <c r="H110" s="408">
        <v>91.6666666666667</v>
      </c>
      <c r="I110" s="418">
        <v>81.487889273356387</v>
      </c>
      <c r="J110" s="409">
        <v>97.489539748954002</v>
      </c>
      <c r="K110" s="418">
        <v>68.421052631578902</v>
      </c>
    </row>
    <row r="111" spans="1:11" ht="17.25" customHeight="1" x14ac:dyDescent="0.3">
      <c r="A111" s="44" t="s">
        <v>142</v>
      </c>
      <c r="B111" s="53" t="s">
        <v>167</v>
      </c>
      <c r="C111" s="416">
        <v>98.511166253101692</v>
      </c>
      <c r="D111" s="409">
        <v>84.48807213788379</v>
      </c>
      <c r="E111" s="417">
        <v>71.698608558676796</v>
      </c>
      <c r="F111" s="409">
        <v>91.399416909620996</v>
      </c>
      <c r="G111" s="417">
        <v>80.626780626780601</v>
      </c>
      <c r="H111" s="409">
        <v>83.812010443864196</v>
      </c>
      <c r="I111" s="417">
        <v>89.950980392156893</v>
      </c>
      <c r="J111" s="409">
        <v>99.384851980007696</v>
      </c>
      <c r="K111" s="417">
        <v>94.095940959409589</v>
      </c>
    </row>
    <row r="112" spans="1:11" ht="17.25" customHeight="1" x14ac:dyDescent="0.25">
      <c r="A112" s="45"/>
      <c r="B112" s="54"/>
      <c r="C112" s="55"/>
      <c r="D112" s="54"/>
      <c r="E112" s="54"/>
      <c r="F112" s="54"/>
      <c r="G112" s="54"/>
      <c r="H112" s="54"/>
      <c r="I112" s="54"/>
      <c r="J112" s="54"/>
      <c r="K112" s="352"/>
    </row>
    <row r="113" spans="1:1" x14ac:dyDescent="0.25">
      <c r="A113" s="400" t="s">
        <v>323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O45" activePane="bottomRight" state="frozen"/>
      <selection pane="topRight" activeCell="C1" sqref="C1"/>
      <selection pane="bottomLeft" activeCell="A3" sqref="A3"/>
      <selection pane="bottomRight" activeCell="A113" sqref="A113:X113"/>
    </sheetView>
  </sheetViews>
  <sheetFormatPr defaultColWidth="9.109375" defaultRowHeight="13.2" x14ac:dyDescent="0.25"/>
  <cols>
    <col min="1" max="1" width="21.109375" style="7" customWidth="1"/>
    <col min="2" max="2" width="16.44140625" style="7" bestFit="1" customWidth="1"/>
    <col min="3" max="3" width="15" style="81" bestFit="1" customWidth="1"/>
    <col min="4" max="4" width="15.6640625" style="81" customWidth="1"/>
    <col min="5" max="5" width="12.33203125" style="8" customWidth="1"/>
    <col min="6" max="7" width="12.33203125" style="9" customWidth="1"/>
    <col min="8" max="8" width="12.5546875" style="10" bestFit="1" customWidth="1"/>
    <col min="9" max="9" width="12.33203125" style="10" customWidth="1"/>
    <col min="10" max="11" width="10.6640625" style="9" customWidth="1"/>
    <col min="12" max="12" width="9.5546875" style="10" customWidth="1"/>
    <col min="13" max="13" width="15.44140625" style="10" bestFit="1" customWidth="1"/>
    <col min="14" max="14" width="15.109375" style="11" customWidth="1"/>
    <col min="15" max="15" width="15" style="11" bestFit="1" customWidth="1"/>
    <col min="16" max="16" width="10.88671875" style="10" customWidth="1"/>
    <col min="17" max="17" width="9.88671875" style="10" customWidth="1"/>
    <col min="18" max="18" width="13" style="9" customWidth="1"/>
    <col min="19" max="19" width="16.109375" style="9" customWidth="1"/>
    <col min="20" max="20" width="9.88671875" style="10" bestFit="1" customWidth="1"/>
    <col min="21" max="21" width="9.88671875" style="10" customWidth="1"/>
    <col min="22" max="22" width="10.109375" style="9" customWidth="1"/>
    <col min="23" max="23" width="13.88671875" style="9" customWidth="1"/>
    <col min="24" max="24" width="8.6640625" style="10" customWidth="1"/>
    <col min="25" max="25" width="17.44140625" style="10" hidden="1" customWidth="1"/>
    <col min="26" max="27" width="9.109375" style="9" hidden="1" customWidth="1"/>
    <col min="28" max="28" width="10.6640625" style="10" hidden="1" customWidth="1"/>
    <col min="29" max="29" width="8.88671875" style="9" hidden="1" customWidth="1"/>
    <col min="30" max="30" width="9.109375" style="9" hidden="1" customWidth="1"/>
    <col min="31" max="31" width="9.109375" style="10" hidden="1" customWidth="1"/>
    <col min="32" max="32" width="13.44140625" style="275" hidden="1" customWidth="1"/>
    <col min="33" max="33" width="12.109375" style="275" hidden="1" customWidth="1"/>
    <col min="34" max="34" width="10.5546875" style="10" hidden="1" customWidth="1"/>
    <col min="35" max="35" width="9.109375" style="9" hidden="1" customWidth="1"/>
    <col min="36" max="36" width="11" style="9" hidden="1" customWidth="1"/>
    <col min="37" max="37" width="8.88671875" style="10" hidden="1" customWidth="1"/>
    <col min="38" max="38" width="9.109375" style="6" customWidth="1"/>
    <col min="39" max="16384" width="9.109375" style="6"/>
  </cols>
  <sheetData>
    <row r="1" spans="1:38" s="3" customFormat="1" ht="27.6" x14ac:dyDescent="0.3">
      <c r="A1" s="288" t="s">
        <v>342</v>
      </c>
      <c r="B1" s="56" t="s">
        <v>158</v>
      </c>
      <c r="C1" s="482" t="s">
        <v>159</v>
      </c>
      <c r="D1" s="482"/>
      <c r="E1" s="482"/>
      <c r="F1" s="478" t="s">
        <v>160</v>
      </c>
      <c r="G1" s="478"/>
      <c r="H1" s="478"/>
      <c r="I1" s="478"/>
      <c r="J1" s="477" t="s">
        <v>161</v>
      </c>
      <c r="K1" s="477"/>
      <c r="L1" s="477"/>
      <c r="M1" s="477"/>
      <c r="N1" s="483" t="s">
        <v>162</v>
      </c>
      <c r="O1" s="478"/>
      <c r="P1" s="484"/>
      <c r="Q1" s="478"/>
      <c r="R1" s="477" t="s">
        <v>163</v>
      </c>
      <c r="S1" s="477"/>
      <c r="T1" s="477"/>
      <c r="U1" s="477"/>
      <c r="V1" s="478" t="s">
        <v>164</v>
      </c>
      <c r="W1" s="478"/>
      <c r="X1" s="478"/>
      <c r="Y1" s="266"/>
      <c r="Z1" s="265"/>
      <c r="AA1" s="266"/>
      <c r="AB1" s="267"/>
      <c r="AC1" s="265"/>
      <c r="AD1" s="266"/>
      <c r="AE1" s="267"/>
      <c r="AF1" s="268"/>
      <c r="AG1" s="269"/>
      <c r="AH1" s="267"/>
      <c r="AI1" s="265"/>
      <c r="AJ1" s="266"/>
      <c r="AK1" s="267"/>
      <c r="AL1" s="12"/>
    </row>
    <row r="2" spans="1:38" s="4" customFormat="1" ht="15.6" x14ac:dyDescent="0.3">
      <c r="A2" s="57" t="s">
        <v>109</v>
      </c>
      <c r="B2" s="58" t="s">
        <v>110</v>
      </c>
      <c r="C2" s="289" t="s">
        <v>111</v>
      </c>
      <c r="D2" s="289" t="s">
        <v>112</v>
      </c>
      <c r="E2" s="290" t="s">
        <v>113</v>
      </c>
      <c r="F2" s="58" t="s">
        <v>114</v>
      </c>
      <c r="G2" s="58" t="s">
        <v>115</v>
      </c>
      <c r="H2" s="59" t="s">
        <v>116</v>
      </c>
      <c r="I2" s="59" t="s">
        <v>112</v>
      </c>
      <c r="J2" s="295" t="s">
        <v>117</v>
      </c>
      <c r="K2" s="295" t="s">
        <v>118</v>
      </c>
      <c r="L2" s="292" t="s">
        <v>119</v>
      </c>
      <c r="M2" s="292" t="s">
        <v>112</v>
      </c>
      <c r="N2" s="60" t="s">
        <v>120</v>
      </c>
      <c r="O2" s="60" t="s">
        <v>121</v>
      </c>
      <c r="P2" s="59" t="s">
        <v>122</v>
      </c>
      <c r="Q2" s="59" t="s">
        <v>112</v>
      </c>
      <c r="R2" s="388" t="s">
        <v>123</v>
      </c>
      <c r="S2" s="413" t="s">
        <v>124</v>
      </c>
      <c r="T2" s="292" t="s">
        <v>125</v>
      </c>
      <c r="U2" s="292" t="s">
        <v>112</v>
      </c>
      <c r="V2" s="61" t="s">
        <v>126</v>
      </c>
      <c r="W2" s="61" t="s">
        <v>127</v>
      </c>
      <c r="X2" s="59" t="s">
        <v>128</v>
      </c>
      <c r="Y2" s="276" t="s">
        <v>1</v>
      </c>
      <c r="Z2" s="260" t="s">
        <v>129</v>
      </c>
      <c r="AA2" s="261" t="s">
        <v>130</v>
      </c>
      <c r="AB2" s="262" t="s">
        <v>131</v>
      </c>
      <c r="AC2" s="260" t="s">
        <v>132</v>
      </c>
      <c r="AD2" s="261" t="s">
        <v>133</v>
      </c>
      <c r="AE2" s="262" t="s">
        <v>134</v>
      </c>
      <c r="AF2" s="263" t="s">
        <v>135</v>
      </c>
      <c r="AG2" s="264" t="s">
        <v>136</v>
      </c>
      <c r="AH2" s="262" t="s">
        <v>137</v>
      </c>
      <c r="AI2" s="260" t="s">
        <v>138</v>
      </c>
      <c r="AJ2" s="261" t="s">
        <v>139</v>
      </c>
      <c r="AK2" s="262" t="s">
        <v>140</v>
      </c>
      <c r="AL2" s="13" t="s">
        <v>141</v>
      </c>
    </row>
    <row r="3" spans="1:38" s="3" customFormat="1" ht="13.8" x14ac:dyDescent="0.3">
      <c r="A3" s="356" t="s">
        <v>142</v>
      </c>
      <c r="B3" s="62" t="s">
        <v>5</v>
      </c>
      <c r="C3" s="291">
        <v>10844395.16</v>
      </c>
      <c r="D3" s="291">
        <v>11031533.189999999</v>
      </c>
      <c r="E3" s="292">
        <v>0.98303608149684596</v>
      </c>
      <c r="F3" s="63">
        <v>5579</v>
      </c>
      <c r="G3" s="63">
        <v>4963</v>
      </c>
      <c r="H3" s="64">
        <v>0.88959999999999995</v>
      </c>
      <c r="I3" s="59">
        <v>0.94669999999999999</v>
      </c>
      <c r="J3" s="296">
        <v>6669</v>
      </c>
      <c r="K3" s="296">
        <v>5133</v>
      </c>
      <c r="L3" s="297">
        <v>0.76970000000000005</v>
      </c>
      <c r="M3" s="292">
        <v>0.74009999999999998</v>
      </c>
      <c r="N3" s="65">
        <v>12006761.6</v>
      </c>
      <c r="O3" s="65">
        <v>7705681.0899999999</v>
      </c>
      <c r="P3" s="64">
        <v>0.64180000000000004</v>
      </c>
      <c r="Q3" s="64">
        <v>0.62309999999999999</v>
      </c>
      <c r="R3" s="296">
        <v>4492</v>
      </c>
      <c r="S3" s="296">
        <v>3155</v>
      </c>
      <c r="T3" s="297">
        <v>0.70240000000000002</v>
      </c>
      <c r="U3" s="297">
        <v>0.69</v>
      </c>
      <c r="V3" s="63">
        <v>3589</v>
      </c>
      <c r="W3" s="63">
        <v>2980</v>
      </c>
      <c r="X3" s="64">
        <v>0.83030000000000004</v>
      </c>
      <c r="Y3" s="277"/>
      <c r="Z3" s="265">
        <v>4654</v>
      </c>
      <c r="AA3" s="266">
        <v>4816</v>
      </c>
      <c r="AB3" s="267">
        <v>1.0347999999999999</v>
      </c>
      <c r="AC3" s="265">
        <v>6433</v>
      </c>
      <c r="AD3" s="266">
        <v>5312</v>
      </c>
      <c r="AE3" s="267">
        <v>0.82569999999999999</v>
      </c>
      <c r="AF3" s="268">
        <v>12240226.41</v>
      </c>
      <c r="AG3" s="269">
        <v>8173147.7199999997</v>
      </c>
      <c r="AH3" s="267">
        <v>0.66769999999999996</v>
      </c>
      <c r="AI3" s="265">
        <v>4843</v>
      </c>
      <c r="AJ3" s="266">
        <v>3326</v>
      </c>
      <c r="AK3" s="267">
        <v>0.68679999999999997</v>
      </c>
      <c r="AL3" s="12" t="s">
        <v>168</v>
      </c>
    </row>
    <row r="4" spans="1:38" s="3" customFormat="1" ht="13.8" x14ac:dyDescent="0.3">
      <c r="A4" s="356" t="s">
        <v>153</v>
      </c>
      <c r="B4" s="62" t="s">
        <v>6</v>
      </c>
      <c r="C4" s="291">
        <v>1835452.03</v>
      </c>
      <c r="D4" s="291">
        <v>1974321.07</v>
      </c>
      <c r="E4" s="292">
        <v>0.92966238262351097</v>
      </c>
      <c r="F4" s="63">
        <v>913</v>
      </c>
      <c r="G4" s="63">
        <v>968</v>
      </c>
      <c r="H4" s="64">
        <v>1.0602</v>
      </c>
      <c r="I4" s="59">
        <v>0.99</v>
      </c>
      <c r="J4" s="296">
        <v>1243</v>
      </c>
      <c r="K4" s="296">
        <v>1128</v>
      </c>
      <c r="L4" s="297">
        <v>0.90749999999999997</v>
      </c>
      <c r="M4" s="292">
        <v>0.84909999999999997</v>
      </c>
      <c r="N4" s="65">
        <v>2156495.02</v>
      </c>
      <c r="O4" s="65">
        <v>1375672.76</v>
      </c>
      <c r="P4" s="64">
        <v>0.63790000000000002</v>
      </c>
      <c r="Q4" s="64">
        <v>0.66669999999999996</v>
      </c>
      <c r="R4" s="296">
        <v>901</v>
      </c>
      <c r="S4" s="296">
        <v>573</v>
      </c>
      <c r="T4" s="297">
        <v>0.63600000000000001</v>
      </c>
      <c r="U4" s="297">
        <v>0.6583</v>
      </c>
      <c r="V4" s="63">
        <v>885</v>
      </c>
      <c r="W4" s="63">
        <v>795</v>
      </c>
      <c r="X4" s="64">
        <v>0.89829999999999999</v>
      </c>
      <c r="Y4" s="277"/>
      <c r="Z4" s="265">
        <v>932</v>
      </c>
      <c r="AA4" s="266">
        <v>1055</v>
      </c>
      <c r="AB4" s="267">
        <v>1.1319999999999999</v>
      </c>
      <c r="AC4" s="265">
        <v>1357</v>
      </c>
      <c r="AD4" s="266">
        <v>1212</v>
      </c>
      <c r="AE4" s="267">
        <v>0.8931</v>
      </c>
      <c r="AF4" s="268">
        <v>2330160</v>
      </c>
      <c r="AG4" s="269">
        <v>1640929.57</v>
      </c>
      <c r="AH4" s="267">
        <v>0.70420000000000005</v>
      </c>
      <c r="AI4" s="265">
        <v>1010</v>
      </c>
      <c r="AJ4" s="266">
        <v>671</v>
      </c>
      <c r="AK4" s="267">
        <v>0.66439999999999999</v>
      </c>
      <c r="AL4" s="12" t="s">
        <v>168</v>
      </c>
    </row>
    <row r="5" spans="1:38" s="3" customFormat="1" ht="13.8" x14ac:dyDescent="0.3">
      <c r="A5" s="356" t="s">
        <v>153</v>
      </c>
      <c r="B5" s="62" t="s">
        <v>7</v>
      </c>
      <c r="C5" s="291">
        <v>520284.84</v>
      </c>
      <c r="D5" s="291">
        <v>513687.35849999997</v>
      </c>
      <c r="E5" s="292">
        <v>1.0128433791309699</v>
      </c>
      <c r="F5" s="63">
        <v>226</v>
      </c>
      <c r="G5" s="63">
        <v>240</v>
      </c>
      <c r="H5" s="64">
        <v>1.0619000000000001</v>
      </c>
      <c r="I5" s="59">
        <v>0.99</v>
      </c>
      <c r="J5" s="296">
        <v>362</v>
      </c>
      <c r="K5" s="296">
        <v>308</v>
      </c>
      <c r="L5" s="297">
        <v>0.8508</v>
      </c>
      <c r="M5" s="292">
        <v>0.86699999999999999</v>
      </c>
      <c r="N5" s="65">
        <v>607814.98</v>
      </c>
      <c r="O5" s="65">
        <v>393578.36</v>
      </c>
      <c r="P5" s="64">
        <v>0.64749999999999996</v>
      </c>
      <c r="Q5" s="64">
        <v>0.67600000000000005</v>
      </c>
      <c r="R5" s="296">
        <v>277</v>
      </c>
      <c r="S5" s="296">
        <v>174</v>
      </c>
      <c r="T5" s="297">
        <v>0.62819999999999998</v>
      </c>
      <c r="U5" s="297">
        <v>0.66779999999999995</v>
      </c>
      <c r="V5" s="63">
        <v>176</v>
      </c>
      <c r="W5" s="63">
        <v>151</v>
      </c>
      <c r="X5" s="64">
        <v>0.85799999999999998</v>
      </c>
      <c r="Y5" s="277"/>
      <c r="Z5" s="265">
        <v>200</v>
      </c>
      <c r="AA5" s="266">
        <v>216</v>
      </c>
      <c r="AB5" s="267">
        <v>1.08</v>
      </c>
      <c r="AC5" s="265">
        <v>390</v>
      </c>
      <c r="AD5" s="266">
        <v>340</v>
      </c>
      <c r="AE5" s="267">
        <v>0.87180000000000002</v>
      </c>
      <c r="AF5" s="268">
        <v>634979.81999999995</v>
      </c>
      <c r="AG5" s="269">
        <v>397345.08</v>
      </c>
      <c r="AH5" s="267">
        <v>0.62580000000000002</v>
      </c>
      <c r="AI5" s="265">
        <v>315</v>
      </c>
      <c r="AJ5" s="266">
        <v>186</v>
      </c>
      <c r="AK5" s="267">
        <v>0.59050000000000002</v>
      </c>
      <c r="AL5" s="12" t="s">
        <v>168</v>
      </c>
    </row>
    <row r="6" spans="1:38" s="3" customFormat="1" ht="13.8" x14ac:dyDescent="0.3">
      <c r="A6" s="356" t="s">
        <v>154</v>
      </c>
      <c r="B6" s="62" t="s">
        <v>8</v>
      </c>
      <c r="C6" s="291">
        <v>3201363.53</v>
      </c>
      <c r="D6" s="291">
        <v>3255565.33</v>
      </c>
      <c r="E6" s="292">
        <v>0.98335103292183001</v>
      </c>
      <c r="F6" s="63">
        <v>1745</v>
      </c>
      <c r="G6" s="63">
        <v>1764</v>
      </c>
      <c r="H6" s="64">
        <v>1.0108999999999999</v>
      </c>
      <c r="I6" s="59">
        <v>0.99</v>
      </c>
      <c r="J6" s="296">
        <v>1994</v>
      </c>
      <c r="K6" s="296">
        <v>1828</v>
      </c>
      <c r="L6" s="297">
        <v>0.91679999999999995</v>
      </c>
      <c r="M6" s="292">
        <v>0.89</v>
      </c>
      <c r="N6" s="65">
        <v>3446973.53</v>
      </c>
      <c r="O6" s="65">
        <v>2193416.5099999998</v>
      </c>
      <c r="P6" s="64">
        <v>0.63629999999999998</v>
      </c>
      <c r="Q6" s="64">
        <v>0.64139999999999997</v>
      </c>
      <c r="R6" s="296">
        <v>1486</v>
      </c>
      <c r="S6" s="296">
        <v>1129</v>
      </c>
      <c r="T6" s="297">
        <v>0.75980000000000003</v>
      </c>
      <c r="U6" s="297">
        <v>0.69</v>
      </c>
      <c r="V6" s="63">
        <v>1353</v>
      </c>
      <c r="W6" s="63">
        <v>1252</v>
      </c>
      <c r="X6" s="64">
        <v>0.9254</v>
      </c>
      <c r="Y6" s="277"/>
      <c r="Z6" s="265">
        <v>1772</v>
      </c>
      <c r="AA6" s="266">
        <v>1756</v>
      </c>
      <c r="AB6" s="267">
        <v>0.99099999999999999</v>
      </c>
      <c r="AC6" s="265">
        <v>2085</v>
      </c>
      <c r="AD6" s="266">
        <v>1876</v>
      </c>
      <c r="AE6" s="267">
        <v>0.89980000000000004</v>
      </c>
      <c r="AF6" s="268">
        <v>3482669.87</v>
      </c>
      <c r="AG6" s="269">
        <v>2367007.67</v>
      </c>
      <c r="AH6" s="267">
        <v>0.67969999999999997</v>
      </c>
      <c r="AI6" s="265">
        <v>1604</v>
      </c>
      <c r="AJ6" s="266">
        <v>1173</v>
      </c>
      <c r="AK6" s="267">
        <v>0.73129999999999995</v>
      </c>
      <c r="AL6" s="12" t="s">
        <v>168</v>
      </c>
    </row>
    <row r="7" spans="1:38" s="3" customFormat="1" ht="13.8" x14ac:dyDescent="0.3">
      <c r="A7" s="356" t="s">
        <v>153</v>
      </c>
      <c r="B7" s="62" t="s">
        <v>9</v>
      </c>
      <c r="C7" s="291">
        <v>1313382.48</v>
      </c>
      <c r="D7" s="291">
        <v>1307245.8500000001</v>
      </c>
      <c r="E7" s="292">
        <v>1.0046943197410001</v>
      </c>
      <c r="F7" s="63">
        <v>610</v>
      </c>
      <c r="G7" s="63">
        <v>585</v>
      </c>
      <c r="H7" s="64">
        <v>0.95899999999999996</v>
      </c>
      <c r="I7" s="59">
        <v>0.93440000000000001</v>
      </c>
      <c r="J7" s="296">
        <v>938</v>
      </c>
      <c r="K7" s="296">
        <v>833</v>
      </c>
      <c r="L7" s="297">
        <v>0.8881</v>
      </c>
      <c r="M7" s="292">
        <v>0.84640000000000004</v>
      </c>
      <c r="N7" s="65">
        <v>1346997.67</v>
      </c>
      <c r="O7" s="65">
        <v>937694.54</v>
      </c>
      <c r="P7" s="64">
        <v>0.69610000000000005</v>
      </c>
      <c r="Q7" s="64">
        <v>0.68179999999999996</v>
      </c>
      <c r="R7" s="296">
        <v>699</v>
      </c>
      <c r="S7" s="296">
        <v>494</v>
      </c>
      <c r="T7" s="297">
        <v>0.70669999999999999</v>
      </c>
      <c r="U7" s="297">
        <v>0.69</v>
      </c>
      <c r="V7" s="63">
        <v>611</v>
      </c>
      <c r="W7" s="63">
        <v>529</v>
      </c>
      <c r="X7" s="64">
        <v>0.86580000000000001</v>
      </c>
      <c r="Y7" s="277"/>
      <c r="Z7" s="265">
        <v>569</v>
      </c>
      <c r="AA7" s="266">
        <v>587</v>
      </c>
      <c r="AB7" s="267">
        <v>1.0316000000000001</v>
      </c>
      <c r="AC7" s="265">
        <v>1064</v>
      </c>
      <c r="AD7" s="266">
        <v>977</v>
      </c>
      <c r="AE7" s="267">
        <v>0.91820000000000002</v>
      </c>
      <c r="AF7" s="268">
        <v>1519368.44</v>
      </c>
      <c r="AG7" s="269">
        <v>1012460.17</v>
      </c>
      <c r="AH7" s="267">
        <v>0.66639999999999999</v>
      </c>
      <c r="AI7" s="265">
        <v>802</v>
      </c>
      <c r="AJ7" s="266">
        <v>530</v>
      </c>
      <c r="AK7" s="267">
        <v>0.66080000000000005</v>
      </c>
      <c r="AL7" s="12" t="s">
        <v>168</v>
      </c>
    </row>
    <row r="8" spans="1:38" s="3" customFormat="1" ht="13.8" x14ac:dyDescent="0.3">
      <c r="A8" s="356" t="s">
        <v>153</v>
      </c>
      <c r="B8" s="62" t="s">
        <v>10</v>
      </c>
      <c r="C8" s="291">
        <v>536115.81999999995</v>
      </c>
      <c r="D8" s="291">
        <v>521860.97</v>
      </c>
      <c r="E8" s="292">
        <v>1.02731541697782</v>
      </c>
      <c r="F8" s="63">
        <v>177</v>
      </c>
      <c r="G8" s="63">
        <v>174</v>
      </c>
      <c r="H8" s="64">
        <v>0.98309999999999997</v>
      </c>
      <c r="I8" s="59">
        <v>0.98899999999999999</v>
      </c>
      <c r="J8" s="296">
        <v>291</v>
      </c>
      <c r="K8" s="296">
        <v>251</v>
      </c>
      <c r="L8" s="297">
        <v>0.86250000000000004</v>
      </c>
      <c r="M8" s="292">
        <v>0.82140000000000002</v>
      </c>
      <c r="N8" s="65">
        <v>616140.67000000004</v>
      </c>
      <c r="O8" s="65">
        <v>417865.08</v>
      </c>
      <c r="P8" s="64">
        <v>0.67820000000000003</v>
      </c>
      <c r="Q8" s="64">
        <v>0.67410000000000003</v>
      </c>
      <c r="R8" s="296">
        <v>208</v>
      </c>
      <c r="S8" s="296">
        <v>141</v>
      </c>
      <c r="T8" s="297">
        <v>0.67789999999999995</v>
      </c>
      <c r="U8" s="297">
        <v>0.66510000000000002</v>
      </c>
      <c r="V8" s="63">
        <v>191</v>
      </c>
      <c r="W8" s="63">
        <v>95</v>
      </c>
      <c r="X8" s="64">
        <v>0.49740000000000001</v>
      </c>
      <c r="Y8" s="277"/>
      <c r="Z8" s="265">
        <v>193</v>
      </c>
      <c r="AA8" s="266">
        <v>202</v>
      </c>
      <c r="AB8" s="267">
        <v>1.0466</v>
      </c>
      <c r="AC8" s="265">
        <v>338</v>
      </c>
      <c r="AD8" s="266">
        <v>289</v>
      </c>
      <c r="AE8" s="267">
        <v>0.85499999999999998</v>
      </c>
      <c r="AF8" s="268">
        <v>664596.23</v>
      </c>
      <c r="AG8" s="269">
        <v>391250.49</v>
      </c>
      <c r="AH8" s="267">
        <v>0.5887</v>
      </c>
      <c r="AI8" s="265">
        <v>259</v>
      </c>
      <c r="AJ8" s="266">
        <v>160</v>
      </c>
      <c r="AK8" s="267">
        <v>0.61780000000000002</v>
      </c>
      <c r="AL8" s="12" t="s">
        <v>168</v>
      </c>
    </row>
    <row r="9" spans="1:38" s="3" customFormat="1" ht="13.8" x14ac:dyDescent="0.3">
      <c r="A9" s="356" t="s">
        <v>169</v>
      </c>
      <c r="B9" s="62" t="s">
        <v>11</v>
      </c>
      <c r="C9" s="291">
        <v>4160326.82</v>
      </c>
      <c r="D9" s="291">
        <v>4327376.6500000004</v>
      </c>
      <c r="E9" s="292">
        <v>0.96139697476992203</v>
      </c>
      <c r="F9" s="63">
        <v>2016</v>
      </c>
      <c r="G9" s="63">
        <v>2034</v>
      </c>
      <c r="H9" s="64">
        <v>1.0088999999999999</v>
      </c>
      <c r="I9" s="59">
        <v>0.98240000000000005</v>
      </c>
      <c r="J9" s="296">
        <v>2902</v>
      </c>
      <c r="K9" s="296">
        <v>2577</v>
      </c>
      <c r="L9" s="297">
        <v>0.88800000000000001</v>
      </c>
      <c r="M9" s="292">
        <v>0.88849999999999996</v>
      </c>
      <c r="N9" s="65">
        <v>4660061.25</v>
      </c>
      <c r="O9" s="65">
        <v>2979764.87</v>
      </c>
      <c r="P9" s="64">
        <v>0.63939999999999997</v>
      </c>
      <c r="Q9" s="64">
        <v>0.65029999999999999</v>
      </c>
      <c r="R9" s="296">
        <v>2204</v>
      </c>
      <c r="S9" s="296">
        <v>1464</v>
      </c>
      <c r="T9" s="297">
        <v>0.66420000000000001</v>
      </c>
      <c r="U9" s="297">
        <v>0.6714</v>
      </c>
      <c r="V9" s="63">
        <v>1701</v>
      </c>
      <c r="W9" s="63">
        <v>1443</v>
      </c>
      <c r="X9" s="64">
        <v>0.84830000000000005</v>
      </c>
      <c r="Y9" s="277"/>
      <c r="Z9" s="265">
        <v>1985</v>
      </c>
      <c r="AA9" s="266">
        <v>1930</v>
      </c>
      <c r="AB9" s="267">
        <v>0.97230000000000005</v>
      </c>
      <c r="AC9" s="265">
        <v>2647</v>
      </c>
      <c r="AD9" s="266">
        <v>2341</v>
      </c>
      <c r="AE9" s="267">
        <v>0.88439999999999996</v>
      </c>
      <c r="AF9" s="268">
        <v>4867421.97</v>
      </c>
      <c r="AG9" s="269">
        <v>3282523.27</v>
      </c>
      <c r="AH9" s="267">
        <v>0.6744</v>
      </c>
      <c r="AI9" s="265">
        <v>2145</v>
      </c>
      <c r="AJ9" s="266">
        <v>1434</v>
      </c>
      <c r="AK9" s="267">
        <v>0.66849999999999998</v>
      </c>
      <c r="AL9" s="12" t="s">
        <v>168</v>
      </c>
    </row>
    <row r="10" spans="1:38" s="3" customFormat="1" ht="13.8" x14ac:dyDescent="0.3">
      <c r="A10" s="356" t="s">
        <v>169</v>
      </c>
      <c r="B10" s="62" t="s">
        <v>12</v>
      </c>
      <c r="C10" s="291">
        <v>2265372.65</v>
      </c>
      <c r="D10" s="291">
        <v>2422489.2799999998</v>
      </c>
      <c r="E10" s="292">
        <v>0.93514248698760005</v>
      </c>
      <c r="F10" s="63">
        <v>1191</v>
      </c>
      <c r="G10" s="63">
        <v>1143</v>
      </c>
      <c r="H10" s="64">
        <v>0.9597</v>
      </c>
      <c r="I10" s="59">
        <v>0.96279999999999999</v>
      </c>
      <c r="J10" s="296">
        <v>1352</v>
      </c>
      <c r="K10" s="296">
        <v>1290</v>
      </c>
      <c r="L10" s="297">
        <v>0.95409999999999995</v>
      </c>
      <c r="M10" s="292">
        <v>0.89</v>
      </c>
      <c r="N10" s="65">
        <v>2361084.5099999998</v>
      </c>
      <c r="O10" s="65">
        <v>1586115.75</v>
      </c>
      <c r="P10" s="64">
        <v>0.67179999999999995</v>
      </c>
      <c r="Q10" s="64">
        <v>0.68879999999999997</v>
      </c>
      <c r="R10" s="296">
        <v>1068</v>
      </c>
      <c r="S10" s="296">
        <v>792</v>
      </c>
      <c r="T10" s="297">
        <v>0.74160000000000004</v>
      </c>
      <c r="U10" s="297">
        <v>0.69</v>
      </c>
      <c r="V10" s="63">
        <v>891</v>
      </c>
      <c r="W10" s="63">
        <v>772</v>
      </c>
      <c r="X10" s="64">
        <v>0.86639999999999995</v>
      </c>
      <c r="Y10" s="277"/>
      <c r="Z10" s="265">
        <v>1498</v>
      </c>
      <c r="AA10" s="266">
        <v>1473</v>
      </c>
      <c r="AB10" s="267">
        <v>0.98329999999999995</v>
      </c>
      <c r="AC10" s="265">
        <v>1702</v>
      </c>
      <c r="AD10" s="266">
        <v>1560</v>
      </c>
      <c r="AE10" s="267">
        <v>0.91659999999999997</v>
      </c>
      <c r="AF10" s="268">
        <v>2664049</v>
      </c>
      <c r="AG10" s="269">
        <v>1900128.98</v>
      </c>
      <c r="AH10" s="267">
        <v>0.71319999999999995</v>
      </c>
      <c r="AI10" s="265">
        <v>1314</v>
      </c>
      <c r="AJ10" s="266">
        <v>917</v>
      </c>
      <c r="AK10" s="267">
        <v>0.69789999999999996</v>
      </c>
      <c r="AL10" s="12" t="s">
        <v>168</v>
      </c>
    </row>
    <row r="11" spans="1:38" s="3" customFormat="1" ht="13.8" x14ac:dyDescent="0.3">
      <c r="A11" s="356" t="s">
        <v>152</v>
      </c>
      <c r="B11" s="62" t="s">
        <v>13</v>
      </c>
      <c r="C11" s="291">
        <v>4038659.16</v>
      </c>
      <c r="D11" s="291">
        <v>3649124.64</v>
      </c>
      <c r="E11" s="292">
        <v>1.10674738695689</v>
      </c>
      <c r="F11" s="63">
        <v>1624</v>
      </c>
      <c r="G11" s="63">
        <v>1645</v>
      </c>
      <c r="H11" s="64">
        <v>1.0128999999999999</v>
      </c>
      <c r="I11" s="59">
        <v>0.99</v>
      </c>
      <c r="J11" s="296">
        <v>2115</v>
      </c>
      <c r="K11" s="296">
        <v>1795</v>
      </c>
      <c r="L11" s="297">
        <v>0.84870000000000001</v>
      </c>
      <c r="M11" s="292">
        <v>0.87909999999999999</v>
      </c>
      <c r="N11" s="65">
        <v>4294551.28</v>
      </c>
      <c r="O11" s="65">
        <v>2977745.78</v>
      </c>
      <c r="P11" s="64">
        <v>0.69340000000000002</v>
      </c>
      <c r="Q11" s="64">
        <v>0.69</v>
      </c>
      <c r="R11" s="296">
        <v>1761</v>
      </c>
      <c r="S11" s="296">
        <v>1313</v>
      </c>
      <c r="T11" s="297">
        <v>0.74560000000000004</v>
      </c>
      <c r="U11" s="297">
        <v>0.69</v>
      </c>
      <c r="V11" s="63">
        <v>1342</v>
      </c>
      <c r="W11" s="63">
        <v>1208</v>
      </c>
      <c r="X11" s="64">
        <v>0.90010000000000001</v>
      </c>
      <c r="Y11" s="277"/>
      <c r="Z11" s="265">
        <v>1693</v>
      </c>
      <c r="AA11" s="266">
        <v>1758</v>
      </c>
      <c r="AB11" s="267">
        <v>1.0384</v>
      </c>
      <c r="AC11" s="265">
        <v>2131</v>
      </c>
      <c r="AD11" s="266">
        <v>1911</v>
      </c>
      <c r="AE11" s="267">
        <v>0.89680000000000004</v>
      </c>
      <c r="AF11" s="268">
        <v>3939368.3</v>
      </c>
      <c r="AG11" s="269">
        <v>2658573.13</v>
      </c>
      <c r="AH11" s="267">
        <v>0.67490000000000006</v>
      </c>
      <c r="AI11" s="265">
        <v>1813</v>
      </c>
      <c r="AJ11" s="266">
        <v>1314</v>
      </c>
      <c r="AK11" s="267">
        <v>0.7248</v>
      </c>
      <c r="AL11" s="12" t="s">
        <v>168</v>
      </c>
    </row>
    <row r="12" spans="1:38" s="3" customFormat="1" ht="15" customHeight="1" x14ac:dyDescent="0.3">
      <c r="A12" s="356" t="s">
        <v>152</v>
      </c>
      <c r="B12" s="62" t="s">
        <v>14</v>
      </c>
      <c r="C12" s="291">
        <v>6459272.7599999998</v>
      </c>
      <c r="D12" s="291">
        <v>6354137.9900000002</v>
      </c>
      <c r="E12" s="292">
        <v>1.0165458745411999</v>
      </c>
      <c r="F12" s="63">
        <v>2748</v>
      </c>
      <c r="G12" s="63">
        <v>2946</v>
      </c>
      <c r="H12" s="64">
        <v>1.0721000000000001</v>
      </c>
      <c r="I12" s="59">
        <v>0.99</v>
      </c>
      <c r="J12" s="296">
        <v>3662</v>
      </c>
      <c r="K12" s="296">
        <v>3049</v>
      </c>
      <c r="L12" s="297">
        <v>0.83260000000000001</v>
      </c>
      <c r="M12" s="292">
        <v>0.81699999999999995</v>
      </c>
      <c r="N12" s="65">
        <v>6984605.1399999997</v>
      </c>
      <c r="O12" s="65">
        <v>4825252.41</v>
      </c>
      <c r="P12" s="64">
        <v>0.69079999999999997</v>
      </c>
      <c r="Q12" s="64">
        <v>0.69</v>
      </c>
      <c r="R12" s="296">
        <v>2448</v>
      </c>
      <c r="S12" s="296">
        <v>1788</v>
      </c>
      <c r="T12" s="297">
        <v>0.73040000000000005</v>
      </c>
      <c r="U12" s="297">
        <v>0.69</v>
      </c>
      <c r="V12" s="63">
        <v>2447</v>
      </c>
      <c r="W12" s="63">
        <v>2145</v>
      </c>
      <c r="X12" s="64">
        <v>0.87660000000000005</v>
      </c>
      <c r="Y12" s="277"/>
      <c r="Z12" s="265">
        <v>2364</v>
      </c>
      <c r="AA12" s="266">
        <v>2494</v>
      </c>
      <c r="AB12" s="267">
        <v>1.0549999999999999</v>
      </c>
      <c r="AC12" s="265">
        <v>3418</v>
      </c>
      <c r="AD12" s="266">
        <v>2866</v>
      </c>
      <c r="AE12" s="267">
        <v>0.83850000000000002</v>
      </c>
      <c r="AF12" s="268">
        <v>7201929.4199999999</v>
      </c>
      <c r="AG12" s="269">
        <v>4997438.4000000004</v>
      </c>
      <c r="AH12" s="267">
        <v>0.69389999999999996</v>
      </c>
      <c r="AI12" s="265">
        <v>2384</v>
      </c>
      <c r="AJ12" s="266">
        <v>1714</v>
      </c>
      <c r="AK12" s="267">
        <v>0.71899999999999997</v>
      </c>
      <c r="AL12" s="12" t="s">
        <v>168</v>
      </c>
    </row>
    <row r="13" spans="1:38" s="3" customFormat="1" ht="13.8" x14ac:dyDescent="0.3">
      <c r="A13" s="62" t="s">
        <v>155</v>
      </c>
      <c r="B13" s="62" t="s">
        <v>15</v>
      </c>
      <c r="C13" s="291">
        <v>12263480.25</v>
      </c>
      <c r="D13" s="291">
        <v>12937531.57</v>
      </c>
      <c r="E13" s="292">
        <v>0.94789954201441196</v>
      </c>
      <c r="F13" s="63">
        <v>4409</v>
      </c>
      <c r="G13" s="63">
        <v>4438</v>
      </c>
      <c r="H13" s="64">
        <v>1.0065999999999999</v>
      </c>
      <c r="I13" s="59">
        <v>0.99</v>
      </c>
      <c r="J13" s="296">
        <v>6176</v>
      </c>
      <c r="K13" s="296">
        <v>5733</v>
      </c>
      <c r="L13" s="297">
        <v>0.92830000000000001</v>
      </c>
      <c r="M13" s="292">
        <v>0.89</v>
      </c>
      <c r="N13" s="65">
        <v>12331857.779999999</v>
      </c>
      <c r="O13" s="65">
        <v>8659568.2200000007</v>
      </c>
      <c r="P13" s="64">
        <v>0.70220000000000005</v>
      </c>
      <c r="Q13" s="64">
        <v>0.69</v>
      </c>
      <c r="R13" s="296">
        <v>4831</v>
      </c>
      <c r="S13" s="296">
        <v>3617</v>
      </c>
      <c r="T13" s="297">
        <v>0.74870000000000003</v>
      </c>
      <c r="U13" s="297">
        <v>0.69</v>
      </c>
      <c r="V13" s="63">
        <v>3810</v>
      </c>
      <c r="W13" s="63">
        <v>3112</v>
      </c>
      <c r="X13" s="64">
        <v>0.81679999999999997</v>
      </c>
      <c r="Y13" s="277"/>
      <c r="Z13" s="265">
        <v>4430</v>
      </c>
      <c r="AA13" s="266">
        <v>4888</v>
      </c>
      <c r="AB13" s="267">
        <v>1.1033999999999999</v>
      </c>
      <c r="AC13" s="265">
        <v>6770</v>
      </c>
      <c r="AD13" s="266">
        <v>6298</v>
      </c>
      <c r="AE13" s="267">
        <v>0.93030000000000002</v>
      </c>
      <c r="AF13" s="268">
        <v>13974667.890000001</v>
      </c>
      <c r="AG13" s="269">
        <v>9780606.1500000004</v>
      </c>
      <c r="AH13" s="267">
        <v>0.69989999999999997</v>
      </c>
      <c r="AI13" s="265">
        <v>5797</v>
      </c>
      <c r="AJ13" s="266">
        <v>4222</v>
      </c>
      <c r="AK13" s="267">
        <v>0.72829999999999995</v>
      </c>
      <c r="AL13" s="12" t="s">
        <v>168</v>
      </c>
    </row>
    <row r="14" spans="1:38" s="3" customFormat="1" ht="13.8" x14ac:dyDescent="0.3">
      <c r="A14" s="356" t="s">
        <v>153</v>
      </c>
      <c r="B14" s="62" t="s">
        <v>16</v>
      </c>
      <c r="C14" s="291">
        <v>4083235.22</v>
      </c>
      <c r="D14" s="291">
        <v>4038601.75</v>
      </c>
      <c r="E14" s="292">
        <v>1.0110517136283601</v>
      </c>
      <c r="F14" s="63">
        <v>1609</v>
      </c>
      <c r="G14" s="63">
        <v>1656</v>
      </c>
      <c r="H14" s="64">
        <v>1.0291999999999999</v>
      </c>
      <c r="I14" s="59">
        <v>0.95220000000000005</v>
      </c>
      <c r="J14" s="296">
        <v>2573</v>
      </c>
      <c r="K14" s="296">
        <v>2284</v>
      </c>
      <c r="L14" s="297">
        <v>0.88770000000000004</v>
      </c>
      <c r="M14" s="292">
        <v>0.8498</v>
      </c>
      <c r="N14" s="65">
        <v>4277409.54</v>
      </c>
      <c r="O14" s="65">
        <v>2782311.81</v>
      </c>
      <c r="P14" s="64">
        <v>0.65049999999999997</v>
      </c>
      <c r="Q14" s="64">
        <v>0.63280000000000003</v>
      </c>
      <c r="R14" s="296">
        <v>2298</v>
      </c>
      <c r="S14" s="296">
        <v>1537</v>
      </c>
      <c r="T14" s="297">
        <v>0.66879999999999995</v>
      </c>
      <c r="U14" s="297">
        <v>0.64900000000000002</v>
      </c>
      <c r="V14" s="63">
        <v>1483</v>
      </c>
      <c r="W14" s="63">
        <v>1136</v>
      </c>
      <c r="X14" s="64">
        <v>0.76600000000000001</v>
      </c>
      <c r="Y14" s="277"/>
      <c r="Z14" s="265">
        <v>2411</v>
      </c>
      <c r="AA14" s="266">
        <v>1999</v>
      </c>
      <c r="AB14" s="267">
        <v>0.82909999999999995</v>
      </c>
      <c r="AC14" s="265">
        <v>4001</v>
      </c>
      <c r="AD14" s="266">
        <v>2636</v>
      </c>
      <c r="AE14" s="267">
        <v>0.65880000000000005</v>
      </c>
      <c r="AF14" s="268">
        <v>4565267.5</v>
      </c>
      <c r="AG14" s="269">
        <v>2749578.24</v>
      </c>
      <c r="AH14" s="267">
        <v>0.60229999999999995</v>
      </c>
      <c r="AI14" s="265">
        <v>2426</v>
      </c>
      <c r="AJ14" s="266">
        <v>1390</v>
      </c>
      <c r="AK14" s="267">
        <v>0.57299999999999995</v>
      </c>
      <c r="AL14" s="12" t="s">
        <v>168</v>
      </c>
    </row>
    <row r="15" spans="1:38" s="3" customFormat="1" ht="13.8" x14ac:dyDescent="0.3">
      <c r="A15" s="356" t="s">
        <v>154</v>
      </c>
      <c r="B15" s="62" t="s">
        <v>17</v>
      </c>
      <c r="C15" s="291">
        <v>12360898.58</v>
      </c>
      <c r="D15" s="291">
        <v>12099615.789999999</v>
      </c>
      <c r="E15" s="292">
        <v>1.0215943046899001</v>
      </c>
      <c r="F15" s="63">
        <v>4066</v>
      </c>
      <c r="G15" s="63">
        <v>4290</v>
      </c>
      <c r="H15" s="64">
        <v>1.0550999999999999</v>
      </c>
      <c r="I15" s="59">
        <v>0.99</v>
      </c>
      <c r="J15" s="296">
        <v>4898</v>
      </c>
      <c r="K15" s="296">
        <v>4335</v>
      </c>
      <c r="L15" s="297">
        <v>0.8851</v>
      </c>
      <c r="M15" s="292">
        <v>0.88100000000000001</v>
      </c>
      <c r="N15" s="65">
        <v>12960758.359999999</v>
      </c>
      <c r="O15" s="65">
        <v>9586297.9399999995</v>
      </c>
      <c r="P15" s="64">
        <v>0.73960000000000004</v>
      </c>
      <c r="Q15" s="64">
        <v>0.69</v>
      </c>
      <c r="R15" s="296">
        <v>3908</v>
      </c>
      <c r="S15" s="296">
        <v>3067</v>
      </c>
      <c r="T15" s="297">
        <v>0.78480000000000005</v>
      </c>
      <c r="U15" s="297">
        <v>0.69</v>
      </c>
      <c r="V15" s="63">
        <v>3112</v>
      </c>
      <c r="W15" s="63">
        <v>2594</v>
      </c>
      <c r="X15" s="64">
        <v>0.83350000000000002</v>
      </c>
      <c r="Y15" s="277"/>
      <c r="Z15" s="265">
        <v>3920</v>
      </c>
      <c r="AA15" s="266">
        <v>4485</v>
      </c>
      <c r="AB15" s="267">
        <v>1.1440999999999999</v>
      </c>
      <c r="AC15" s="265">
        <v>5006</v>
      </c>
      <c r="AD15" s="266">
        <v>4513</v>
      </c>
      <c r="AE15" s="267">
        <v>0.90149999999999997</v>
      </c>
      <c r="AF15" s="268">
        <v>12460607.65</v>
      </c>
      <c r="AG15" s="269">
        <v>9289444.0899999999</v>
      </c>
      <c r="AH15" s="267">
        <v>0.74550000000000005</v>
      </c>
      <c r="AI15" s="265">
        <v>4255</v>
      </c>
      <c r="AJ15" s="266">
        <v>3202</v>
      </c>
      <c r="AK15" s="267">
        <v>0.75249999999999995</v>
      </c>
      <c r="AL15" s="12" t="s">
        <v>168</v>
      </c>
    </row>
    <row r="16" spans="1:38" s="3" customFormat="1" ht="13.8" x14ac:dyDescent="0.3">
      <c r="A16" s="356" t="s">
        <v>153</v>
      </c>
      <c r="B16" s="62" t="s">
        <v>18</v>
      </c>
      <c r="C16" s="291">
        <v>5160822.62</v>
      </c>
      <c r="D16" s="291">
        <v>5345103.2937000003</v>
      </c>
      <c r="E16" s="292">
        <v>0.96552345884181501</v>
      </c>
      <c r="F16" s="63">
        <v>2072</v>
      </c>
      <c r="G16" s="63">
        <v>2144</v>
      </c>
      <c r="H16" s="64">
        <v>1.0347</v>
      </c>
      <c r="I16" s="59">
        <v>0.9829</v>
      </c>
      <c r="J16" s="296">
        <v>2868</v>
      </c>
      <c r="K16" s="296">
        <v>2629</v>
      </c>
      <c r="L16" s="297">
        <v>0.91669999999999996</v>
      </c>
      <c r="M16" s="292">
        <v>0.87809999999999999</v>
      </c>
      <c r="N16" s="65">
        <v>5652727.9500000002</v>
      </c>
      <c r="O16" s="65">
        <v>3777411.49</v>
      </c>
      <c r="P16" s="64">
        <v>0.66820000000000002</v>
      </c>
      <c r="Q16" s="64">
        <v>0.67479999999999996</v>
      </c>
      <c r="R16" s="296">
        <v>2283</v>
      </c>
      <c r="S16" s="296">
        <v>1620</v>
      </c>
      <c r="T16" s="297">
        <v>0.70960000000000001</v>
      </c>
      <c r="U16" s="297">
        <v>0.69</v>
      </c>
      <c r="V16" s="63">
        <v>1895</v>
      </c>
      <c r="W16" s="63">
        <v>1629</v>
      </c>
      <c r="X16" s="64">
        <v>0.85960000000000003</v>
      </c>
      <c r="Y16" s="277"/>
      <c r="Z16" s="265">
        <v>2496</v>
      </c>
      <c r="AA16" s="266">
        <v>2585</v>
      </c>
      <c r="AB16" s="267">
        <v>1.0357000000000001</v>
      </c>
      <c r="AC16" s="265">
        <v>3506</v>
      </c>
      <c r="AD16" s="266">
        <v>3141</v>
      </c>
      <c r="AE16" s="267">
        <v>0.89590000000000003</v>
      </c>
      <c r="AF16" s="268">
        <v>6173007.6100000003</v>
      </c>
      <c r="AG16" s="269">
        <v>4235994.26</v>
      </c>
      <c r="AH16" s="267">
        <v>0.68620000000000003</v>
      </c>
      <c r="AI16" s="265">
        <v>2762</v>
      </c>
      <c r="AJ16" s="266">
        <v>1828</v>
      </c>
      <c r="AK16" s="267">
        <v>0.66180000000000005</v>
      </c>
      <c r="AL16" s="12" t="s">
        <v>168</v>
      </c>
    </row>
    <row r="17" spans="1:38" s="3" customFormat="1" ht="13.8" x14ac:dyDescent="0.3">
      <c r="A17" s="356" t="s">
        <v>169</v>
      </c>
      <c r="B17" s="62" t="s">
        <v>19</v>
      </c>
      <c r="C17" s="291">
        <v>895463.82</v>
      </c>
      <c r="D17" s="291">
        <v>935268.63</v>
      </c>
      <c r="E17" s="292">
        <v>0.95744023831955105</v>
      </c>
      <c r="F17" s="63">
        <v>185</v>
      </c>
      <c r="G17" s="63">
        <v>198</v>
      </c>
      <c r="H17" s="64">
        <v>1.0703</v>
      </c>
      <c r="I17" s="59">
        <v>0.99</v>
      </c>
      <c r="J17" s="296">
        <v>283</v>
      </c>
      <c r="K17" s="296">
        <v>256</v>
      </c>
      <c r="L17" s="297">
        <v>0.90459999999999996</v>
      </c>
      <c r="M17" s="292">
        <v>0.88280000000000003</v>
      </c>
      <c r="N17" s="65">
        <v>951050.76</v>
      </c>
      <c r="O17" s="65">
        <v>708845.34</v>
      </c>
      <c r="P17" s="64">
        <v>0.74529999999999996</v>
      </c>
      <c r="Q17" s="64">
        <v>0.69</v>
      </c>
      <c r="R17" s="296">
        <v>229</v>
      </c>
      <c r="S17" s="296">
        <v>174</v>
      </c>
      <c r="T17" s="297">
        <v>0.75980000000000003</v>
      </c>
      <c r="U17" s="297">
        <v>0.69</v>
      </c>
      <c r="V17" s="63">
        <v>181</v>
      </c>
      <c r="W17" s="63">
        <v>123</v>
      </c>
      <c r="X17" s="64">
        <v>0.67959999999999998</v>
      </c>
      <c r="Y17" s="277"/>
      <c r="Z17" s="265">
        <v>223</v>
      </c>
      <c r="AA17" s="266">
        <v>224</v>
      </c>
      <c r="AB17" s="267">
        <v>1.0044999999999999</v>
      </c>
      <c r="AC17" s="265">
        <v>324</v>
      </c>
      <c r="AD17" s="266">
        <v>295</v>
      </c>
      <c r="AE17" s="267">
        <v>0.91049999999999998</v>
      </c>
      <c r="AF17" s="268">
        <v>1028891.12</v>
      </c>
      <c r="AG17" s="269">
        <v>840387.32</v>
      </c>
      <c r="AH17" s="267">
        <v>0.81679999999999997</v>
      </c>
      <c r="AI17" s="265">
        <v>271</v>
      </c>
      <c r="AJ17" s="266">
        <v>195</v>
      </c>
      <c r="AK17" s="267">
        <v>0.71960000000000002</v>
      </c>
      <c r="AL17" s="12" t="s">
        <v>168</v>
      </c>
    </row>
    <row r="18" spans="1:38" s="3" customFormat="1" ht="13.8" x14ac:dyDescent="0.3">
      <c r="A18" s="356" t="s">
        <v>152</v>
      </c>
      <c r="B18" s="62" t="s">
        <v>20</v>
      </c>
      <c r="C18" s="291">
        <v>4791080.24</v>
      </c>
      <c r="D18" s="291">
        <v>5000858.34</v>
      </c>
      <c r="E18" s="292">
        <v>0.95805158120115796</v>
      </c>
      <c r="F18" s="63">
        <v>1378</v>
      </c>
      <c r="G18" s="63">
        <v>1407</v>
      </c>
      <c r="H18" s="64">
        <v>1.0209999999999999</v>
      </c>
      <c r="I18" s="59">
        <v>0.99</v>
      </c>
      <c r="J18" s="296">
        <v>2097</v>
      </c>
      <c r="K18" s="296">
        <v>1806</v>
      </c>
      <c r="L18" s="297">
        <v>0.86119999999999997</v>
      </c>
      <c r="M18" s="292">
        <v>0.86909999999999998</v>
      </c>
      <c r="N18" s="65">
        <v>5166101.3899999997</v>
      </c>
      <c r="O18" s="65">
        <v>3649508.02</v>
      </c>
      <c r="P18" s="64">
        <v>0.70640000000000003</v>
      </c>
      <c r="Q18" s="64">
        <v>0.69</v>
      </c>
      <c r="R18" s="296">
        <v>1461</v>
      </c>
      <c r="S18" s="296">
        <v>1010</v>
      </c>
      <c r="T18" s="297">
        <v>0.69130000000000003</v>
      </c>
      <c r="U18" s="297">
        <v>0.69</v>
      </c>
      <c r="V18" s="63">
        <v>1350</v>
      </c>
      <c r="W18" s="63">
        <v>1050</v>
      </c>
      <c r="X18" s="64">
        <v>0.77780000000000005</v>
      </c>
      <c r="Y18" s="277"/>
      <c r="Z18" s="265">
        <v>1555</v>
      </c>
      <c r="AA18" s="266">
        <v>1631</v>
      </c>
      <c r="AB18" s="267">
        <v>1.0488999999999999</v>
      </c>
      <c r="AC18" s="265">
        <v>2320</v>
      </c>
      <c r="AD18" s="266">
        <v>2093</v>
      </c>
      <c r="AE18" s="267">
        <v>0.9022</v>
      </c>
      <c r="AF18" s="268">
        <v>5751731.7800000003</v>
      </c>
      <c r="AG18" s="269">
        <v>4131524.66</v>
      </c>
      <c r="AH18" s="267">
        <v>0.71830000000000005</v>
      </c>
      <c r="AI18" s="265">
        <v>1752</v>
      </c>
      <c r="AJ18" s="266">
        <v>1230</v>
      </c>
      <c r="AK18" s="267">
        <v>0.70209999999999995</v>
      </c>
      <c r="AL18" s="12" t="s">
        <v>168</v>
      </c>
    </row>
    <row r="19" spans="1:38" s="3" customFormat="1" ht="13.8" x14ac:dyDescent="0.3">
      <c r="A19" s="356" t="s">
        <v>142</v>
      </c>
      <c r="B19" s="62" t="s">
        <v>21</v>
      </c>
      <c r="C19" s="291">
        <v>1361959.5</v>
      </c>
      <c r="D19" s="291">
        <v>1511322.21</v>
      </c>
      <c r="E19" s="292">
        <v>0.90117083636321305</v>
      </c>
      <c r="F19" s="63">
        <v>726</v>
      </c>
      <c r="G19" s="63">
        <v>720</v>
      </c>
      <c r="H19" s="64">
        <v>0.99170000000000003</v>
      </c>
      <c r="I19" s="59">
        <v>0.99</v>
      </c>
      <c r="J19" s="296">
        <v>985</v>
      </c>
      <c r="K19" s="296">
        <v>844</v>
      </c>
      <c r="L19" s="297">
        <v>0.8569</v>
      </c>
      <c r="M19" s="292">
        <v>0.84599999999999997</v>
      </c>
      <c r="N19" s="65">
        <v>1323558.51</v>
      </c>
      <c r="O19" s="65">
        <v>910780.88</v>
      </c>
      <c r="P19" s="64">
        <v>0.68810000000000004</v>
      </c>
      <c r="Q19" s="64">
        <v>0.69</v>
      </c>
      <c r="R19" s="296">
        <v>681</v>
      </c>
      <c r="S19" s="296">
        <v>495</v>
      </c>
      <c r="T19" s="297">
        <v>0.72689999999999999</v>
      </c>
      <c r="U19" s="297">
        <v>0.69</v>
      </c>
      <c r="V19" s="63">
        <v>515</v>
      </c>
      <c r="W19" s="63">
        <v>437</v>
      </c>
      <c r="X19" s="64">
        <v>0.84850000000000003</v>
      </c>
      <c r="Y19" s="277"/>
      <c r="Z19" s="265">
        <v>835</v>
      </c>
      <c r="AA19" s="266">
        <v>848</v>
      </c>
      <c r="AB19" s="267">
        <v>1.0156000000000001</v>
      </c>
      <c r="AC19" s="265">
        <v>1118</v>
      </c>
      <c r="AD19" s="266">
        <v>1014</v>
      </c>
      <c r="AE19" s="267">
        <v>0.90700000000000003</v>
      </c>
      <c r="AF19" s="268">
        <v>1582565.37</v>
      </c>
      <c r="AG19" s="269">
        <v>1083718.03</v>
      </c>
      <c r="AH19" s="267">
        <v>0.68479999999999996</v>
      </c>
      <c r="AI19" s="265">
        <v>860</v>
      </c>
      <c r="AJ19" s="266">
        <v>554</v>
      </c>
      <c r="AK19" s="267">
        <v>0.64419999999999999</v>
      </c>
      <c r="AL19" s="12" t="s">
        <v>168</v>
      </c>
    </row>
    <row r="20" spans="1:38" s="3" customFormat="1" ht="13.8" x14ac:dyDescent="0.3">
      <c r="A20" s="356" t="s">
        <v>153</v>
      </c>
      <c r="B20" s="62" t="s">
        <v>22</v>
      </c>
      <c r="C20" s="291">
        <v>10804527.300000001</v>
      </c>
      <c r="D20" s="291">
        <v>11255177.02</v>
      </c>
      <c r="E20" s="292">
        <v>0.95996067239109495</v>
      </c>
      <c r="F20" s="63">
        <v>4063</v>
      </c>
      <c r="G20" s="63">
        <v>4120</v>
      </c>
      <c r="H20" s="64">
        <v>1.014</v>
      </c>
      <c r="I20" s="59">
        <v>0.99</v>
      </c>
      <c r="J20" s="296">
        <v>5481</v>
      </c>
      <c r="K20" s="296">
        <v>5027</v>
      </c>
      <c r="L20" s="297">
        <v>0.91720000000000002</v>
      </c>
      <c r="M20" s="292">
        <v>0.89</v>
      </c>
      <c r="N20" s="65">
        <v>11448524.85</v>
      </c>
      <c r="O20" s="65">
        <v>7919513.1200000001</v>
      </c>
      <c r="P20" s="64">
        <v>0.69169999999999998</v>
      </c>
      <c r="Q20" s="64">
        <v>0.68879999999999997</v>
      </c>
      <c r="R20" s="296">
        <v>4793</v>
      </c>
      <c r="S20" s="296">
        <v>3464</v>
      </c>
      <c r="T20" s="297">
        <v>0.72270000000000001</v>
      </c>
      <c r="U20" s="297">
        <v>0.69</v>
      </c>
      <c r="V20" s="63">
        <v>3417</v>
      </c>
      <c r="W20" s="63">
        <v>2879</v>
      </c>
      <c r="X20" s="64">
        <v>0.84260000000000002</v>
      </c>
      <c r="Y20" s="277"/>
      <c r="Z20" s="265">
        <v>4467</v>
      </c>
      <c r="AA20" s="266">
        <v>4636</v>
      </c>
      <c r="AB20" s="267">
        <v>1.0378000000000001</v>
      </c>
      <c r="AC20" s="265">
        <v>6499</v>
      </c>
      <c r="AD20" s="266">
        <v>5826</v>
      </c>
      <c r="AE20" s="267">
        <v>0.89639999999999997</v>
      </c>
      <c r="AF20" s="268">
        <v>12358019.140000001</v>
      </c>
      <c r="AG20" s="269">
        <v>8601483.5600000005</v>
      </c>
      <c r="AH20" s="267">
        <v>0.69599999999999995</v>
      </c>
      <c r="AI20" s="265">
        <v>5390</v>
      </c>
      <c r="AJ20" s="266">
        <v>3733</v>
      </c>
      <c r="AK20" s="267">
        <v>0.69259999999999999</v>
      </c>
      <c r="AL20" s="12" t="s">
        <v>168</v>
      </c>
    </row>
    <row r="21" spans="1:38" s="3" customFormat="1" ht="13.8" x14ac:dyDescent="0.3">
      <c r="A21" s="356" t="s">
        <v>142</v>
      </c>
      <c r="B21" s="62" t="s">
        <v>23</v>
      </c>
      <c r="C21" s="291">
        <v>2614154.61</v>
      </c>
      <c r="D21" s="291">
        <v>2589171.02</v>
      </c>
      <c r="E21" s="292">
        <v>1.00964926217968</v>
      </c>
      <c r="F21" s="63">
        <v>1098</v>
      </c>
      <c r="G21" s="63">
        <v>1032</v>
      </c>
      <c r="H21" s="64">
        <v>0.93989999999999996</v>
      </c>
      <c r="I21" s="59">
        <v>0.92210000000000003</v>
      </c>
      <c r="J21" s="296">
        <v>1462</v>
      </c>
      <c r="K21" s="296">
        <v>1211</v>
      </c>
      <c r="L21" s="297">
        <v>0.82830000000000004</v>
      </c>
      <c r="M21" s="292">
        <v>0.84360000000000002</v>
      </c>
      <c r="N21" s="65">
        <v>2712692.76</v>
      </c>
      <c r="O21" s="65">
        <v>1936419.39</v>
      </c>
      <c r="P21" s="64">
        <v>0.71379999999999999</v>
      </c>
      <c r="Q21" s="64">
        <v>0.69</v>
      </c>
      <c r="R21" s="296">
        <v>1037</v>
      </c>
      <c r="S21" s="296">
        <v>748</v>
      </c>
      <c r="T21" s="297">
        <v>0.72130000000000005</v>
      </c>
      <c r="U21" s="297">
        <v>0.69</v>
      </c>
      <c r="V21" s="63">
        <v>900</v>
      </c>
      <c r="W21" s="63">
        <v>688</v>
      </c>
      <c r="X21" s="64">
        <v>0.76439999999999997</v>
      </c>
      <c r="Y21" s="277"/>
      <c r="Z21" s="265">
        <v>1131</v>
      </c>
      <c r="AA21" s="266">
        <v>1161</v>
      </c>
      <c r="AB21" s="267">
        <v>1.0265</v>
      </c>
      <c r="AC21" s="265">
        <v>1578</v>
      </c>
      <c r="AD21" s="266">
        <v>1345</v>
      </c>
      <c r="AE21" s="267">
        <v>0.85229999999999995</v>
      </c>
      <c r="AF21" s="268">
        <v>2786907.61</v>
      </c>
      <c r="AG21" s="269">
        <v>1973869.75</v>
      </c>
      <c r="AH21" s="267">
        <v>0.70830000000000004</v>
      </c>
      <c r="AI21" s="265">
        <v>1205</v>
      </c>
      <c r="AJ21" s="266">
        <v>819</v>
      </c>
      <c r="AK21" s="267">
        <v>0.67969999999999997</v>
      </c>
      <c r="AL21" s="12" t="s">
        <v>168</v>
      </c>
    </row>
    <row r="22" spans="1:38" s="3" customFormat="1" ht="13.8" x14ac:dyDescent="0.3">
      <c r="A22" s="62" t="s">
        <v>155</v>
      </c>
      <c r="B22" s="62" t="s">
        <v>24</v>
      </c>
      <c r="C22" s="291">
        <v>1121000.99</v>
      </c>
      <c r="D22" s="291">
        <v>1250182.8999999999</v>
      </c>
      <c r="E22" s="292">
        <v>0.89666959130540003</v>
      </c>
      <c r="F22" s="63">
        <v>385</v>
      </c>
      <c r="G22" s="63">
        <v>387</v>
      </c>
      <c r="H22" s="64">
        <v>1.0052000000000001</v>
      </c>
      <c r="I22" s="59">
        <v>0.94840000000000002</v>
      </c>
      <c r="J22" s="296">
        <v>684</v>
      </c>
      <c r="K22" s="296">
        <v>580</v>
      </c>
      <c r="L22" s="297">
        <v>0.84799999999999998</v>
      </c>
      <c r="M22" s="292">
        <v>0.89</v>
      </c>
      <c r="N22" s="65">
        <v>1259342.45</v>
      </c>
      <c r="O22" s="65">
        <v>778603.07</v>
      </c>
      <c r="P22" s="64">
        <v>0.61829999999999996</v>
      </c>
      <c r="Q22" s="64">
        <v>0.62080000000000002</v>
      </c>
      <c r="R22" s="296">
        <v>550</v>
      </c>
      <c r="S22" s="296">
        <v>355</v>
      </c>
      <c r="T22" s="297">
        <v>0.64549999999999996</v>
      </c>
      <c r="U22" s="297">
        <v>0.69</v>
      </c>
      <c r="V22" s="63">
        <v>428</v>
      </c>
      <c r="W22" s="63">
        <v>319</v>
      </c>
      <c r="X22" s="64">
        <v>0.74529999999999996</v>
      </c>
      <c r="Y22" s="277"/>
      <c r="Z22" s="265">
        <v>479</v>
      </c>
      <c r="AA22" s="266">
        <v>483</v>
      </c>
      <c r="AB22" s="267">
        <v>1.0084</v>
      </c>
      <c r="AC22" s="265">
        <v>795</v>
      </c>
      <c r="AD22" s="266">
        <v>681</v>
      </c>
      <c r="AE22" s="267">
        <v>0.85660000000000003</v>
      </c>
      <c r="AF22" s="268">
        <v>1467916.46</v>
      </c>
      <c r="AG22" s="269">
        <v>974339.09</v>
      </c>
      <c r="AH22" s="267">
        <v>0.66379999999999995</v>
      </c>
      <c r="AI22" s="265">
        <v>624</v>
      </c>
      <c r="AJ22" s="266">
        <v>430</v>
      </c>
      <c r="AK22" s="267">
        <v>0.68910000000000005</v>
      </c>
      <c r="AL22" s="12" t="s">
        <v>168</v>
      </c>
    </row>
    <row r="23" spans="1:38" s="3" customFormat="1" ht="13.8" x14ac:dyDescent="0.3">
      <c r="A23" s="356" t="s">
        <v>169</v>
      </c>
      <c r="B23" s="62" t="s">
        <v>25</v>
      </c>
      <c r="C23" s="291">
        <v>1548292.38</v>
      </c>
      <c r="D23" s="291">
        <v>1675514.84</v>
      </c>
      <c r="E23" s="292">
        <v>0.92406963103949602</v>
      </c>
      <c r="F23" s="63">
        <v>727</v>
      </c>
      <c r="G23" s="63">
        <v>707</v>
      </c>
      <c r="H23" s="64">
        <v>0.97250000000000003</v>
      </c>
      <c r="I23" s="59">
        <v>0.98809999999999998</v>
      </c>
      <c r="J23" s="296">
        <v>991</v>
      </c>
      <c r="K23" s="296">
        <v>932</v>
      </c>
      <c r="L23" s="297">
        <v>0.9405</v>
      </c>
      <c r="M23" s="292">
        <v>0.89</v>
      </c>
      <c r="N23" s="65">
        <v>1726061.96</v>
      </c>
      <c r="O23" s="65">
        <v>1074841.54</v>
      </c>
      <c r="P23" s="64">
        <v>0.62270000000000003</v>
      </c>
      <c r="Q23" s="64">
        <v>0.62329999999999997</v>
      </c>
      <c r="R23" s="296">
        <v>789</v>
      </c>
      <c r="S23" s="296">
        <v>547</v>
      </c>
      <c r="T23" s="297">
        <v>0.69330000000000003</v>
      </c>
      <c r="U23" s="297">
        <v>0.69</v>
      </c>
      <c r="V23" s="63">
        <v>617</v>
      </c>
      <c r="W23" s="63">
        <v>504</v>
      </c>
      <c r="X23" s="64">
        <v>0.81689999999999996</v>
      </c>
      <c r="Y23" s="277"/>
      <c r="Z23" s="265">
        <v>899</v>
      </c>
      <c r="AA23" s="266">
        <v>905</v>
      </c>
      <c r="AB23" s="267">
        <v>1.0066999999999999</v>
      </c>
      <c r="AC23" s="265">
        <v>1160</v>
      </c>
      <c r="AD23" s="266">
        <v>1105</v>
      </c>
      <c r="AE23" s="267">
        <v>0.9526</v>
      </c>
      <c r="AF23" s="268">
        <v>2050773.32</v>
      </c>
      <c r="AG23" s="269">
        <v>1346239.29</v>
      </c>
      <c r="AH23" s="267">
        <v>0.65649999999999997</v>
      </c>
      <c r="AI23" s="265">
        <v>1031</v>
      </c>
      <c r="AJ23" s="266">
        <v>713</v>
      </c>
      <c r="AK23" s="267">
        <v>0.69159999999999999</v>
      </c>
      <c r="AL23" s="12" t="s">
        <v>168</v>
      </c>
    </row>
    <row r="24" spans="1:38" s="3" customFormat="1" ht="13.8" x14ac:dyDescent="0.3">
      <c r="A24" s="62" t="s">
        <v>155</v>
      </c>
      <c r="B24" s="62" t="s">
        <v>26</v>
      </c>
      <c r="C24" s="291">
        <v>524532.25</v>
      </c>
      <c r="D24" s="291">
        <v>505502.48</v>
      </c>
      <c r="E24" s="292">
        <v>1.03764525546937</v>
      </c>
      <c r="F24" s="63">
        <v>161</v>
      </c>
      <c r="G24" s="63">
        <v>170</v>
      </c>
      <c r="H24" s="64">
        <v>1.0559000000000001</v>
      </c>
      <c r="I24" s="59">
        <v>0.99</v>
      </c>
      <c r="J24" s="296">
        <v>267</v>
      </c>
      <c r="K24" s="296">
        <v>241</v>
      </c>
      <c r="L24" s="297">
        <v>0.90259999999999996</v>
      </c>
      <c r="M24" s="292">
        <v>0.89</v>
      </c>
      <c r="N24" s="65">
        <v>593521.49</v>
      </c>
      <c r="O24" s="65">
        <v>373379.19</v>
      </c>
      <c r="P24" s="64">
        <v>0.62909999999999999</v>
      </c>
      <c r="Q24" s="64">
        <v>0.66759999999999997</v>
      </c>
      <c r="R24" s="296">
        <v>232</v>
      </c>
      <c r="S24" s="296">
        <v>174</v>
      </c>
      <c r="T24" s="297">
        <v>0.75</v>
      </c>
      <c r="U24" s="297">
        <v>0.69</v>
      </c>
      <c r="V24" s="63">
        <v>182</v>
      </c>
      <c r="W24" s="63">
        <v>143</v>
      </c>
      <c r="X24" s="64">
        <v>0.78569999999999995</v>
      </c>
      <c r="Y24" s="277"/>
      <c r="Z24" s="265">
        <v>189</v>
      </c>
      <c r="AA24" s="266">
        <v>206</v>
      </c>
      <c r="AB24" s="267">
        <v>1.0899000000000001</v>
      </c>
      <c r="AC24" s="265">
        <v>310</v>
      </c>
      <c r="AD24" s="266">
        <v>269</v>
      </c>
      <c r="AE24" s="267">
        <v>0.86770000000000003</v>
      </c>
      <c r="AF24" s="268">
        <v>560121.86</v>
      </c>
      <c r="AG24" s="269">
        <v>354611.55</v>
      </c>
      <c r="AH24" s="267">
        <v>0.6331</v>
      </c>
      <c r="AI24" s="265">
        <v>254</v>
      </c>
      <c r="AJ24" s="266">
        <v>173</v>
      </c>
      <c r="AK24" s="267">
        <v>0.68110000000000004</v>
      </c>
      <c r="AL24" s="12" t="s">
        <v>168</v>
      </c>
    </row>
    <row r="25" spans="1:38" s="3" customFormat="1" ht="13.8" x14ac:dyDescent="0.3">
      <c r="A25" s="356" t="s">
        <v>153</v>
      </c>
      <c r="B25" s="62" t="s">
        <v>27</v>
      </c>
      <c r="C25" s="291">
        <v>9079387.1799999997</v>
      </c>
      <c r="D25" s="291">
        <v>9312313.7300000004</v>
      </c>
      <c r="E25" s="292">
        <v>0.97498725271147002</v>
      </c>
      <c r="F25" s="63">
        <v>5959</v>
      </c>
      <c r="G25" s="63">
        <v>5564</v>
      </c>
      <c r="H25" s="64">
        <v>0.93369999999999997</v>
      </c>
      <c r="I25" s="59">
        <v>0.95989999999999998</v>
      </c>
      <c r="J25" s="296">
        <v>7024</v>
      </c>
      <c r="K25" s="296">
        <v>6134</v>
      </c>
      <c r="L25" s="297">
        <v>0.87329999999999997</v>
      </c>
      <c r="M25" s="292">
        <v>0.80479999999999996</v>
      </c>
      <c r="N25" s="65">
        <v>10131656.66</v>
      </c>
      <c r="O25" s="65">
        <v>6185863.3399999999</v>
      </c>
      <c r="P25" s="64">
        <v>0.61050000000000004</v>
      </c>
      <c r="Q25" s="64">
        <v>0.60740000000000005</v>
      </c>
      <c r="R25" s="296">
        <v>4968</v>
      </c>
      <c r="S25" s="296">
        <v>3325</v>
      </c>
      <c r="T25" s="297">
        <v>0.66930000000000001</v>
      </c>
      <c r="U25" s="297">
        <v>0.66420000000000001</v>
      </c>
      <c r="V25" s="63">
        <v>4379</v>
      </c>
      <c r="W25" s="63">
        <v>3779</v>
      </c>
      <c r="X25" s="64">
        <v>0.86299999999999999</v>
      </c>
      <c r="Y25" s="277"/>
      <c r="Z25" s="265">
        <v>5332</v>
      </c>
      <c r="AA25" s="266">
        <v>5240</v>
      </c>
      <c r="AB25" s="267">
        <v>0.98270000000000002</v>
      </c>
      <c r="AC25" s="265">
        <v>7603</v>
      </c>
      <c r="AD25" s="266">
        <v>6484</v>
      </c>
      <c r="AE25" s="267">
        <v>0.8528</v>
      </c>
      <c r="AF25" s="268">
        <v>10788858.869999999</v>
      </c>
      <c r="AG25" s="269">
        <v>6838084.1799999997</v>
      </c>
      <c r="AH25" s="267">
        <v>0.63380000000000003</v>
      </c>
      <c r="AI25" s="265">
        <v>5608</v>
      </c>
      <c r="AJ25" s="266">
        <v>3602</v>
      </c>
      <c r="AK25" s="267">
        <v>0.64229999999999998</v>
      </c>
      <c r="AL25" s="12" t="s">
        <v>168</v>
      </c>
    </row>
    <row r="26" spans="1:38" s="3" customFormat="1" ht="13.8" x14ac:dyDescent="0.3">
      <c r="A26" s="356" t="s">
        <v>152</v>
      </c>
      <c r="B26" s="62" t="s">
        <v>28</v>
      </c>
      <c r="C26" s="291">
        <v>4978531.54</v>
      </c>
      <c r="D26" s="291">
        <v>5114732.84</v>
      </c>
      <c r="E26" s="292">
        <v>0.97337078900097596</v>
      </c>
      <c r="F26" s="63">
        <v>2674</v>
      </c>
      <c r="G26" s="63">
        <v>2745</v>
      </c>
      <c r="H26" s="64">
        <v>1.0266</v>
      </c>
      <c r="I26" s="59">
        <v>0.99</v>
      </c>
      <c r="J26" s="296">
        <v>3809</v>
      </c>
      <c r="K26" s="296">
        <v>3037</v>
      </c>
      <c r="L26" s="297">
        <v>0.79730000000000001</v>
      </c>
      <c r="M26" s="292">
        <v>0.83130000000000004</v>
      </c>
      <c r="N26" s="65">
        <v>5210473.55</v>
      </c>
      <c r="O26" s="65">
        <v>3317674.78</v>
      </c>
      <c r="P26" s="64">
        <v>0.63670000000000004</v>
      </c>
      <c r="Q26" s="64">
        <v>0.64770000000000005</v>
      </c>
      <c r="R26" s="296">
        <v>2658</v>
      </c>
      <c r="S26" s="296">
        <v>1831</v>
      </c>
      <c r="T26" s="297">
        <v>0.68889999999999996</v>
      </c>
      <c r="U26" s="297">
        <v>0.68820000000000003</v>
      </c>
      <c r="V26" s="63">
        <v>2105</v>
      </c>
      <c r="W26" s="63">
        <v>1868</v>
      </c>
      <c r="X26" s="64">
        <v>0.88739999999999997</v>
      </c>
      <c r="Y26" s="277"/>
      <c r="Z26" s="265">
        <v>3019</v>
      </c>
      <c r="AA26" s="266">
        <v>3097</v>
      </c>
      <c r="AB26" s="267">
        <v>1.0258</v>
      </c>
      <c r="AC26" s="265">
        <v>4017</v>
      </c>
      <c r="AD26" s="266">
        <v>3602</v>
      </c>
      <c r="AE26" s="267">
        <v>0.89670000000000005</v>
      </c>
      <c r="AF26" s="268">
        <v>5783039.7599999998</v>
      </c>
      <c r="AG26" s="269">
        <v>3780966.96</v>
      </c>
      <c r="AH26" s="267">
        <v>0.65380000000000005</v>
      </c>
      <c r="AI26" s="265">
        <v>3064</v>
      </c>
      <c r="AJ26" s="266">
        <v>1927</v>
      </c>
      <c r="AK26" s="267">
        <v>0.62890000000000001</v>
      </c>
      <c r="AL26" s="12" t="s">
        <v>168</v>
      </c>
    </row>
    <row r="27" spans="1:38" s="3" customFormat="1" ht="13.8" x14ac:dyDescent="0.3">
      <c r="A27" s="356" t="s">
        <v>152</v>
      </c>
      <c r="B27" s="62" t="s">
        <v>29</v>
      </c>
      <c r="C27" s="291">
        <v>8449476.5899999999</v>
      </c>
      <c r="D27" s="291">
        <v>9493626.6899999995</v>
      </c>
      <c r="E27" s="292">
        <v>0.89001567745444998</v>
      </c>
      <c r="F27" s="63">
        <v>3143</v>
      </c>
      <c r="G27" s="63">
        <v>2990</v>
      </c>
      <c r="H27" s="64">
        <v>0.95130000000000003</v>
      </c>
      <c r="I27" s="59">
        <v>0.96899999999999997</v>
      </c>
      <c r="J27" s="296">
        <v>4429</v>
      </c>
      <c r="K27" s="296">
        <v>3629</v>
      </c>
      <c r="L27" s="297">
        <v>0.81940000000000002</v>
      </c>
      <c r="M27" s="292">
        <v>0.85499999999999998</v>
      </c>
      <c r="N27" s="65">
        <v>9047280.8000000007</v>
      </c>
      <c r="O27" s="65">
        <v>6213963.4400000004</v>
      </c>
      <c r="P27" s="64">
        <v>0.68679999999999997</v>
      </c>
      <c r="Q27" s="64">
        <v>0.69</v>
      </c>
      <c r="R27" s="296">
        <v>2928</v>
      </c>
      <c r="S27" s="296">
        <v>2128</v>
      </c>
      <c r="T27" s="297">
        <v>0.7268</v>
      </c>
      <c r="U27" s="297">
        <v>0.69</v>
      </c>
      <c r="V27" s="63">
        <v>2562</v>
      </c>
      <c r="W27" s="63">
        <v>2032</v>
      </c>
      <c r="X27" s="64">
        <v>0.79310000000000003</v>
      </c>
      <c r="Y27" s="277"/>
      <c r="Z27" s="265">
        <v>3456</v>
      </c>
      <c r="AA27" s="266">
        <v>3519</v>
      </c>
      <c r="AB27" s="267">
        <v>1.0182</v>
      </c>
      <c r="AC27" s="265">
        <v>4884</v>
      </c>
      <c r="AD27" s="266">
        <v>4140</v>
      </c>
      <c r="AE27" s="267">
        <v>0.84770000000000001</v>
      </c>
      <c r="AF27" s="268">
        <v>10605205.050000001</v>
      </c>
      <c r="AG27" s="269">
        <v>7628507.4400000004</v>
      </c>
      <c r="AH27" s="267">
        <v>0.71930000000000005</v>
      </c>
      <c r="AI27" s="265">
        <v>3632</v>
      </c>
      <c r="AJ27" s="266">
        <v>2521</v>
      </c>
      <c r="AK27" s="267">
        <v>0.69410000000000005</v>
      </c>
      <c r="AL27" s="12" t="s">
        <v>168</v>
      </c>
    </row>
    <row r="28" spans="1:38" s="3" customFormat="1" ht="13.8" x14ac:dyDescent="0.3">
      <c r="A28" s="356" t="s">
        <v>152</v>
      </c>
      <c r="B28" s="62" t="s">
        <v>30</v>
      </c>
      <c r="C28" s="291">
        <v>38168968.780000001</v>
      </c>
      <c r="D28" s="291">
        <v>39826601.770000003</v>
      </c>
      <c r="E28" s="292">
        <v>0.95837874896851905</v>
      </c>
      <c r="F28" s="63">
        <v>13860</v>
      </c>
      <c r="G28" s="63">
        <v>13582</v>
      </c>
      <c r="H28" s="64">
        <v>0.97989999999999999</v>
      </c>
      <c r="I28" s="59">
        <v>0.99</v>
      </c>
      <c r="J28" s="296">
        <v>18584</v>
      </c>
      <c r="K28" s="296">
        <v>15238</v>
      </c>
      <c r="L28" s="297">
        <v>0.82</v>
      </c>
      <c r="M28" s="292">
        <v>0.83209999999999995</v>
      </c>
      <c r="N28" s="65">
        <v>42884718.310000002</v>
      </c>
      <c r="O28" s="65">
        <v>28339163.440000001</v>
      </c>
      <c r="P28" s="64">
        <v>0.66080000000000005</v>
      </c>
      <c r="Q28" s="64">
        <v>0.66790000000000005</v>
      </c>
      <c r="R28" s="296">
        <v>13860</v>
      </c>
      <c r="S28" s="296">
        <v>9393</v>
      </c>
      <c r="T28" s="297">
        <v>0.67769999999999997</v>
      </c>
      <c r="U28" s="297">
        <v>0.6825</v>
      </c>
      <c r="V28" s="63">
        <v>10590</v>
      </c>
      <c r="W28" s="63">
        <v>8196</v>
      </c>
      <c r="X28" s="64">
        <v>0.77390000000000003</v>
      </c>
      <c r="Y28" s="277"/>
      <c r="Z28" s="265">
        <v>14134</v>
      </c>
      <c r="AA28" s="266">
        <v>14254</v>
      </c>
      <c r="AB28" s="267">
        <v>1.0085</v>
      </c>
      <c r="AC28" s="265">
        <v>19714</v>
      </c>
      <c r="AD28" s="266">
        <v>16480</v>
      </c>
      <c r="AE28" s="267">
        <v>0.83599999999999997</v>
      </c>
      <c r="AF28" s="268">
        <v>46636288.689999998</v>
      </c>
      <c r="AG28" s="269">
        <v>31502301.789999999</v>
      </c>
      <c r="AH28" s="267">
        <v>0.67549999999999999</v>
      </c>
      <c r="AI28" s="265">
        <v>15456</v>
      </c>
      <c r="AJ28" s="266">
        <v>9817</v>
      </c>
      <c r="AK28" s="267">
        <v>0.63519999999999999</v>
      </c>
      <c r="AL28" s="12" t="s">
        <v>168</v>
      </c>
    </row>
    <row r="29" spans="1:38" s="3" customFormat="1" ht="13.8" x14ac:dyDescent="0.3">
      <c r="A29" s="356" t="s">
        <v>169</v>
      </c>
      <c r="B29" s="62" t="s">
        <v>31</v>
      </c>
      <c r="C29" s="291">
        <v>2203334.6</v>
      </c>
      <c r="D29" s="291">
        <v>2276804.58</v>
      </c>
      <c r="E29" s="292">
        <v>0.96773109969763005</v>
      </c>
      <c r="F29" s="63">
        <v>524</v>
      </c>
      <c r="G29" s="63">
        <v>528</v>
      </c>
      <c r="H29" s="64">
        <v>1.0076000000000001</v>
      </c>
      <c r="I29" s="59">
        <v>0.99</v>
      </c>
      <c r="J29" s="296">
        <v>785</v>
      </c>
      <c r="K29" s="296">
        <v>726</v>
      </c>
      <c r="L29" s="297">
        <v>0.92479999999999996</v>
      </c>
      <c r="M29" s="292">
        <v>0.89</v>
      </c>
      <c r="N29" s="65">
        <v>2366085.7799999998</v>
      </c>
      <c r="O29" s="65">
        <v>1654788.09</v>
      </c>
      <c r="P29" s="64">
        <v>0.69940000000000002</v>
      </c>
      <c r="Q29" s="64">
        <v>0.69</v>
      </c>
      <c r="R29" s="296">
        <v>685</v>
      </c>
      <c r="S29" s="296">
        <v>527</v>
      </c>
      <c r="T29" s="297">
        <v>0.76929999999999998</v>
      </c>
      <c r="U29" s="297">
        <v>0.69</v>
      </c>
      <c r="V29" s="63">
        <v>453</v>
      </c>
      <c r="W29" s="63">
        <v>337</v>
      </c>
      <c r="X29" s="64">
        <v>0.74390000000000001</v>
      </c>
      <c r="Y29" s="277"/>
      <c r="Z29" s="265">
        <v>619</v>
      </c>
      <c r="AA29" s="266">
        <v>663</v>
      </c>
      <c r="AB29" s="267">
        <v>1.0710999999999999</v>
      </c>
      <c r="AC29" s="265">
        <v>958</v>
      </c>
      <c r="AD29" s="266">
        <v>897</v>
      </c>
      <c r="AE29" s="267">
        <v>0.93630000000000002</v>
      </c>
      <c r="AF29" s="268">
        <v>2509079.5499999998</v>
      </c>
      <c r="AG29" s="269">
        <v>1647518.68</v>
      </c>
      <c r="AH29" s="267">
        <v>0.65659999999999996</v>
      </c>
      <c r="AI29" s="265">
        <v>855</v>
      </c>
      <c r="AJ29" s="266">
        <v>622</v>
      </c>
      <c r="AK29" s="267">
        <v>0.72750000000000004</v>
      </c>
      <c r="AL29" s="12" t="s">
        <v>168</v>
      </c>
    </row>
    <row r="30" spans="1:38" s="3" customFormat="1" ht="13.8" x14ac:dyDescent="0.3">
      <c r="A30" s="356" t="s">
        <v>169</v>
      </c>
      <c r="B30" s="62" t="s">
        <v>32</v>
      </c>
      <c r="C30" s="291">
        <v>2513825.5299999998</v>
      </c>
      <c r="D30" s="291">
        <v>2695190.41</v>
      </c>
      <c r="E30" s="292">
        <v>0.93270795290489295</v>
      </c>
      <c r="F30" s="63">
        <v>552</v>
      </c>
      <c r="G30" s="63">
        <v>554</v>
      </c>
      <c r="H30" s="64">
        <v>1.0036</v>
      </c>
      <c r="I30" s="59">
        <v>0.99</v>
      </c>
      <c r="J30" s="296">
        <v>857</v>
      </c>
      <c r="K30" s="296">
        <v>763</v>
      </c>
      <c r="L30" s="297">
        <v>0.89029999999999998</v>
      </c>
      <c r="M30" s="292">
        <v>0.89</v>
      </c>
      <c r="N30" s="65">
        <v>2555949.0099999998</v>
      </c>
      <c r="O30" s="65">
        <v>1851622.92</v>
      </c>
      <c r="P30" s="64">
        <v>0.72440000000000004</v>
      </c>
      <c r="Q30" s="64">
        <v>0.69</v>
      </c>
      <c r="R30" s="296">
        <v>710</v>
      </c>
      <c r="S30" s="296">
        <v>567</v>
      </c>
      <c r="T30" s="297">
        <v>0.79859999999999998</v>
      </c>
      <c r="U30" s="297">
        <v>0.69</v>
      </c>
      <c r="V30" s="63">
        <v>492</v>
      </c>
      <c r="W30" s="63">
        <v>369</v>
      </c>
      <c r="X30" s="64">
        <v>0.75</v>
      </c>
      <c r="Y30" s="277"/>
      <c r="Z30" s="265">
        <v>716</v>
      </c>
      <c r="AA30" s="266">
        <v>772</v>
      </c>
      <c r="AB30" s="267">
        <v>1.0782</v>
      </c>
      <c r="AC30" s="265">
        <v>1087</v>
      </c>
      <c r="AD30" s="266">
        <v>1014</v>
      </c>
      <c r="AE30" s="267">
        <v>0.93279999999999996</v>
      </c>
      <c r="AF30" s="268">
        <v>3032884.52</v>
      </c>
      <c r="AG30" s="269">
        <v>2196211.0299999998</v>
      </c>
      <c r="AH30" s="267">
        <v>0.72409999999999997</v>
      </c>
      <c r="AI30" s="265">
        <v>959</v>
      </c>
      <c r="AJ30" s="266">
        <v>721</v>
      </c>
      <c r="AK30" s="267">
        <v>0.75180000000000002</v>
      </c>
      <c r="AL30" s="12" t="s">
        <v>168</v>
      </c>
    </row>
    <row r="31" spans="1:38" s="3" customFormat="1" ht="13.8" x14ac:dyDescent="0.3">
      <c r="A31" s="356" t="s">
        <v>142</v>
      </c>
      <c r="B31" s="62" t="s">
        <v>33</v>
      </c>
      <c r="C31" s="291">
        <v>12603022.75</v>
      </c>
      <c r="D31" s="291">
        <v>12991559.060000001</v>
      </c>
      <c r="E31" s="292">
        <v>0.97009317294363295</v>
      </c>
      <c r="F31" s="63">
        <v>3797</v>
      </c>
      <c r="G31" s="63">
        <v>3854</v>
      </c>
      <c r="H31" s="64">
        <v>1.0149999999999999</v>
      </c>
      <c r="I31" s="59">
        <v>0.99</v>
      </c>
      <c r="J31" s="296">
        <v>4968</v>
      </c>
      <c r="K31" s="296">
        <v>4462</v>
      </c>
      <c r="L31" s="297">
        <v>0.89810000000000001</v>
      </c>
      <c r="M31" s="292">
        <v>0.89</v>
      </c>
      <c r="N31" s="65">
        <v>13497763.630000001</v>
      </c>
      <c r="O31" s="65">
        <v>9496840.5099999998</v>
      </c>
      <c r="P31" s="64">
        <v>0.7036</v>
      </c>
      <c r="Q31" s="64">
        <v>0.69</v>
      </c>
      <c r="R31" s="296">
        <v>4390</v>
      </c>
      <c r="S31" s="296">
        <v>3237</v>
      </c>
      <c r="T31" s="297">
        <v>0.73740000000000006</v>
      </c>
      <c r="U31" s="297">
        <v>0.69</v>
      </c>
      <c r="V31" s="63">
        <v>3084</v>
      </c>
      <c r="W31" s="63">
        <v>2611</v>
      </c>
      <c r="X31" s="64">
        <v>0.84660000000000002</v>
      </c>
      <c r="Y31" s="277"/>
      <c r="Z31" s="265">
        <v>4244</v>
      </c>
      <c r="AA31" s="266">
        <v>4549</v>
      </c>
      <c r="AB31" s="267">
        <v>1.0719000000000001</v>
      </c>
      <c r="AC31" s="265">
        <v>5985</v>
      </c>
      <c r="AD31" s="266">
        <v>5214</v>
      </c>
      <c r="AE31" s="267">
        <v>0.87119999999999997</v>
      </c>
      <c r="AF31" s="268">
        <v>13958043.609999999</v>
      </c>
      <c r="AG31" s="269">
        <v>10104344.050000001</v>
      </c>
      <c r="AH31" s="267">
        <v>0.72389999999999999</v>
      </c>
      <c r="AI31" s="265">
        <v>5160</v>
      </c>
      <c r="AJ31" s="266">
        <v>3716</v>
      </c>
      <c r="AK31" s="267">
        <v>0.72019999999999995</v>
      </c>
      <c r="AL31" s="12" t="s">
        <v>168</v>
      </c>
    </row>
    <row r="32" spans="1:38" s="3" customFormat="1" ht="13.8" x14ac:dyDescent="0.3">
      <c r="A32" s="356" t="s">
        <v>142</v>
      </c>
      <c r="B32" s="62" t="s">
        <v>34</v>
      </c>
      <c r="C32" s="291">
        <v>2167891.41</v>
      </c>
      <c r="D32" s="291">
        <v>2296313.73</v>
      </c>
      <c r="E32" s="292">
        <v>0.944074575558976</v>
      </c>
      <c r="F32" s="63">
        <v>819</v>
      </c>
      <c r="G32" s="63">
        <v>913</v>
      </c>
      <c r="H32" s="64">
        <v>1.1148</v>
      </c>
      <c r="I32" s="59">
        <v>0.98140000000000005</v>
      </c>
      <c r="J32" s="296">
        <v>1269</v>
      </c>
      <c r="K32" s="296">
        <v>963</v>
      </c>
      <c r="L32" s="297">
        <v>0.75890000000000002</v>
      </c>
      <c r="M32" s="292">
        <v>0.77880000000000005</v>
      </c>
      <c r="N32" s="65">
        <v>2309944.1</v>
      </c>
      <c r="O32" s="65">
        <v>1614657.64</v>
      </c>
      <c r="P32" s="64">
        <v>0.69899999999999995</v>
      </c>
      <c r="Q32" s="64">
        <v>0.68489999999999995</v>
      </c>
      <c r="R32" s="296">
        <v>841</v>
      </c>
      <c r="S32" s="296">
        <v>629</v>
      </c>
      <c r="T32" s="297">
        <v>0.74790000000000001</v>
      </c>
      <c r="U32" s="297">
        <v>0.69</v>
      </c>
      <c r="V32" s="63">
        <v>729</v>
      </c>
      <c r="W32" s="63">
        <v>583</v>
      </c>
      <c r="X32" s="64">
        <v>0.79969999999999997</v>
      </c>
      <c r="Y32" s="277"/>
      <c r="Z32" s="265">
        <v>834</v>
      </c>
      <c r="AA32" s="266">
        <v>860</v>
      </c>
      <c r="AB32" s="267">
        <v>1.0311999999999999</v>
      </c>
      <c r="AC32" s="265">
        <v>1234</v>
      </c>
      <c r="AD32" s="266">
        <v>1039</v>
      </c>
      <c r="AE32" s="267">
        <v>0.84199999999999997</v>
      </c>
      <c r="AF32" s="268">
        <v>2629292.1800000002</v>
      </c>
      <c r="AG32" s="269">
        <v>1788035.59</v>
      </c>
      <c r="AH32" s="267">
        <v>0.68</v>
      </c>
      <c r="AI32" s="265">
        <v>981</v>
      </c>
      <c r="AJ32" s="266">
        <v>665</v>
      </c>
      <c r="AK32" s="267">
        <v>0.67789999999999995</v>
      </c>
      <c r="AL32" s="12" t="s">
        <v>168</v>
      </c>
    </row>
    <row r="33" spans="1:38" s="3" customFormat="1" ht="13.8" x14ac:dyDescent="0.3">
      <c r="A33" s="356" t="s">
        <v>152</v>
      </c>
      <c r="B33" s="62" t="s">
        <v>35</v>
      </c>
      <c r="C33" s="291">
        <v>5552746.2999999998</v>
      </c>
      <c r="D33" s="291">
        <v>6045364.3799999999</v>
      </c>
      <c r="E33" s="292">
        <v>0.91851308721278402</v>
      </c>
      <c r="F33" s="63">
        <v>2000</v>
      </c>
      <c r="G33" s="63">
        <v>1962</v>
      </c>
      <c r="H33" s="64">
        <v>0.98099999999999998</v>
      </c>
      <c r="I33" s="59">
        <v>0.98780000000000001</v>
      </c>
      <c r="J33" s="296">
        <v>2515</v>
      </c>
      <c r="K33" s="296">
        <v>2263</v>
      </c>
      <c r="L33" s="297">
        <v>0.89980000000000004</v>
      </c>
      <c r="M33" s="292">
        <v>0.89</v>
      </c>
      <c r="N33" s="65">
        <v>6186288</v>
      </c>
      <c r="O33" s="65">
        <v>4007263.66</v>
      </c>
      <c r="P33" s="64">
        <v>0.64780000000000004</v>
      </c>
      <c r="Q33" s="64">
        <v>0.65149999999999997</v>
      </c>
      <c r="R33" s="296">
        <v>2054</v>
      </c>
      <c r="S33" s="296">
        <v>1517</v>
      </c>
      <c r="T33" s="297">
        <v>0.73860000000000003</v>
      </c>
      <c r="U33" s="297">
        <v>0.69</v>
      </c>
      <c r="V33" s="63">
        <v>1672</v>
      </c>
      <c r="W33" s="63">
        <v>1420</v>
      </c>
      <c r="X33" s="64">
        <v>0.84930000000000005</v>
      </c>
      <c r="Y33" s="277"/>
      <c r="Z33" s="265">
        <v>2221</v>
      </c>
      <c r="AA33" s="266">
        <v>2172</v>
      </c>
      <c r="AB33" s="267">
        <v>0.97789999999999999</v>
      </c>
      <c r="AC33" s="265">
        <v>2962</v>
      </c>
      <c r="AD33" s="266">
        <v>2708</v>
      </c>
      <c r="AE33" s="267">
        <v>0.91420000000000001</v>
      </c>
      <c r="AF33" s="268">
        <v>6912578.6600000001</v>
      </c>
      <c r="AG33" s="269">
        <v>4640563.4000000004</v>
      </c>
      <c r="AH33" s="267">
        <v>0.67130000000000001</v>
      </c>
      <c r="AI33" s="265">
        <v>2478</v>
      </c>
      <c r="AJ33" s="266">
        <v>1802</v>
      </c>
      <c r="AK33" s="267">
        <v>0.72719999999999996</v>
      </c>
      <c r="AL33" s="12" t="s">
        <v>168</v>
      </c>
    </row>
    <row r="34" spans="1:38" s="3" customFormat="1" ht="13.8" x14ac:dyDescent="0.3">
      <c r="A34" s="356" t="s">
        <v>142</v>
      </c>
      <c r="B34" s="62" t="s">
        <v>36</v>
      </c>
      <c r="C34" s="291">
        <v>15946090.390000001</v>
      </c>
      <c r="D34" s="291">
        <v>16799138.399999999</v>
      </c>
      <c r="E34" s="292">
        <v>0.94922072848688499</v>
      </c>
      <c r="F34" s="63">
        <v>7148</v>
      </c>
      <c r="G34" s="63">
        <v>6901</v>
      </c>
      <c r="H34" s="64">
        <v>0.96540000000000004</v>
      </c>
      <c r="I34" s="59">
        <v>0.96319999999999995</v>
      </c>
      <c r="J34" s="296">
        <v>8354</v>
      </c>
      <c r="K34" s="296">
        <v>7499</v>
      </c>
      <c r="L34" s="297">
        <v>0.89770000000000005</v>
      </c>
      <c r="M34" s="292">
        <v>0.89</v>
      </c>
      <c r="N34" s="65">
        <v>16560839.449999999</v>
      </c>
      <c r="O34" s="65">
        <v>11429543.07</v>
      </c>
      <c r="P34" s="64">
        <v>0.69020000000000004</v>
      </c>
      <c r="Q34" s="64">
        <v>0.69</v>
      </c>
      <c r="R34" s="296">
        <v>6243</v>
      </c>
      <c r="S34" s="296">
        <v>4675</v>
      </c>
      <c r="T34" s="297">
        <v>0.74880000000000002</v>
      </c>
      <c r="U34" s="297">
        <v>0.69</v>
      </c>
      <c r="V34" s="63">
        <v>5365</v>
      </c>
      <c r="W34" s="63">
        <v>4318</v>
      </c>
      <c r="X34" s="64">
        <v>0.80479999999999996</v>
      </c>
      <c r="Y34" s="277"/>
      <c r="Z34" s="265">
        <v>8273</v>
      </c>
      <c r="AA34" s="266">
        <v>8290</v>
      </c>
      <c r="AB34" s="267">
        <v>1.0021</v>
      </c>
      <c r="AC34" s="265">
        <v>9910</v>
      </c>
      <c r="AD34" s="266">
        <v>8772</v>
      </c>
      <c r="AE34" s="267">
        <v>0.88519999999999999</v>
      </c>
      <c r="AF34" s="268">
        <v>17704322.739999998</v>
      </c>
      <c r="AG34" s="269">
        <v>12777651.18</v>
      </c>
      <c r="AH34" s="267">
        <v>0.72170000000000001</v>
      </c>
      <c r="AI34" s="265">
        <v>7393</v>
      </c>
      <c r="AJ34" s="266">
        <v>5232</v>
      </c>
      <c r="AK34" s="267">
        <v>0.7077</v>
      </c>
      <c r="AL34" s="12" t="s">
        <v>168</v>
      </c>
    </row>
    <row r="35" spans="1:38" s="3" customFormat="1" ht="13.8" x14ac:dyDescent="0.3">
      <c r="A35" s="62" t="s">
        <v>308</v>
      </c>
      <c r="B35" s="62" t="s">
        <v>143</v>
      </c>
      <c r="C35" s="291">
        <v>2860616.18</v>
      </c>
      <c r="D35" s="291">
        <v>2886642.86</v>
      </c>
      <c r="E35" s="292">
        <v>0.99098375474131195</v>
      </c>
      <c r="F35" s="63">
        <v>1707</v>
      </c>
      <c r="G35" s="63">
        <v>1356</v>
      </c>
      <c r="H35" s="64">
        <v>0.7944</v>
      </c>
      <c r="I35" s="59">
        <v>0.80840000000000001</v>
      </c>
      <c r="J35" s="296">
        <v>2245</v>
      </c>
      <c r="K35" s="296">
        <v>1666</v>
      </c>
      <c r="L35" s="297">
        <v>0.74209999999999998</v>
      </c>
      <c r="M35" s="292">
        <v>0.75149999999999995</v>
      </c>
      <c r="N35" s="65">
        <v>2846511.76</v>
      </c>
      <c r="O35" s="65">
        <v>1788748.41</v>
      </c>
      <c r="P35" s="64">
        <v>0.62839999999999996</v>
      </c>
      <c r="Q35" s="64">
        <v>0.61170000000000002</v>
      </c>
      <c r="R35" s="296">
        <v>1562</v>
      </c>
      <c r="S35" s="296">
        <v>1133</v>
      </c>
      <c r="T35" s="297">
        <v>0.72540000000000004</v>
      </c>
      <c r="U35" s="297">
        <v>0.68930000000000002</v>
      </c>
      <c r="V35" s="63">
        <v>981</v>
      </c>
      <c r="W35" s="63">
        <v>781</v>
      </c>
      <c r="X35" s="64">
        <v>0.79610000000000003</v>
      </c>
      <c r="Y35" s="277"/>
      <c r="Z35" s="265">
        <v>2071</v>
      </c>
      <c r="AA35" s="266">
        <v>1632</v>
      </c>
      <c r="AB35" s="267">
        <v>0.78800000000000003</v>
      </c>
      <c r="AC35" s="265">
        <v>2450</v>
      </c>
      <c r="AD35" s="266">
        <v>1925</v>
      </c>
      <c r="AE35" s="267">
        <v>0.78569999999999995</v>
      </c>
      <c r="AF35" s="268">
        <v>3014070.75</v>
      </c>
      <c r="AG35" s="269">
        <v>1912141.41</v>
      </c>
      <c r="AH35" s="267">
        <v>0.63439999999999996</v>
      </c>
      <c r="AI35" s="265">
        <v>1861</v>
      </c>
      <c r="AJ35" s="266">
        <v>1173</v>
      </c>
      <c r="AK35" s="267">
        <v>0.63029999999999997</v>
      </c>
      <c r="AL35" s="12" t="s">
        <v>168</v>
      </c>
    </row>
    <row r="36" spans="1:38" s="3" customFormat="1" ht="13.8" x14ac:dyDescent="0.3">
      <c r="A36" s="62" t="s">
        <v>308</v>
      </c>
      <c r="B36" s="62" t="s">
        <v>144</v>
      </c>
      <c r="C36" s="291">
        <v>3146801.87</v>
      </c>
      <c r="D36" s="291">
        <v>3187552.44</v>
      </c>
      <c r="E36" s="292">
        <v>0.98721571777498396</v>
      </c>
      <c r="F36" s="63">
        <v>1489</v>
      </c>
      <c r="G36" s="63">
        <v>1393</v>
      </c>
      <c r="H36" s="64">
        <v>0.9355</v>
      </c>
      <c r="I36" s="59">
        <v>0.94379999999999997</v>
      </c>
      <c r="J36" s="296">
        <v>2537</v>
      </c>
      <c r="K36" s="296">
        <v>1705</v>
      </c>
      <c r="L36" s="297">
        <v>0.67210000000000003</v>
      </c>
      <c r="M36" s="292">
        <v>0.72430000000000005</v>
      </c>
      <c r="N36" s="65">
        <v>3170518.62</v>
      </c>
      <c r="O36" s="65">
        <v>2044922.44</v>
      </c>
      <c r="P36" s="64">
        <v>0.64500000000000002</v>
      </c>
      <c r="Q36" s="64">
        <v>0.64700000000000002</v>
      </c>
      <c r="R36" s="296">
        <v>1550</v>
      </c>
      <c r="S36" s="296">
        <v>1098</v>
      </c>
      <c r="T36" s="297">
        <v>0.70840000000000003</v>
      </c>
      <c r="U36" s="297">
        <v>0.69</v>
      </c>
      <c r="V36" s="63">
        <v>1093</v>
      </c>
      <c r="W36" s="63">
        <v>883</v>
      </c>
      <c r="X36" s="64">
        <v>0.80789999999999995</v>
      </c>
      <c r="Y36" s="277"/>
      <c r="Z36" s="265">
        <v>1661</v>
      </c>
      <c r="AA36" s="266">
        <v>1563</v>
      </c>
      <c r="AB36" s="267">
        <v>0.94099999999999995</v>
      </c>
      <c r="AC36" s="265">
        <v>2230</v>
      </c>
      <c r="AD36" s="266">
        <v>2018</v>
      </c>
      <c r="AE36" s="267">
        <v>0.90490000000000004</v>
      </c>
      <c r="AF36" s="268">
        <v>3571770.62</v>
      </c>
      <c r="AG36" s="269">
        <v>2242614.73</v>
      </c>
      <c r="AH36" s="267">
        <v>0.62790000000000001</v>
      </c>
      <c r="AI36" s="265">
        <v>1802</v>
      </c>
      <c r="AJ36" s="266">
        <v>1073</v>
      </c>
      <c r="AK36" s="267">
        <v>0.59540000000000004</v>
      </c>
      <c r="AL36" s="12" t="s">
        <v>168</v>
      </c>
    </row>
    <row r="37" spans="1:38" s="3" customFormat="1" ht="13.8" x14ac:dyDescent="0.3">
      <c r="A37" s="356" t="s">
        <v>142</v>
      </c>
      <c r="B37" s="62" t="s">
        <v>39</v>
      </c>
      <c r="C37" s="291">
        <v>23004981.73</v>
      </c>
      <c r="D37" s="291">
        <v>23984287.469999999</v>
      </c>
      <c r="E37" s="292">
        <v>0.95916886248028299</v>
      </c>
      <c r="F37" s="63">
        <v>11055</v>
      </c>
      <c r="G37" s="63">
        <v>11050</v>
      </c>
      <c r="H37" s="64">
        <v>0.99950000000000006</v>
      </c>
      <c r="I37" s="59">
        <v>0.99</v>
      </c>
      <c r="J37" s="296">
        <v>13144</v>
      </c>
      <c r="K37" s="296">
        <v>11562</v>
      </c>
      <c r="L37" s="297">
        <v>0.87960000000000005</v>
      </c>
      <c r="M37" s="292">
        <v>0.89</v>
      </c>
      <c r="N37" s="65">
        <v>26020146.370000001</v>
      </c>
      <c r="O37" s="65">
        <v>16461203.85</v>
      </c>
      <c r="P37" s="64">
        <v>0.63260000000000005</v>
      </c>
      <c r="Q37" s="64">
        <v>0.65359999999999996</v>
      </c>
      <c r="R37" s="296">
        <v>9988</v>
      </c>
      <c r="S37" s="296">
        <v>6952</v>
      </c>
      <c r="T37" s="297">
        <v>0.69599999999999995</v>
      </c>
      <c r="U37" s="297">
        <v>0.69</v>
      </c>
      <c r="V37" s="63">
        <v>8810</v>
      </c>
      <c r="W37" s="63">
        <v>7001</v>
      </c>
      <c r="X37" s="64">
        <v>0.79469999999999996</v>
      </c>
      <c r="Y37" s="277"/>
      <c r="Z37" s="265">
        <v>12135</v>
      </c>
      <c r="AA37" s="266">
        <v>12377</v>
      </c>
      <c r="AB37" s="267">
        <v>1.0199</v>
      </c>
      <c r="AC37" s="265">
        <v>14524</v>
      </c>
      <c r="AD37" s="266">
        <v>12937</v>
      </c>
      <c r="AE37" s="267">
        <v>0.89070000000000005</v>
      </c>
      <c r="AF37" s="268">
        <v>27749250.690000001</v>
      </c>
      <c r="AG37" s="269">
        <v>18433419</v>
      </c>
      <c r="AH37" s="267">
        <v>0.6643</v>
      </c>
      <c r="AI37" s="265">
        <v>11490</v>
      </c>
      <c r="AJ37" s="266">
        <v>7519</v>
      </c>
      <c r="AK37" s="267">
        <v>0.65439999999999998</v>
      </c>
      <c r="AL37" s="12" t="s">
        <v>168</v>
      </c>
    </row>
    <row r="38" spans="1:38" s="3" customFormat="1" ht="13.8" x14ac:dyDescent="0.3">
      <c r="A38" s="62" t="s">
        <v>308</v>
      </c>
      <c r="B38" s="62" t="s">
        <v>40</v>
      </c>
      <c r="C38" s="291">
        <v>5318733.3499999996</v>
      </c>
      <c r="D38" s="291">
        <v>5487067.6299999999</v>
      </c>
      <c r="E38" s="292">
        <v>0.96932163199891197</v>
      </c>
      <c r="F38" s="63">
        <v>1989</v>
      </c>
      <c r="G38" s="63">
        <v>2091</v>
      </c>
      <c r="H38" s="64">
        <v>1.0512999999999999</v>
      </c>
      <c r="I38" s="59">
        <v>0.99</v>
      </c>
      <c r="J38" s="296">
        <v>2854</v>
      </c>
      <c r="K38" s="296">
        <v>2518</v>
      </c>
      <c r="L38" s="297">
        <v>0.88229999999999997</v>
      </c>
      <c r="M38" s="292">
        <v>0.88970000000000005</v>
      </c>
      <c r="N38" s="65">
        <v>5642584.1200000001</v>
      </c>
      <c r="O38" s="65">
        <v>3814638.9</v>
      </c>
      <c r="P38" s="64">
        <v>0.67600000000000005</v>
      </c>
      <c r="Q38" s="64">
        <v>0.68369999999999997</v>
      </c>
      <c r="R38" s="296">
        <v>2150</v>
      </c>
      <c r="S38" s="296">
        <v>1550</v>
      </c>
      <c r="T38" s="297">
        <v>0.72089999999999999</v>
      </c>
      <c r="U38" s="297">
        <v>0.69</v>
      </c>
      <c r="V38" s="63">
        <v>1677</v>
      </c>
      <c r="W38" s="63">
        <v>1471</v>
      </c>
      <c r="X38" s="64">
        <v>0.87719999999999998</v>
      </c>
      <c r="Y38" s="277"/>
      <c r="Z38" s="265">
        <v>2082</v>
      </c>
      <c r="AA38" s="266">
        <v>2172</v>
      </c>
      <c r="AB38" s="267">
        <v>1.0431999999999999</v>
      </c>
      <c r="AC38" s="265">
        <v>3014</v>
      </c>
      <c r="AD38" s="266">
        <v>2732</v>
      </c>
      <c r="AE38" s="267">
        <v>0.90639999999999998</v>
      </c>
      <c r="AF38" s="268">
        <v>6020116.0899999999</v>
      </c>
      <c r="AG38" s="269">
        <v>4009091.16</v>
      </c>
      <c r="AH38" s="267">
        <v>0.66590000000000005</v>
      </c>
      <c r="AI38" s="265">
        <v>2396</v>
      </c>
      <c r="AJ38" s="266">
        <v>1622</v>
      </c>
      <c r="AK38" s="267">
        <v>0.67700000000000005</v>
      </c>
      <c r="AL38" s="12" t="s">
        <v>168</v>
      </c>
    </row>
    <row r="39" spans="1:38" s="3" customFormat="1" ht="13.8" x14ac:dyDescent="0.3">
      <c r="A39" s="356" t="s">
        <v>153</v>
      </c>
      <c r="B39" s="62" t="s">
        <v>41</v>
      </c>
      <c r="C39" s="291">
        <v>14502762.83</v>
      </c>
      <c r="D39" s="291">
        <v>15392094.970000001</v>
      </c>
      <c r="E39" s="292">
        <v>0.94222150124896198</v>
      </c>
      <c r="F39" s="63">
        <v>6680</v>
      </c>
      <c r="G39" s="63">
        <v>6903</v>
      </c>
      <c r="H39" s="64">
        <v>1.0334000000000001</v>
      </c>
      <c r="I39" s="59">
        <v>0.99</v>
      </c>
      <c r="J39" s="296">
        <v>8781</v>
      </c>
      <c r="K39" s="296">
        <v>7332</v>
      </c>
      <c r="L39" s="297">
        <v>0.83499999999999996</v>
      </c>
      <c r="M39" s="292">
        <v>0.84099999999999997</v>
      </c>
      <c r="N39" s="65">
        <v>15740542.560000001</v>
      </c>
      <c r="O39" s="65">
        <v>10673577.52</v>
      </c>
      <c r="P39" s="64">
        <v>0.67810000000000004</v>
      </c>
      <c r="Q39" s="64">
        <v>0.69</v>
      </c>
      <c r="R39" s="296">
        <v>6252</v>
      </c>
      <c r="S39" s="296">
        <v>4403</v>
      </c>
      <c r="T39" s="297">
        <v>0.70430000000000004</v>
      </c>
      <c r="U39" s="297">
        <v>0.69</v>
      </c>
      <c r="V39" s="63">
        <v>5420</v>
      </c>
      <c r="W39" s="63">
        <v>4574</v>
      </c>
      <c r="X39" s="64">
        <v>0.84389999999999998</v>
      </c>
      <c r="Y39" s="277"/>
      <c r="Z39" s="265">
        <v>7386</v>
      </c>
      <c r="AA39" s="266">
        <v>8041</v>
      </c>
      <c r="AB39" s="267">
        <v>1.0887</v>
      </c>
      <c r="AC39" s="265">
        <v>9896</v>
      </c>
      <c r="AD39" s="266">
        <v>8250</v>
      </c>
      <c r="AE39" s="267">
        <v>0.8337</v>
      </c>
      <c r="AF39" s="268">
        <v>16783229.829999998</v>
      </c>
      <c r="AG39" s="269">
        <v>11432784.390000001</v>
      </c>
      <c r="AH39" s="267">
        <v>0.68120000000000003</v>
      </c>
      <c r="AI39" s="265">
        <v>7545</v>
      </c>
      <c r="AJ39" s="266">
        <v>5031</v>
      </c>
      <c r="AK39" s="267">
        <v>0.66679999999999995</v>
      </c>
      <c r="AL39" s="12" t="s">
        <v>168</v>
      </c>
    </row>
    <row r="40" spans="1:38" s="3" customFormat="1" ht="13.8" x14ac:dyDescent="0.3">
      <c r="A40" s="356" t="s">
        <v>169</v>
      </c>
      <c r="B40" s="62" t="s">
        <v>42</v>
      </c>
      <c r="C40" s="291">
        <v>1167460.52</v>
      </c>
      <c r="D40" s="291">
        <v>1174032.5</v>
      </c>
      <c r="E40" s="292">
        <v>0.99440221629298997</v>
      </c>
      <c r="F40" s="63">
        <v>351</v>
      </c>
      <c r="G40" s="63">
        <v>341</v>
      </c>
      <c r="H40" s="64">
        <v>0.97150000000000003</v>
      </c>
      <c r="I40" s="59">
        <v>0.96519999999999995</v>
      </c>
      <c r="J40" s="296">
        <v>465</v>
      </c>
      <c r="K40" s="296">
        <v>439</v>
      </c>
      <c r="L40" s="297">
        <v>0.94410000000000005</v>
      </c>
      <c r="M40" s="292">
        <v>0.89</v>
      </c>
      <c r="N40" s="65">
        <v>1216558.1399999999</v>
      </c>
      <c r="O40" s="65">
        <v>858588.45</v>
      </c>
      <c r="P40" s="64">
        <v>0.70579999999999998</v>
      </c>
      <c r="Q40" s="64">
        <v>0.69</v>
      </c>
      <c r="R40" s="296">
        <v>406</v>
      </c>
      <c r="S40" s="296">
        <v>317</v>
      </c>
      <c r="T40" s="297">
        <v>0.78080000000000005</v>
      </c>
      <c r="U40" s="297">
        <v>0.69</v>
      </c>
      <c r="V40" s="63">
        <v>282</v>
      </c>
      <c r="W40" s="63">
        <v>201</v>
      </c>
      <c r="X40" s="64">
        <v>0.71279999999999999</v>
      </c>
      <c r="Y40" s="277"/>
      <c r="Z40" s="265">
        <v>427</v>
      </c>
      <c r="AA40" s="266">
        <v>432</v>
      </c>
      <c r="AB40" s="267">
        <v>1.0117</v>
      </c>
      <c r="AC40" s="265">
        <v>562</v>
      </c>
      <c r="AD40" s="266">
        <v>515</v>
      </c>
      <c r="AE40" s="267">
        <v>0.91639999999999999</v>
      </c>
      <c r="AF40" s="268">
        <v>1438643.35</v>
      </c>
      <c r="AG40" s="269">
        <v>990159.52</v>
      </c>
      <c r="AH40" s="267">
        <v>0.68830000000000002</v>
      </c>
      <c r="AI40" s="265">
        <v>487</v>
      </c>
      <c r="AJ40" s="266">
        <v>328</v>
      </c>
      <c r="AK40" s="267">
        <v>0.67349999999999999</v>
      </c>
      <c r="AL40" s="12" t="s">
        <v>168</v>
      </c>
    </row>
    <row r="41" spans="1:38" s="3" customFormat="1" ht="13.8" x14ac:dyDescent="0.3">
      <c r="A41" s="62" t="s">
        <v>155</v>
      </c>
      <c r="B41" s="62" t="s">
        <v>43</v>
      </c>
      <c r="C41" s="291">
        <v>558250.75</v>
      </c>
      <c r="D41" s="291">
        <v>600646.19999999995</v>
      </c>
      <c r="E41" s="292">
        <v>0.92941693462807196</v>
      </c>
      <c r="F41" s="63">
        <v>145</v>
      </c>
      <c r="G41" s="63">
        <v>155</v>
      </c>
      <c r="H41" s="64">
        <v>1.069</v>
      </c>
      <c r="I41" s="59">
        <v>0.99</v>
      </c>
      <c r="J41" s="296">
        <v>232</v>
      </c>
      <c r="K41" s="296">
        <v>207</v>
      </c>
      <c r="L41" s="297">
        <v>0.89219999999999999</v>
      </c>
      <c r="M41" s="292">
        <v>0.89</v>
      </c>
      <c r="N41" s="65">
        <v>661553.72</v>
      </c>
      <c r="O41" s="65">
        <v>433068.21</v>
      </c>
      <c r="P41" s="64">
        <v>0.65459999999999996</v>
      </c>
      <c r="Q41" s="64">
        <v>0.6321</v>
      </c>
      <c r="R41" s="296">
        <v>192</v>
      </c>
      <c r="S41" s="296">
        <v>145</v>
      </c>
      <c r="T41" s="297">
        <v>0.75519999999999998</v>
      </c>
      <c r="U41" s="297">
        <v>0.68079999999999996</v>
      </c>
      <c r="V41" s="63">
        <v>151</v>
      </c>
      <c r="W41" s="63">
        <v>117</v>
      </c>
      <c r="X41" s="64">
        <v>0.77480000000000004</v>
      </c>
      <c r="Y41" s="277"/>
      <c r="Z41" s="265">
        <v>127</v>
      </c>
      <c r="AA41" s="266">
        <v>142</v>
      </c>
      <c r="AB41" s="267">
        <v>1.1181000000000001</v>
      </c>
      <c r="AC41" s="265">
        <v>247</v>
      </c>
      <c r="AD41" s="266">
        <v>218</v>
      </c>
      <c r="AE41" s="267">
        <v>0.88260000000000005</v>
      </c>
      <c r="AF41" s="268">
        <v>645042.30000000005</v>
      </c>
      <c r="AG41" s="269">
        <v>431340.81</v>
      </c>
      <c r="AH41" s="267">
        <v>0.66869999999999996</v>
      </c>
      <c r="AI41" s="265">
        <v>216</v>
      </c>
      <c r="AJ41" s="266">
        <v>155</v>
      </c>
      <c r="AK41" s="267">
        <v>0.71760000000000002</v>
      </c>
      <c r="AL41" s="12" t="s">
        <v>168</v>
      </c>
    </row>
    <row r="42" spans="1:38" s="3" customFormat="1" ht="13.8" x14ac:dyDescent="0.3">
      <c r="A42" s="62" t="s">
        <v>308</v>
      </c>
      <c r="B42" s="62" t="s">
        <v>44</v>
      </c>
      <c r="C42" s="291">
        <v>4069740.18</v>
      </c>
      <c r="D42" s="291">
        <v>4409775.08</v>
      </c>
      <c r="E42" s="292">
        <v>0.92289064774704999</v>
      </c>
      <c r="F42" s="63">
        <v>1651</v>
      </c>
      <c r="G42" s="63">
        <v>1629</v>
      </c>
      <c r="H42" s="64">
        <v>0.98670000000000002</v>
      </c>
      <c r="I42" s="59">
        <v>0.94830000000000003</v>
      </c>
      <c r="J42" s="296">
        <v>2311</v>
      </c>
      <c r="K42" s="296">
        <v>2059</v>
      </c>
      <c r="L42" s="297">
        <v>0.89100000000000001</v>
      </c>
      <c r="M42" s="292">
        <v>0.89</v>
      </c>
      <c r="N42" s="65">
        <v>4224409.45</v>
      </c>
      <c r="O42" s="65">
        <v>3059263.77</v>
      </c>
      <c r="P42" s="64">
        <v>0.72419999999999995</v>
      </c>
      <c r="Q42" s="64">
        <v>0.69</v>
      </c>
      <c r="R42" s="296">
        <v>1681</v>
      </c>
      <c r="S42" s="296">
        <v>1199</v>
      </c>
      <c r="T42" s="297">
        <v>0.71330000000000005</v>
      </c>
      <c r="U42" s="297">
        <v>0.69</v>
      </c>
      <c r="V42" s="63">
        <v>1380</v>
      </c>
      <c r="W42" s="63">
        <v>1138</v>
      </c>
      <c r="X42" s="64">
        <v>0.8246</v>
      </c>
      <c r="Y42" s="277"/>
      <c r="Z42" s="265">
        <v>1840</v>
      </c>
      <c r="AA42" s="266">
        <v>1911</v>
      </c>
      <c r="AB42" s="267">
        <v>1.0386</v>
      </c>
      <c r="AC42" s="265">
        <v>2674</v>
      </c>
      <c r="AD42" s="266">
        <v>2367</v>
      </c>
      <c r="AE42" s="267">
        <v>0.88519999999999999</v>
      </c>
      <c r="AF42" s="268">
        <v>4803088.0599999996</v>
      </c>
      <c r="AG42" s="269">
        <v>3395055.27</v>
      </c>
      <c r="AH42" s="267">
        <v>0.70679999999999998</v>
      </c>
      <c r="AI42" s="265">
        <v>2079</v>
      </c>
      <c r="AJ42" s="266">
        <v>1346</v>
      </c>
      <c r="AK42" s="267">
        <v>0.64739999999999998</v>
      </c>
      <c r="AL42" s="12" t="s">
        <v>168</v>
      </c>
    </row>
    <row r="43" spans="1:38" s="3" customFormat="1" ht="13.8" x14ac:dyDescent="0.3">
      <c r="A43" s="62" t="s">
        <v>308</v>
      </c>
      <c r="B43" s="62" t="s">
        <v>45</v>
      </c>
      <c r="C43" s="291">
        <v>1790116.28</v>
      </c>
      <c r="D43" s="291">
        <v>1880570.5725</v>
      </c>
      <c r="E43" s="292">
        <v>0.95190061259985004</v>
      </c>
      <c r="F43" s="63">
        <v>955</v>
      </c>
      <c r="G43" s="63">
        <v>950</v>
      </c>
      <c r="H43" s="64">
        <v>0.99480000000000002</v>
      </c>
      <c r="I43" s="59">
        <v>0.99</v>
      </c>
      <c r="J43" s="296">
        <v>1222</v>
      </c>
      <c r="K43" s="296">
        <v>1135</v>
      </c>
      <c r="L43" s="297">
        <v>0.92879999999999996</v>
      </c>
      <c r="M43" s="292">
        <v>0.89</v>
      </c>
      <c r="N43" s="65">
        <v>2154414.94</v>
      </c>
      <c r="O43" s="65">
        <v>1316090.33</v>
      </c>
      <c r="P43" s="64">
        <v>0.6109</v>
      </c>
      <c r="Q43" s="64">
        <v>0.64559999999999995</v>
      </c>
      <c r="R43" s="296">
        <v>993</v>
      </c>
      <c r="S43" s="296">
        <v>682</v>
      </c>
      <c r="T43" s="297">
        <v>0.68679999999999997</v>
      </c>
      <c r="U43" s="297">
        <v>0.69</v>
      </c>
      <c r="V43" s="63">
        <v>795</v>
      </c>
      <c r="W43" s="63">
        <v>714</v>
      </c>
      <c r="X43" s="64">
        <v>0.89810000000000001</v>
      </c>
      <c r="Y43" s="277"/>
      <c r="Z43" s="265">
        <v>978</v>
      </c>
      <c r="AA43" s="266">
        <v>1011</v>
      </c>
      <c r="AB43" s="267">
        <v>1.0337000000000001</v>
      </c>
      <c r="AC43" s="265">
        <v>1256</v>
      </c>
      <c r="AD43" s="266">
        <v>1182</v>
      </c>
      <c r="AE43" s="267">
        <v>0.94110000000000005</v>
      </c>
      <c r="AF43" s="268">
        <v>2248640.37</v>
      </c>
      <c r="AG43" s="269">
        <v>1489040.44</v>
      </c>
      <c r="AH43" s="267">
        <v>0.66220000000000001</v>
      </c>
      <c r="AI43" s="265">
        <v>1073</v>
      </c>
      <c r="AJ43" s="266">
        <v>748</v>
      </c>
      <c r="AK43" s="267">
        <v>0.69710000000000005</v>
      </c>
      <c r="AL43" s="12" t="s">
        <v>168</v>
      </c>
    </row>
    <row r="44" spans="1:38" s="3" customFormat="1" ht="13.8" x14ac:dyDescent="0.3">
      <c r="A44" s="356" t="s">
        <v>142</v>
      </c>
      <c r="B44" s="62" t="s">
        <v>145</v>
      </c>
      <c r="C44" s="291">
        <v>25515176.59</v>
      </c>
      <c r="D44" s="291">
        <v>25230065.109999999</v>
      </c>
      <c r="E44" s="292">
        <v>1.01130046548659</v>
      </c>
      <c r="F44" s="63">
        <v>11433</v>
      </c>
      <c r="G44" s="63">
        <v>11505</v>
      </c>
      <c r="H44" s="64">
        <v>1.0063</v>
      </c>
      <c r="I44" s="59">
        <v>0.99</v>
      </c>
      <c r="J44" s="296">
        <v>14524</v>
      </c>
      <c r="K44" s="296">
        <v>11399</v>
      </c>
      <c r="L44" s="297">
        <v>0.78480000000000005</v>
      </c>
      <c r="M44" s="292">
        <v>0.78839999999999999</v>
      </c>
      <c r="N44" s="65">
        <v>26515170.460000001</v>
      </c>
      <c r="O44" s="65">
        <v>19057870.66</v>
      </c>
      <c r="P44" s="64">
        <v>0.71879999999999999</v>
      </c>
      <c r="Q44" s="64">
        <v>0.69</v>
      </c>
      <c r="R44" s="296">
        <v>10050</v>
      </c>
      <c r="S44" s="296">
        <v>7587</v>
      </c>
      <c r="T44" s="297">
        <v>0.75490000000000002</v>
      </c>
      <c r="U44" s="297">
        <v>0.69</v>
      </c>
      <c r="V44" s="63">
        <v>7990</v>
      </c>
      <c r="W44" s="63">
        <v>6688</v>
      </c>
      <c r="X44" s="64">
        <v>0.83699999999999997</v>
      </c>
      <c r="Y44" s="277"/>
      <c r="Z44" s="265">
        <v>11255</v>
      </c>
      <c r="AA44" s="266">
        <v>11733</v>
      </c>
      <c r="AB44" s="267">
        <v>1.0425</v>
      </c>
      <c r="AC44" s="265">
        <v>15098</v>
      </c>
      <c r="AD44" s="266">
        <v>12057</v>
      </c>
      <c r="AE44" s="267">
        <v>0.79859999999999998</v>
      </c>
      <c r="AF44" s="268">
        <v>25829201.149999999</v>
      </c>
      <c r="AG44" s="269">
        <v>19383910.690000001</v>
      </c>
      <c r="AH44" s="267">
        <v>0.75049999999999994</v>
      </c>
      <c r="AI44" s="265">
        <v>11011</v>
      </c>
      <c r="AJ44" s="266">
        <v>7762</v>
      </c>
      <c r="AK44" s="267">
        <v>0.70489999999999997</v>
      </c>
      <c r="AL44" s="12" t="s">
        <v>168</v>
      </c>
    </row>
    <row r="45" spans="1:38" s="3" customFormat="1" ht="13.8" x14ac:dyDescent="0.3">
      <c r="A45" s="356" t="s">
        <v>142</v>
      </c>
      <c r="B45" s="62" t="s">
        <v>146</v>
      </c>
      <c r="C45" s="291">
        <v>8535098.0199999996</v>
      </c>
      <c r="D45" s="291">
        <v>8723496.8399999999</v>
      </c>
      <c r="E45" s="292">
        <v>0.97840329131133197</v>
      </c>
      <c r="F45" s="63">
        <v>4488</v>
      </c>
      <c r="G45" s="63">
        <v>4412</v>
      </c>
      <c r="H45" s="64">
        <v>0.98309999999999997</v>
      </c>
      <c r="I45" s="59">
        <v>0.99</v>
      </c>
      <c r="J45" s="296">
        <v>5520</v>
      </c>
      <c r="K45" s="296">
        <v>4489</v>
      </c>
      <c r="L45" s="297">
        <v>0.81320000000000003</v>
      </c>
      <c r="M45" s="292">
        <v>0.81479999999999997</v>
      </c>
      <c r="N45" s="65">
        <v>8860615.6600000001</v>
      </c>
      <c r="O45" s="65">
        <v>6310926.3300000001</v>
      </c>
      <c r="P45" s="64">
        <v>0.71220000000000006</v>
      </c>
      <c r="Q45" s="64">
        <v>0.69</v>
      </c>
      <c r="R45" s="296">
        <v>3950</v>
      </c>
      <c r="S45" s="296">
        <v>2958</v>
      </c>
      <c r="T45" s="297">
        <v>0.74890000000000001</v>
      </c>
      <c r="U45" s="297">
        <v>0.69</v>
      </c>
      <c r="V45" s="63">
        <v>3159</v>
      </c>
      <c r="W45" s="63">
        <v>2722</v>
      </c>
      <c r="X45" s="64">
        <v>0.86170000000000002</v>
      </c>
      <c r="Y45" s="277"/>
      <c r="Z45" s="265">
        <v>4370</v>
      </c>
      <c r="AA45" s="266">
        <v>4448</v>
      </c>
      <c r="AB45" s="267">
        <v>1.0178</v>
      </c>
      <c r="AC45" s="265">
        <v>5808</v>
      </c>
      <c r="AD45" s="266">
        <v>5025</v>
      </c>
      <c r="AE45" s="267">
        <v>0.86519999999999997</v>
      </c>
      <c r="AF45" s="268">
        <v>9468270.1199999992</v>
      </c>
      <c r="AG45" s="269">
        <v>7040756.6600000001</v>
      </c>
      <c r="AH45" s="267">
        <v>0.74360000000000004</v>
      </c>
      <c r="AI45" s="265">
        <v>4706</v>
      </c>
      <c r="AJ45" s="266">
        <v>3190</v>
      </c>
      <c r="AK45" s="267">
        <v>0.67789999999999995</v>
      </c>
      <c r="AL45" s="12" t="s">
        <v>168</v>
      </c>
    </row>
    <row r="46" spans="1:38" s="3" customFormat="1" ht="13.8" x14ac:dyDescent="0.3">
      <c r="A46" s="62" t="s">
        <v>308</v>
      </c>
      <c r="B46" s="62" t="s">
        <v>48</v>
      </c>
      <c r="C46" s="291">
        <v>6130418.0999999996</v>
      </c>
      <c r="D46" s="291">
        <v>6566750.4900000002</v>
      </c>
      <c r="E46" s="292">
        <v>0.93355429132499301</v>
      </c>
      <c r="F46" s="63">
        <v>3152</v>
      </c>
      <c r="G46" s="63">
        <v>3003</v>
      </c>
      <c r="H46" s="64">
        <v>0.95269999999999999</v>
      </c>
      <c r="I46" s="59">
        <v>0.99</v>
      </c>
      <c r="J46" s="296">
        <v>3791</v>
      </c>
      <c r="K46" s="296">
        <v>3128</v>
      </c>
      <c r="L46" s="297">
        <v>0.82509999999999994</v>
      </c>
      <c r="M46" s="292">
        <v>0.84840000000000004</v>
      </c>
      <c r="N46" s="65">
        <v>6424004.29</v>
      </c>
      <c r="O46" s="65">
        <v>4344795.1900000004</v>
      </c>
      <c r="P46" s="64">
        <v>0.67630000000000001</v>
      </c>
      <c r="Q46" s="64">
        <v>0.69</v>
      </c>
      <c r="R46" s="296">
        <v>2707</v>
      </c>
      <c r="S46" s="296">
        <v>2014</v>
      </c>
      <c r="T46" s="297">
        <v>0.74399999999999999</v>
      </c>
      <c r="U46" s="297">
        <v>0.69</v>
      </c>
      <c r="V46" s="63">
        <v>2082</v>
      </c>
      <c r="W46" s="63">
        <v>1754</v>
      </c>
      <c r="X46" s="64">
        <v>0.84250000000000003</v>
      </c>
      <c r="Y46" s="277"/>
      <c r="Z46" s="265">
        <v>3327</v>
      </c>
      <c r="AA46" s="266">
        <v>3365</v>
      </c>
      <c r="AB46" s="267">
        <v>1.0114000000000001</v>
      </c>
      <c r="AC46" s="265">
        <v>4204</v>
      </c>
      <c r="AD46" s="266">
        <v>3795</v>
      </c>
      <c r="AE46" s="267">
        <v>0.90269999999999995</v>
      </c>
      <c r="AF46" s="268">
        <v>7343860.6799999997</v>
      </c>
      <c r="AG46" s="269">
        <v>5095623.7699999996</v>
      </c>
      <c r="AH46" s="267">
        <v>0.69389999999999996</v>
      </c>
      <c r="AI46" s="265">
        <v>3286</v>
      </c>
      <c r="AJ46" s="266">
        <v>2271</v>
      </c>
      <c r="AK46" s="267">
        <v>0.69110000000000005</v>
      </c>
      <c r="AL46" s="12" t="s">
        <v>168</v>
      </c>
    </row>
    <row r="47" spans="1:38" s="3" customFormat="1" ht="13.8" x14ac:dyDescent="0.3">
      <c r="A47" s="356" t="s">
        <v>154</v>
      </c>
      <c r="B47" s="62" t="s">
        <v>49</v>
      </c>
      <c r="C47" s="291">
        <v>9546435.1799999997</v>
      </c>
      <c r="D47" s="291">
        <v>9650235.1500000004</v>
      </c>
      <c r="E47" s="292">
        <v>0.98924378853089401</v>
      </c>
      <c r="F47" s="63">
        <v>3372</v>
      </c>
      <c r="G47" s="63">
        <v>3424</v>
      </c>
      <c r="H47" s="64">
        <v>1.0154000000000001</v>
      </c>
      <c r="I47" s="59">
        <v>0.99</v>
      </c>
      <c r="J47" s="296">
        <v>4299</v>
      </c>
      <c r="K47" s="296">
        <v>3846</v>
      </c>
      <c r="L47" s="297">
        <v>0.89459999999999995</v>
      </c>
      <c r="M47" s="292">
        <v>0.88660000000000005</v>
      </c>
      <c r="N47" s="65">
        <v>10369435.630000001</v>
      </c>
      <c r="O47" s="65">
        <v>7220201.04</v>
      </c>
      <c r="P47" s="64">
        <v>0.69630000000000003</v>
      </c>
      <c r="Q47" s="64">
        <v>0.69</v>
      </c>
      <c r="R47" s="296">
        <v>3438</v>
      </c>
      <c r="S47" s="296">
        <v>2481</v>
      </c>
      <c r="T47" s="297">
        <v>0.72160000000000002</v>
      </c>
      <c r="U47" s="297">
        <v>0.69</v>
      </c>
      <c r="V47" s="63">
        <v>2763</v>
      </c>
      <c r="W47" s="63">
        <v>2318</v>
      </c>
      <c r="X47" s="64">
        <v>0.83889999999999998</v>
      </c>
      <c r="Y47" s="277"/>
      <c r="Z47" s="265">
        <v>3289</v>
      </c>
      <c r="AA47" s="266">
        <v>3605</v>
      </c>
      <c r="AB47" s="267">
        <v>1.0961000000000001</v>
      </c>
      <c r="AC47" s="265">
        <v>4462</v>
      </c>
      <c r="AD47" s="266">
        <v>4027</v>
      </c>
      <c r="AE47" s="267">
        <v>0.90249999999999997</v>
      </c>
      <c r="AF47" s="268">
        <v>10602758.33</v>
      </c>
      <c r="AG47" s="269">
        <v>7349482.2400000002</v>
      </c>
      <c r="AH47" s="267">
        <v>0.69320000000000004</v>
      </c>
      <c r="AI47" s="265">
        <v>3743</v>
      </c>
      <c r="AJ47" s="266">
        <v>2578</v>
      </c>
      <c r="AK47" s="267">
        <v>0.68879999999999997</v>
      </c>
      <c r="AL47" s="12" t="s">
        <v>168</v>
      </c>
    </row>
    <row r="48" spans="1:38" s="3" customFormat="1" ht="13.8" x14ac:dyDescent="0.3">
      <c r="A48" s="62" t="s">
        <v>155</v>
      </c>
      <c r="B48" s="62" t="s">
        <v>50</v>
      </c>
      <c r="C48" s="291">
        <v>3241808.5</v>
      </c>
      <c r="D48" s="291">
        <v>3430965.47</v>
      </c>
      <c r="E48" s="292">
        <v>0.94486771386830604</v>
      </c>
      <c r="F48" s="63">
        <v>989</v>
      </c>
      <c r="G48" s="63">
        <v>1033</v>
      </c>
      <c r="H48" s="64">
        <v>1.0445</v>
      </c>
      <c r="I48" s="59">
        <v>0.99</v>
      </c>
      <c r="J48" s="296">
        <v>1404</v>
      </c>
      <c r="K48" s="296">
        <v>1245</v>
      </c>
      <c r="L48" s="297">
        <v>0.88680000000000003</v>
      </c>
      <c r="M48" s="292">
        <v>0.89</v>
      </c>
      <c r="N48" s="65">
        <v>3576726.45</v>
      </c>
      <c r="O48" s="65">
        <v>2553320.38</v>
      </c>
      <c r="P48" s="64">
        <v>0.71389999999999998</v>
      </c>
      <c r="Q48" s="64">
        <v>0.69</v>
      </c>
      <c r="R48" s="296">
        <v>1144</v>
      </c>
      <c r="S48" s="296">
        <v>806</v>
      </c>
      <c r="T48" s="297">
        <v>0.70450000000000002</v>
      </c>
      <c r="U48" s="297">
        <v>0.69</v>
      </c>
      <c r="V48" s="63">
        <v>1074</v>
      </c>
      <c r="W48" s="63">
        <v>858</v>
      </c>
      <c r="X48" s="64">
        <v>0.79890000000000005</v>
      </c>
      <c r="Y48" s="277"/>
      <c r="Z48" s="265">
        <v>1066</v>
      </c>
      <c r="AA48" s="266">
        <v>1151</v>
      </c>
      <c r="AB48" s="267">
        <v>1.0797000000000001</v>
      </c>
      <c r="AC48" s="265">
        <v>1556</v>
      </c>
      <c r="AD48" s="266">
        <v>1405</v>
      </c>
      <c r="AE48" s="267">
        <v>0.90300000000000002</v>
      </c>
      <c r="AF48" s="268">
        <v>3891837.41</v>
      </c>
      <c r="AG48" s="269">
        <v>2918225.78</v>
      </c>
      <c r="AH48" s="267">
        <v>0.74980000000000002</v>
      </c>
      <c r="AI48" s="265">
        <v>1281</v>
      </c>
      <c r="AJ48" s="266">
        <v>934</v>
      </c>
      <c r="AK48" s="267">
        <v>0.72909999999999997</v>
      </c>
      <c r="AL48" s="12" t="s">
        <v>168</v>
      </c>
    </row>
    <row r="49" spans="1:38" s="3" customFormat="1" ht="13.8" x14ac:dyDescent="0.3">
      <c r="A49" s="62" t="s">
        <v>155</v>
      </c>
      <c r="B49" s="62" t="s">
        <v>51</v>
      </c>
      <c r="C49" s="291">
        <v>4021015.03</v>
      </c>
      <c r="D49" s="291">
        <v>4071439.44</v>
      </c>
      <c r="E49" s="292">
        <v>0.98761509025417304</v>
      </c>
      <c r="F49" s="63">
        <v>1565</v>
      </c>
      <c r="G49" s="63">
        <v>1630</v>
      </c>
      <c r="H49" s="64">
        <v>1.0415000000000001</v>
      </c>
      <c r="I49" s="59">
        <v>0.99</v>
      </c>
      <c r="J49" s="296">
        <v>2112</v>
      </c>
      <c r="K49" s="296">
        <v>1922</v>
      </c>
      <c r="L49" s="297">
        <v>0.91</v>
      </c>
      <c r="M49" s="292">
        <v>0.89</v>
      </c>
      <c r="N49" s="65">
        <v>4157154</v>
      </c>
      <c r="O49" s="65">
        <v>3115370.27</v>
      </c>
      <c r="P49" s="64">
        <v>0.74939999999999996</v>
      </c>
      <c r="Q49" s="64">
        <v>0.69</v>
      </c>
      <c r="R49" s="296">
        <v>1581</v>
      </c>
      <c r="S49" s="296">
        <v>1140</v>
      </c>
      <c r="T49" s="297">
        <v>0.72109999999999996</v>
      </c>
      <c r="U49" s="297">
        <v>0.69</v>
      </c>
      <c r="V49" s="63">
        <v>1398</v>
      </c>
      <c r="W49" s="63">
        <v>1145</v>
      </c>
      <c r="X49" s="64">
        <v>0.81899999999999995</v>
      </c>
      <c r="Y49" s="277"/>
      <c r="Z49" s="265">
        <v>1695</v>
      </c>
      <c r="AA49" s="266">
        <v>1750</v>
      </c>
      <c r="AB49" s="267">
        <v>1.0324</v>
      </c>
      <c r="AC49" s="265">
        <v>2407</v>
      </c>
      <c r="AD49" s="266">
        <v>2103</v>
      </c>
      <c r="AE49" s="267">
        <v>0.87370000000000003</v>
      </c>
      <c r="AF49" s="268">
        <v>4202934.4000000004</v>
      </c>
      <c r="AG49" s="269">
        <v>3194315.94</v>
      </c>
      <c r="AH49" s="267">
        <v>0.76</v>
      </c>
      <c r="AI49" s="265">
        <v>1815</v>
      </c>
      <c r="AJ49" s="266">
        <v>1238</v>
      </c>
      <c r="AK49" s="267">
        <v>0.68210000000000004</v>
      </c>
      <c r="AL49" s="12" t="s">
        <v>168</v>
      </c>
    </row>
    <row r="50" spans="1:38" s="3" customFormat="1" ht="13.8" x14ac:dyDescent="0.3">
      <c r="A50" s="356" t="s">
        <v>169</v>
      </c>
      <c r="B50" s="62" t="s">
        <v>52</v>
      </c>
      <c r="C50" s="291">
        <v>2881046.06</v>
      </c>
      <c r="D50" s="291">
        <v>2899804.19</v>
      </c>
      <c r="E50" s="292">
        <v>0.99353124253538005</v>
      </c>
      <c r="F50" s="63">
        <v>1625</v>
      </c>
      <c r="G50" s="63">
        <v>1612</v>
      </c>
      <c r="H50" s="64">
        <v>0.99199999999999999</v>
      </c>
      <c r="I50" s="59">
        <v>0.99</v>
      </c>
      <c r="J50" s="296">
        <v>1734</v>
      </c>
      <c r="K50" s="296">
        <v>1584</v>
      </c>
      <c r="L50" s="297">
        <v>0.91349999999999998</v>
      </c>
      <c r="M50" s="292">
        <v>0.89</v>
      </c>
      <c r="N50" s="65">
        <v>3072945.68</v>
      </c>
      <c r="O50" s="65">
        <v>2173634.21</v>
      </c>
      <c r="P50" s="64">
        <v>0.70730000000000004</v>
      </c>
      <c r="Q50" s="64">
        <v>0.69</v>
      </c>
      <c r="R50" s="296">
        <v>1239</v>
      </c>
      <c r="S50" s="296">
        <v>934</v>
      </c>
      <c r="T50" s="297">
        <v>0.75380000000000003</v>
      </c>
      <c r="U50" s="297">
        <v>0.69</v>
      </c>
      <c r="V50" s="63">
        <v>1217</v>
      </c>
      <c r="W50" s="63">
        <v>1056</v>
      </c>
      <c r="X50" s="64">
        <v>0.86770000000000003</v>
      </c>
      <c r="Y50" s="277"/>
      <c r="Z50" s="265">
        <v>1643</v>
      </c>
      <c r="AA50" s="266">
        <v>1645</v>
      </c>
      <c r="AB50" s="267">
        <v>1.0012000000000001</v>
      </c>
      <c r="AC50" s="265">
        <v>1899</v>
      </c>
      <c r="AD50" s="266">
        <v>1668</v>
      </c>
      <c r="AE50" s="267">
        <v>0.87839999999999996</v>
      </c>
      <c r="AF50" s="268">
        <v>3062225.19</v>
      </c>
      <c r="AG50" s="269">
        <v>2180011.81</v>
      </c>
      <c r="AH50" s="267">
        <v>0.71189999999999998</v>
      </c>
      <c r="AI50" s="265">
        <v>1403</v>
      </c>
      <c r="AJ50" s="266">
        <v>1022</v>
      </c>
      <c r="AK50" s="267">
        <v>0.72840000000000005</v>
      </c>
      <c r="AL50" s="12" t="s">
        <v>168</v>
      </c>
    </row>
    <row r="51" spans="1:38" s="3" customFormat="1" ht="13.8" x14ac:dyDescent="0.3">
      <c r="A51" s="356" t="s">
        <v>154</v>
      </c>
      <c r="B51" s="62" t="s">
        <v>53</v>
      </c>
      <c r="C51" s="291">
        <v>4681268.49</v>
      </c>
      <c r="D51" s="291">
        <v>4451115.58</v>
      </c>
      <c r="E51" s="292">
        <v>1.0517067925699699</v>
      </c>
      <c r="F51" s="63">
        <v>1812</v>
      </c>
      <c r="G51" s="63">
        <v>1862</v>
      </c>
      <c r="H51" s="64">
        <v>1.0276000000000001</v>
      </c>
      <c r="I51" s="59">
        <v>0.96540000000000004</v>
      </c>
      <c r="J51" s="296">
        <v>2535</v>
      </c>
      <c r="K51" s="296">
        <v>2033</v>
      </c>
      <c r="L51" s="297">
        <v>0.80200000000000005</v>
      </c>
      <c r="M51" s="292">
        <v>0.86729999999999996</v>
      </c>
      <c r="N51" s="65">
        <v>5276495.49</v>
      </c>
      <c r="O51" s="65">
        <v>3462152.19</v>
      </c>
      <c r="P51" s="64">
        <v>0.65610000000000002</v>
      </c>
      <c r="Q51" s="64">
        <v>0.6714</v>
      </c>
      <c r="R51" s="296">
        <v>1977</v>
      </c>
      <c r="S51" s="296">
        <v>1409</v>
      </c>
      <c r="T51" s="297">
        <v>0.7127</v>
      </c>
      <c r="U51" s="297">
        <v>0.69</v>
      </c>
      <c r="V51" s="63">
        <v>1361</v>
      </c>
      <c r="W51" s="63">
        <v>1010</v>
      </c>
      <c r="X51" s="64">
        <v>0.74209999999999998</v>
      </c>
      <c r="Y51" s="277"/>
      <c r="Z51" s="265">
        <v>2013</v>
      </c>
      <c r="AA51" s="266">
        <v>1896</v>
      </c>
      <c r="AB51" s="267">
        <v>0.94189999999999996</v>
      </c>
      <c r="AC51" s="265">
        <v>2696</v>
      </c>
      <c r="AD51" s="266">
        <v>2237</v>
      </c>
      <c r="AE51" s="267">
        <v>0.82969999999999999</v>
      </c>
      <c r="AF51" s="268">
        <v>5208294.24</v>
      </c>
      <c r="AG51" s="269">
        <v>3364505.19</v>
      </c>
      <c r="AH51" s="267">
        <v>0.64600000000000002</v>
      </c>
      <c r="AI51" s="265">
        <v>2150</v>
      </c>
      <c r="AJ51" s="266">
        <v>1373</v>
      </c>
      <c r="AK51" s="267">
        <v>0.63859999999999995</v>
      </c>
      <c r="AL51" s="12" t="s">
        <v>168</v>
      </c>
    </row>
    <row r="52" spans="1:38" s="3" customFormat="1" ht="13.8" x14ac:dyDescent="0.3">
      <c r="A52" s="356" t="s">
        <v>169</v>
      </c>
      <c r="B52" s="62" t="s">
        <v>54</v>
      </c>
      <c r="C52" s="291">
        <v>246063.44</v>
      </c>
      <c r="D52" s="291">
        <v>242518.8</v>
      </c>
      <c r="E52" s="292">
        <v>1.0146159390529701</v>
      </c>
      <c r="F52" s="63">
        <v>134</v>
      </c>
      <c r="G52" s="63">
        <v>130</v>
      </c>
      <c r="H52" s="64">
        <v>0.97009999999999996</v>
      </c>
      <c r="I52" s="59">
        <v>0.99</v>
      </c>
      <c r="J52" s="296">
        <v>191</v>
      </c>
      <c r="K52" s="296">
        <v>162</v>
      </c>
      <c r="L52" s="297">
        <v>0.84819999999999995</v>
      </c>
      <c r="M52" s="292">
        <v>0.81910000000000005</v>
      </c>
      <c r="N52" s="65">
        <v>313446.52</v>
      </c>
      <c r="O52" s="65">
        <v>171224.91</v>
      </c>
      <c r="P52" s="64">
        <v>0.54630000000000001</v>
      </c>
      <c r="Q52" s="64">
        <v>0.6099</v>
      </c>
      <c r="R52" s="296">
        <v>157</v>
      </c>
      <c r="S52" s="296">
        <v>99</v>
      </c>
      <c r="T52" s="297">
        <v>0.63060000000000005</v>
      </c>
      <c r="U52" s="297">
        <v>0.67110000000000003</v>
      </c>
      <c r="V52" s="63">
        <v>104</v>
      </c>
      <c r="W52" s="63">
        <v>88</v>
      </c>
      <c r="X52" s="64">
        <v>0.84619999999999995</v>
      </c>
      <c r="Y52" s="277"/>
      <c r="Z52" s="265">
        <v>126</v>
      </c>
      <c r="AA52" s="266">
        <v>132</v>
      </c>
      <c r="AB52" s="267">
        <v>1.0476000000000001</v>
      </c>
      <c r="AC52" s="265">
        <v>181</v>
      </c>
      <c r="AD52" s="266">
        <v>167</v>
      </c>
      <c r="AE52" s="267">
        <v>0.92269999999999996</v>
      </c>
      <c r="AF52" s="268">
        <v>341067</v>
      </c>
      <c r="AG52" s="269">
        <v>189559.99</v>
      </c>
      <c r="AH52" s="267">
        <v>0.55579999999999996</v>
      </c>
      <c r="AI52" s="265">
        <v>150</v>
      </c>
      <c r="AJ52" s="266">
        <v>84</v>
      </c>
      <c r="AK52" s="267">
        <v>0.56000000000000005</v>
      </c>
      <c r="AL52" s="12" t="s">
        <v>168</v>
      </c>
    </row>
    <row r="53" spans="1:38" s="3" customFormat="1" ht="13.8" x14ac:dyDescent="0.3">
      <c r="A53" s="356" t="s">
        <v>153</v>
      </c>
      <c r="B53" s="62" t="s">
        <v>55</v>
      </c>
      <c r="C53" s="291">
        <v>10152619.92</v>
      </c>
      <c r="D53" s="291">
        <v>10492549.42</v>
      </c>
      <c r="E53" s="292">
        <v>0.96760277351164503</v>
      </c>
      <c r="F53" s="63">
        <v>4140</v>
      </c>
      <c r="G53" s="63">
        <v>4135</v>
      </c>
      <c r="H53" s="64">
        <v>0.99880000000000002</v>
      </c>
      <c r="I53" s="59">
        <v>0.99</v>
      </c>
      <c r="J53" s="296">
        <v>5422</v>
      </c>
      <c r="K53" s="296">
        <v>4543</v>
      </c>
      <c r="L53" s="297">
        <v>0.83789999999999998</v>
      </c>
      <c r="M53" s="292">
        <v>0.85819999999999996</v>
      </c>
      <c r="N53" s="65">
        <v>10854751.76</v>
      </c>
      <c r="O53" s="65">
        <v>7117461.2800000003</v>
      </c>
      <c r="P53" s="64">
        <v>0.65569999999999995</v>
      </c>
      <c r="Q53" s="64">
        <v>0.65059999999999996</v>
      </c>
      <c r="R53" s="296">
        <v>4282</v>
      </c>
      <c r="S53" s="296">
        <v>3085</v>
      </c>
      <c r="T53" s="297">
        <v>0.72050000000000003</v>
      </c>
      <c r="U53" s="297">
        <v>0.69</v>
      </c>
      <c r="V53" s="63">
        <v>3275</v>
      </c>
      <c r="W53" s="63">
        <v>2651</v>
      </c>
      <c r="X53" s="64">
        <v>0.8095</v>
      </c>
      <c r="Y53" s="277"/>
      <c r="Z53" s="265">
        <v>4457</v>
      </c>
      <c r="AA53" s="266">
        <v>4427</v>
      </c>
      <c r="AB53" s="267">
        <v>0.99329999999999996</v>
      </c>
      <c r="AC53" s="265">
        <v>6345</v>
      </c>
      <c r="AD53" s="266">
        <v>5491</v>
      </c>
      <c r="AE53" s="267">
        <v>0.86539999999999995</v>
      </c>
      <c r="AF53" s="268">
        <v>12065622.43</v>
      </c>
      <c r="AG53" s="269">
        <v>7879558.1200000001</v>
      </c>
      <c r="AH53" s="267">
        <v>0.65310000000000001</v>
      </c>
      <c r="AI53" s="265">
        <v>4972</v>
      </c>
      <c r="AJ53" s="266">
        <v>3228</v>
      </c>
      <c r="AK53" s="267">
        <v>0.6492</v>
      </c>
      <c r="AL53" s="12" t="s">
        <v>168</v>
      </c>
    </row>
    <row r="54" spans="1:38" s="3" customFormat="1" ht="13.8" x14ac:dyDescent="0.3">
      <c r="A54" s="62" t="s">
        <v>155</v>
      </c>
      <c r="B54" s="62" t="s">
        <v>56</v>
      </c>
      <c r="C54" s="291">
        <v>1956801.9</v>
      </c>
      <c r="D54" s="291">
        <v>2137778.33</v>
      </c>
      <c r="E54" s="292">
        <v>0.91534368766849605</v>
      </c>
      <c r="F54" s="63">
        <v>490</v>
      </c>
      <c r="G54" s="63">
        <v>512</v>
      </c>
      <c r="H54" s="64">
        <v>1.0448999999999999</v>
      </c>
      <c r="I54" s="59">
        <v>0.99</v>
      </c>
      <c r="J54" s="296">
        <v>758</v>
      </c>
      <c r="K54" s="296">
        <v>676</v>
      </c>
      <c r="L54" s="297">
        <v>0.89180000000000004</v>
      </c>
      <c r="M54" s="292">
        <v>0.89</v>
      </c>
      <c r="N54" s="65">
        <v>2175273.41</v>
      </c>
      <c r="O54" s="65">
        <v>1489220.47</v>
      </c>
      <c r="P54" s="64">
        <v>0.68459999999999999</v>
      </c>
      <c r="Q54" s="64">
        <v>0.69</v>
      </c>
      <c r="R54" s="296">
        <v>649</v>
      </c>
      <c r="S54" s="296">
        <v>466</v>
      </c>
      <c r="T54" s="297">
        <v>0.71799999999999997</v>
      </c>
      <c r="U54" s="297">
        <v>0.69</v>
      </c>
      <c r="V54" s="63">
        <v>448</v>
      </c>
      <c r="W54" s="63">
        <v>318</v>
      </c>
      <c r="X54" s="64">
        <v>0.70979999999999999</v>
      </c>
      <c r="Y54" s="277"/>
      <c r="Z54" s="265">
        <v>499</v>
      </c>
      <c r="AA54" s="266">
        <v>530</v>
      </c>
      <c r="AB54" s="267">
        <v>1.0621</v>
      </c>
      <c r="AC54" s="265">
        <v>900</v>
      </c>
      <c r="AD54" s="266">
        <v>794</v>
      </c>
      <c r="AE54" s="267">
        <v>0.88219999999999998</v>
      </c>
      <c r="AF54" s="268">
        <v>2532080.21</v>
      </c>
      <c r="AG54" s="269">
        <v>1830421.76</v>
      </c>
      <c r="AH54" s="267">
        <v>0.72289999999999999</v>
      </c>
      <c r="AI54" s="265">
        <v>722</v>
      </c>
      <c r="AJ54" s="266">
        <v>514</v>
      </c>
      <c r="AK54" s="267">
        <v>0.71189999999999998</v>
      </c>
      <c r="AL54" s="12" t="s">
        <v>168</v>
      </c>
    </row>
    <row r="55" spans="1:38" s="3" customFormat="1" ht="13.8" x14ac:dyDescent="0.3">
      <c r="A55" s="62" t="s">
        <v>308</v>
      </c>
      <c r="B55" s="62" t="s">
        <v>57</v>
      </c>
      <c r="C55" s="291">
        <v>15220070.57</v>
      </c>
      <c r="D55" s="291">
        <v>15265343.26</v>
      </c>
      <c r="E55" s="292">
        <v>0.99703428287009899</v>
      </c>
      <c r="F55" s="63">
        <v>4581</v>
      </c>
      <c r="G55" s="63">
        <v>4963</v>
      </c>
      <c r="H55" s="64">
        <v>1.0833999999999999</v>
      </c>
      <c r="I55" s="59">
        <v>0.99</v>
      </c>
      <c r="J55" s="296">
        <v>5935</v>
      </c>
      <c r="K55" s="296">
        <v>5221</v>
      </c>
      <c r="L55" s="297">
        <v>0.87970000000000004</v>
      </c>
      <c r="M55" s="292">
        <v>0.85840000000000005</v>
      </c>
      <c r="N55" s="65">
        <v>15896785.470000001</v>
      </c>
      <c r="O55" s="65">
        <v>11837570.75</v>
      </c>
      <c r="P55" s="64">
        <v>0.74470000000000003</v>
      </c>
      <c r="Q55" s="64">
        <v>0.69</v>
      </c>
      <c r="R55" s="296">
        <v>4507</v>
      </c>
      <c r="S55" s="296">
        <v>3476</v>
      </c>
      <c r="T55" s="297">
        <v>0.7712</v>
      </c>
      <c r="U55" s="297">
        <v>0.69</v>
      </c>
      <c r="V55" s="63">
        <v>3953</v>
      </c>
      <c r="W55" s="63">
        <v>3464</v>
      </c>
      <c r="X55" s="64">
        <v>0.87629999999999997</v>
      </c>
      <c r="Y55" s="277"/>
      <c r="Z55" s="265">
        <v>4734</v>
      </c>
      <c r="AA55" s="266">
        <v>5191</v>
      </c>
      <c r="AB55" s="267">
        <v>1.0965</v>
      </c>
      <c r="AC55" s="265">
        <v>6517</v>
      </c>
      <c r="AD55" s="266">
        <v>5686</v>
      </c>
      <c r="AE55" s="267">
        <v>0.87250000000000005</v>
      </c>
      <c r="AF55" s="268">
        <v>16587024.470000001</v>
      </c>
      <c r="AG55" s="269">
        <v>12195134.83</v>
      </c>
      <c r="AH55" s="267">
        <v>0.73519999999999996</v>
      </c>
      <c r="AI55" s="265">
        <v>5250</v>
      </c>
      <c r="AJ55" s="266">
        <v>3810</v>
      </c>
      <c r="AK55" s="267">
        <v>0.72570000000000001</v>
      </c>
      <c r="AL55" s="12" t="s">
        <v>168</v>
      </c>
    </row>
    <row r="56" spans="1:38" s="3" customFormat="1" ht="13.8" x14ac:dyDescent="0.3">
      <c r="A56" s="356" t="s">
        <v>152</v>
      </c>
      <c r="B56" s="62" t="s">
        <v>58</v>
      </c>
      <c r="C56" s="291">
        <v>900010.79</v>
      </c>
      <c r="D56" s="291">
        <v>973408.15</v>
      </c>
      <c r="E56" s="292">
        <v>0.92459754934248295</v>
      </c>
      <c r="F56" s="63">
        <v>277</v>
      </c>
      <c r="G56" s="63">
        <v>254</v>
      </c>
      <c r="H56" s="64">
        <v>0.91700000000000004</v>
      </c>
      <c r="I56" s="59">
        <v>0.96619999999999995</v>
      </c>
      <c r="J56" s="296">
        <v>386</v>
      </c>
      <c r="K56" s="296">
        <v>361</v>
      </c>
      <c r="L56" s="297">
        <v>0.93520000000000003</v>
      </c>
      <c r="M56" s="292">
        <v>0.89</v>
      </c>
      <c r="N56" s="65">
        <v>927874.97</v>
      </c>
      <c r="O56" s="65">
        <v>640343.56000000006</v>
      </c>
      <c r="P56" s="64">
        <v>0.69010000000000005</v>
      </c>
      <c r="Q56" s="64">
        <v>0.69</v>
      </c>
      <c r="R56" s="296">
        <v>343</v>
      </c>
      <c r="S56" s="296">
        <v>263</v>
      </c>
      <c r="T56" s="297">
        <v>0.76680000000000004</v>
      </c>
      <c r="U56" s="297">
        <v>0.69</v>
      </c>
      <c r="V56" s="63">
        <v>219</v>
      </c>
      <c r="W56" s="63">
        <v>187</v>
      </c>
      <c r="X56" s="64">
        <v>0.85389999999999999</v>
      </c>
      <c r="Y56" s="277"/>
      <c r="Z56" s="265">
        <v>376</v>
      </c>
      <c r="AA56" s="266">
        <v>364</v>
      </c>
      <c r="AB56" s="267">
        <v>0.96809999999999996</v>
      </c>
      <c r="AC56" s="265">
        <v>531</v>
      </c>
      <c r="AD56" s="266">
        <v>480</v>
      </c>
      <c r="AE56" s="267">
        <v>0.90400000000000003</v>
      </c>
      <c r="AF56" s="268">
        <v>1023023.57</v>
      </c>
      <c r="AG56" s="269">
        <v>758014.59</v>
      </c>
      <c r="AH56" s="267">
        <v>0.74099999999999999</v>
      </c>
      <c r="AI56" s="265">
        <v>459</v>
      </c>
      <c r="AJ56" s="266">
        <v>323</v>
      </c>
      <c r="AK56" s="267">
        <v>0.70369999999999999</v>
      </c>
      <c r="AL56" s="12" t="s">
        <v>168</v>
      </c>
    </row>
    <row r="57" spans="1:38" s="3" customFormat="1" ht="13.8" x14ac:dyDescent="0.3">
      <c r="A57" s="356" t="s">
        <v>154</v>
      </c>
      <c r="B57" s="62" t="s">
        <v>59</v>
      </c>
      <c r="C57" s="291">
        <v>4082492.03</v>
      </c>
      <c r="D57" s="291">
        <v>4220451.71</v>
      </c>
      <c r="E57" s="292">
        <v>0.96731163167366296</v>
      </c>
      <c r="F57" s="63">
        <v>1921</v>
      </c>
      <c r="G57" s="63">
        <v>1840</v>
      </c>
      <c r="H57" s="64">
        <v>0.95779999999999998</v>
      </c>
      <c r="I57" s="59">
        <v>0.94369999999999998</v>
      </c>
      <c r="J57" s="296">
        <v>2269</v>
      </c>
      <c r="K57" s="296">
        <v>1970</v>
      </c>
      <c r="L57" s="297">
        <v>0.86819999999999997</v>
      </c>
      <c r="M57" s="292">
        <v>0.85740000000000005</v>
      </c>
      <c r="N57" s="65">
        <v>4546060.54</v>
      </c>
      <c r="O57" s="65">
        <v>3018276.02</v>
      </c>
      <c r="P57" s="64">
        <v>0.66390000000000005</v>
      </c>
      <c r="Q57" s="64">
        <v>0.68230000000000002</v>
      </c>
      <c r="R57" s="296">
        <v>1705</v>
      </c>
      <c r="S57" s="296">
        <v>1184</v>
      </c>
      <c r="T57" s="297">
        <v>0.69440000000000002</v>
      </c>
      <c r="U57" s="297">
        <v>0.69</v>
      </c>
      <c r="V57" s="63">
        <v>1462</v>
      </c>
      <c r="W57" s="63">
        <v>1214</v>
      </c>
      <c r="X57" s="64">
        <v>0.83040000000000003</v>
      </c>
      <c r="Y57" s="277"/>
      <c r="Z57" s="265">
        <v>1934</v>
      </c>
      <c r="AA57" s="266">
        <v>1980</v>
      </c>
      <c r="AB57" s="267">
        <v>1.0238</v>
      </c>
      <c r="AC57" s="265">
        <v>2490</v>
      </c>
      <c r="AD57" s="266">
        <v>2200</v>
      </c>
      <c r="AE57" s="267">
        <v>0.88349999999999995</v>
      </c>
      <c r="AF57" s="268">
        <v>4897655.45</v>
      </c>
      <c r="AG57" s="269">
        <v>3337577.13</v>
      </c>
      <c r="AH57" s="267">
        <v>0.68149999999999999</v>
      </c>
      <c r="AI57" s="265">
        <v>1973</v>
      </c>
      <c r="AJ57" s="266">
        <v>1410</v>
      </c>
      <c r="AK57" s="267">
        <v>0.71460000000000001</v>
      </c>
      <c r="AL57" s="12" t="s">
        <v>168</v>
      </c>
    </row>
    <row r="58" spans="1:38" s="3" customFormat="1" ht="13.8" x14ac:dyDescent="0.3">
      <c r="A58" s="356" t="s">
        <v>152</v>
      </c>
      <c r="B58" s="62" t="s">
        <v>60</v>
      </c>
      <c r="C58" s="291">
        <v>7084381.9299999997</v>
      </c>
      <c r="D58" s="291">
        <v>7162345.3700000001</v>
      </c>
      <c r="E58" s="292">
        <v>0.98911481700860804</v>
      </c>
      <c r="F58" s="63">
        <v>3578</v>
      </c>
      <c r="G58" s="63">
        <v>3316</v>
      </c>
      <c r="H58" s="64">
        <v>0.92679999999999996</v>
      </c>
      <c r="I58" s="59">
        <v>0.91359999999999997</v>
      </c>
      <c r="J58" s="296">
        <v>4732</v>
      </c>
      <c r="K58" s="296">
        <v>4061</v>
      </c>
      <c r="L58" s="297">
        <v>0.85819999999999996</v>
      </c>
      <c r="M58" s="292">
        <v>0.85089999999999999</v>
      </c>
      <c r="N58" s="65">
        <v>7655446.8799999999</v>
      </c>
      <c r="O58" s="65">
        <v>4776972.9400000004</v>
      </c>
      <c r="P58" s="64">
        <v>0.624</v>
      </c>
      <c r="Q58" s="64">
        <v>0.61990000000000001</v>
      </c>
      <c r="R58" s="296">
        <v>3697</v>
      </c>
      <c r="S58" s="296">
        <v>2555</v>
      </c>
      <c r="T58" s="297">
        <v>0.69110000000000005</v>
      </c>
      <c r="U58" s="297">
        <v>0.67190000000000005</v>
      </c>
      <c r="V58" s="63">
        <v>2700</v>
      </c>
      <c r="W58" s="63">
        <v>2316</v>
      </c>
      <c r="X58" s="64">
        <v>0.85780000000000001</v>
      </c>
      <c r="Y58" s="277"/>
      <c r="Z58" s="265">
        <v>4282</v>
      </c>
      <c r="AA58" s="266">
        <v>3938</v>
      </c>
      <c r="AB58" s="267">
        <v>0.91969999999999996</v>
      </c>
      <c r="AC58" s="265">
        <v>5443</v>
      </c>
      <c r="AD58" s="266">
        <v>4773</v>
      </c>
      <c r="AE58" s="267">
        <v>0.87690000000000001</v>
      </c>
      <c r="AF58" s="268">
        <v>8516880.1699999999</v>
      </c>
      <c r="AG58" s="269">
        <v>5340306.5</v>
      </c>
      <c r="AH58" s="267">
        <v>0.627</v>
      </c>
      <c r="AI58" s="265">
        <v>4312</v>
      </c>
      <c r="AJ58" s="266">
        <v>2641</v>
      </c>
      <c r="AK58" s="267">
        <v>0.61250000000000004</v>
      </c>
      <c r="AL58" s="12" t="s">
        <v>168</v>
      </c>
    </row>
    <row r="59" spans="1:38" s="3" customFormat="1" ht="13.8" x14ac:dyDescent="0.3">
      <c r="A59" s="356" t="s">
        <v>153</v>
      </c>
      <c r="B59" s="62" t="s">
        <v>61</v>
      </c>
      <c r="C59" s="291">
        <v>4774208.7</v>
      </c>
      <c r="D59" s="291">
        <v>5166944.8099999996</v>
      </c>
      <c r="E59" s="292">
        <v>0.923990651256831</v>
      </c>
      <c r="F59" s="63">
        <v>1664</v>
      </c>
      <c r="G59" s="63">
        <v>1614</v>
      </c>
      <c r="H59" s="64">
        <v>0.97</v>
      </c>
      <c r="I59" s="59">
        <v>0.9546</v>
      </c>
      <c r="J59" s="296">
        <v>2452</v>
      </c>
      <c r="K59" s="296">
        <v>2024</v>
      </c>
      <c r="L59" s="297">
        <v>0.82540000000000002</v>
      </c>
      <c r="M59" s="292">
        <v>0.82179999999999997</v>
      </c>
      <c r="N59" s="65">
        <v>4997877.5599999996</v>
      </c>
      <c r="O59" s="65">
        <v>3391223.11</v>
      </c>
      <c r="P59" s="64">
        <v>0.67849999999999999</v>
      </c>
      <c r="Q59" s="64">
        <v>0.69</v>
      </c>
      <c r="R59" s="296">
        <v>1948</v>
      </c>
      <c r="S59" s="296">
        <v>1423</v>
      </c>
      <c r="T59" s="297">
        <v>0.73050000000000004</v>
      </c>
      <c r="U59" s="297">
        <v>0.69</v>
      </c>
      <c r="V59" s="63">
        <v>1381</v>
      </c>
      <c r="W59" s="63">
        <v>1213</v>
      </c>
      <c r="X59" s="64">
        <v>0.87829999999999997</v>
      </c>
      <c r="Y59" s="277"/>
      <c r="Z59" s="265">
        <v>1654</v>
      </c>
      <c r="AA59" s="266">
        <v>1729</v>
      </c>
      <c r="AB59" s="267">
        <v>1.0452999999999999</v>
      </c>
      <c r="AC59" s="265">
        <v>2592</v>
      </c>
      <c r="AD59" s="266">
        <v>2277</v>
      </c>
      <c r="AE59" s="267">
        <v>0.87849999999999995</v>
      </c>
      <c r="AF59" s="268">
        <v>5659927.9699999997</v>
      </c>
      <c r="AG59" s="269">
        <v>4054367.67</v>
      </c>
      <c r="AH59" s="267">
        <v>0.71630000000000005</v>
      </c>
      <c r="AI59" s="265">
        <v>2171</v>
      </c>
      <c r="AJ59" s="266">
        <v>1552</v>
      </c>
      <c r="AK59" s="267">
        <v>0.71489999999999998</v>
      </c>
      <c r="AL59" s="12" t="s">
        <v>168</v>
      </c>
    </row>
    <row r="60" spans="1:38" s="3" customFormat="1" ht="13.8" x14ac:dyDescent="0.3">
      <c r="A60" s="62" t="s">
        <v>155</v>
      </c>
      <c r="B60" s="62" t="s">
        <v>62</v>
      </c>
      <c r="C60" s="291">
        <v>1962185.2</v>
      </c>
      <c r="D60" s="291">
        <v>1901916.56</v>
      </c>
      <c r="E60" s="292">
        <v>1.03168837228064</v>
      </c>
      <c r="F60" s="63">
        <v>612</v>
      </c>
      <c r="G60" s="63">
        <v>666</v>
      </c>
      <c r="H60" s="64">
        <v>1.0882000000000001</v>
      </c>
      <c r="I60" s="59">
        <v>0.99</v>
      </c>
      <c r="J60" s="296">
        <v>1023</v>
      </c>
      <c r="K60" s="296">
        <v>924</v>
      </c>
      <c r="L60" s="297">
        <v>0.9032</v>
      </c>
      <c r="M60" s="292">
        <v>0.87980000000000003</v>
      </c>
      <c r="N60" s="65">
        <v>2408309.16</v>
      </c>
      <c r="O60" s="65">
        <v>1451937.93</v>
      </c>
      <c r="P60" s="64">
        <v>0.60289999999999999</v>
      </c>
      <c r="Q60" s="64">
        <v>0.61899999999999999</v>
      </c>
      <c r="R60" s="296">
        <v>891</v>
      </c>
      <c r="S60" s="296">
        <v>595</v>
      </c>
      <c r="T60" s="297">
        <v>0.66779999999999995</v>
      </c>
      <c r="U60" s="297">
        <v>0.66890000000000005</v>
      </c>
      <c r="V60" s="63">
        <v>720</v>
      </c>
      <c r="W60" s="63">
        <v>582</v>
      </c>
      <c r="X60" s="64">
        <v>0.80830000000000002</v>
      </c>
      <c r="Y60" s="277"/>
      <c r="Z60" s="265">
        <v>466</v>
      </c>
      <c r="AA60" s="266">
        <v>555</v>
      </c>
      <c r="AB60" s="267">
        <v>1.1910000000000001</v>
      </c>
      <c r="AC60" s="265">
        <v>903</v>
      </c>
      <c r="AD60" s="266">
        <v>812</v>
      </c>
      <c r="AE60" s="267">
        <v>0.8992</v>
      </c>
      <c r="AF60" s="268">
        <v>2188585.67</v>
      </c>
      <c r="AG60" s="269">
        <v>1465123.29</v>
      </c>
      <c r="AH60" s="267">
        <v>0.6694</v>
      </c>
      <c r="AI60" s="265">
        <v>799</v>
      </c>
      <c r="AJ60" s="266">
        <v>538</v>
      </c>
      <c r="AK60" s="267">
        <v>0.67330000000000001</v>
      </c>
      <c r="AL60" s="12" t="s">
        <v>168</v>
      </c>
    </row>
    <row r="61" spans="1:38" s="3" customFormat="1" ht="13.8" x14ac:dyDescent="0.3">
      <c r="A61" s="62" t="s">
        <v>155</v>
      </c>
      <c r="B61" s="62" t="s">
        <v>63</v>
      </c>
      <c r="C61" s="291">
        <v>847384.37</v>
      </c>
      <c r="D61" s="291">
        <v>901079</v>
      </c>
      <c r="E61" s="292">
        <v>0.94041074090063104</v>
      </c>
      <c r="F61" s="63">
        <v>347</v>
      </c>
      <c r="G61" s="63">
        <v>340</v>
      </c>
      <c r="H61" s="64">
        <v>0.9798</v>
      </c>
      <c r="I61" s="59">
        <v>0.99</v>
      </c>
      <c r="J61" s="296">
        <v>569</v>
      </c>
      <c r="K61" s="296">
        <v>549</v>
      </c>
      <c r="L61" s="297">
        <v>0.96489999999999998</v>
      </c>
      <c r="M61" s="292">
        <v>0.89</v>
      </c>
      <c r="N61" s="65">
        <v>937826.25</v>
      </c>
      <c r="O61" s="65">
        <v>615102.77</v>
      </c>
      <c r="P61" s="64">
        <v>0.65590000000000004</v>
      </c>
      <c r="Q61" s="64">
        <v>0.66479999999999995</v>
      </c>
      <c r="R61" s="296">
        <v>310</v>
      </c>
      <c r="S61" s="296">
        <v>214</v>
      </c>
      <c r="T61" s="297">
        <v>0.69030000000000002</v>
      </c>
      <c r="U61" s="297">
        <v>0.69</v>
      </c>
      <c r="V61" s="63">
        <v>406</v>
      </c>
      <c r="W61" s="63">
        <v>328</v>
      </c>
      <c r="X61" s="64">
        <v>0.80789999999999995</v>
      </c>
      <c r="Y61" s="277"/>
      <c r="Z61" s="265">
        <v>391</v>
      </c>
      <c r="AA61" s="266">
        <v>392</v>
      </c>
      <c r="AB61" s="267">
        <v>1.0025999999999999</v>
      </c>
      <c r="AC61" s="265">
        <v>684</v>
      </c>
      <c r="AD61" s="266">
        <v>616</v>
      </c>
      <c r="AE61" s="267">
        <v>0.90059999999999996</v>
      </c>
      <c r="AF61" s="268">
        <v>1033779.3</v>
      </c>
      <c r="AG61" s="269">
        <v>673483.94</v>
      </c>
      <c r="AH61" s="267">
        <v>0.65149999999999997</v>
      </c>
      <c r="AI61" s="265">
        <v>417</v>
      </c>
      <c r="AJ61" s="266">
        <v>245</v>
      </c>
      <c r="AK61" s="267">
        <v>0.58750000000000002</v>
      </c>
      <c r="AL61" s="12" t="s">
        <v>168</v>
      </c>
    </row>
    <row r="62" spans="1:38" s="3" customFormat="1" ht="13.8" x14ac:dyDescent="0.3">
      <c r="A62" s="356" t="s">
        <v>169</v>
      </c>
      <c r="B62" s="62" t="s">
        <v>64</v>
      </c>
      <c r="C62" s="291">
        <v>2707257.8</v>
      </c>
      <c r="D62" s="291">
        <v>2728767</v>
      </c>
      <c r="E62" s="292">
        <v>0.992117612093667</v>
      </c>
      <c r="F62" s="63">
        <v>1286</v>
      </c>
      <c r="G62" s="63">
        <v>1254</v>
      </c>
      <c r="H62" s="64">
        <v>0.97509999999999997</v>
      </c>
      <c r="I62" s="59">
        <v>0.97260000000000002</v>
      </c>
      <c r="J62" s="296">
        <v>1786</v>
      </c>
      <c r="K62" s="296">
        <v>1721</v>
      </c>
      <c r="L62" s="297">
        <v>0.96360000000000001</v>
      </c>
      <c r="M62" s="292">
        <v>0.89</v>
      </c>
      <c r="N62" s="65">
        <v>2724143.7</v>
      </c>
      <c r="O62" s="65">
        <v>1830501.02</v>
      </c>
      <c r="P62" s="64">
        <v>0.67200000000000004</v>
      </c>
      <c r="Q62" s="64">
        <v>0.67269999999999996</v>
      </c>
      <c r="R62" s="296">
        <v>1505</v>
      </c>
      <c r="S62" s="296">
        <v>1077</v>
      </c>
      <c r="T62" s="297">
        <v>0.71560000000000001</v>
      </c>
      <c r="U62" s="297">
        <v>0.68930000000000002</v>
      </c>
      <c r="V62" s="63">
        <v>1106</v>
      </c>
      <c r="W62" s="63">
        <v>968</v>
      </c>
      <c r="X62" s="64">
        <v>0.87519999999999998</v>
      </c>
      <c r="Y62" s="277"/>
      <c r="Z62" s="265">
        <v>1615</v>
      </c>
      <c r="AA62" s="266">
        <v>1545</v>
      </c>
      <c r="AB62" s="267">
        <v>0.95669999999999999</v>
      </c>
      <c r="AC62" s="265">
        <v>2354</v>
      </c>
      <c r="AD62" s="266">
        <v>2121</v>
      </c>
      <c r="AE62" s="267">
        <v>0.90100000000000002</v>
      </c>
      <c r="AF62" s="268">
        <v>3274541.67</v>
      </c>
      <c r="AG62" s="269">
        <v>2006900.51</v>
      </c>
      <c r="AH62" s="267">
        <v>0.6129</v>
      </c>
      <c r="AI62" s="265">
        <v>1879</v>
      </c>
      <c r="AJ62" s="266">
        <v>1135</v>
      </c>
      <c r="AK62" s="267">
        <v>0.60399999999999998</v>
      </c>
      <c r="AL62" s="12" t="s">
        <v>168</v>
      </c>
    </row>
    <row r="63" spans="1:38" s="3" customFormat="1" ht="13.8" x14ac:dyDescent="0.3">
      <c r="A63" s="356" t="s">
        <v>153</v>
      </c>
      <c r="B63" s="62" t="s">
        <v>65</v>
      </c>
      <c r="C63" s="291">
        <v>2729955.24</v>
      </c>
      <c r="D63" s="291">
        <v>2900090.8</v>
      </c>
      <c r="E63" s="292">
        <v>0.94133440235733301</v>
      </c>
      <c r="F63" s="63">
        <v>1083</v>
      </c>
      <c r="G63" s="63">
        <v>1128</v>
      </c>
      <c r="H63" s="64">
        <v>1.0416000000000001</v>
      </c>
      <c r="I63" s="59">
        <v>0.99</v>
      </c>
      <c r="J63" s="296">
        <v>1647</v>
      </c>
      <c r="K63" s="296">
        <v>1397</v>
      </c>
      <c r="L63" s="297">
        <v>0.84819999999999995</v>
      </c>
      <c r="M63" s="292">
        <v>0.88249999999999995</v>
      </c>
      <c r="N63" s="65">
        <v>3147985.77</v>
      </c>
      <c r="O63" s="65">
        <v>1972646.26</v>
      </c>
      <c r="P63" s="64">
        <v>0.62660000000000005</v>
      </c>
      <c r="Q63" s="64">
        <v>0.61439999999999995</v>
      </c>
      <c r="R63" s="296">
        <v>1275</v>
      </c>
      <c r="S63" s="296">
        <v>827</v>
      </c>
      <c r="T63" s="297">
        <v>0.64859999999999995</v>
      </c>
      <c r="U63" s="297">
        <v>0.67600000000000005</v>
      </c>
      <c r="V63" s="63">
        <v>961</v>
      </c>
      <c r="W63" s="63">
        <v>837</v>
      </c>
      <c r="X63" s="64">
        <v>0.871</v>
      </c>
      <c r="Y63" s="277"/>
      <c r="Z63" s="265">
        <v>1284</v>
      </c>
      <c r="AA63" s="266">
        <v>1327</v>
      </c>
      <c r="AB63" s="267">
        <v>1.0335000000000001</v>
      </c>
      <c r="AC63" s="265">
        <v>2184</v>
      </c>
      <c r="AD63" s="266">
        <v>1945</v>
      </c>
      <c r="AE63" s="267">
        <v>0.89059999999999995</v>
      </c>
      <c r="AF63" s="268">
        <v>3943336.75</v>
      </c>
      <c r="AG63" s="269">
        <v>2547023.56</v>
      </c>
      <c r="AH63" s="267">
        <v>0.64590000000000003</v>
      </c>
      <c r="AI63" s="265">
        <v>1702</v>
      </c>
      <c r="AJ63" s="266">
        <v>1012</v>
      </c>
      <c r="AK63" s="267">
        <v>0.59460000000000002</v>
      </c>
      <c r="AL63" s="12" t="s">
        <v>168</v>
      </c>
    </row>
    <row r="64" spans="1:38" ht="13.8" x14ac:dyDescent="0.3">
      <c r="A64" s="356" t="s">
        <v>154</v>
      </c>
      <c r="B64" s="356" t="s">
        <v>66</v>
      </c>
      <c r="C64" s="291">
        <v>49983298.310000002</v>
      </c>
      <c r="D64" s="291">
        <v>52286476.670000002</v>
      </c>
      <c r="E64" s="292">
        <v>0.955950782942667</v>
      </c>
      <c r="F64" s="357">
        <v>26104</v>
      </c>
      <c r="G64" s="357">
        <v>24496</v>
      </c>
      <c r="H64" s="350">
        <v>0.93840000000000001</v>
      </c>
      <c r="I64" s="370">
        <v>0.93930000000000002</v>
      </c>
      <c r="J64" s="296">
        <v>32421</v>
      </c>
      <c r="K64" s="296">
        <v>22530</v>
      </c>
      <c r="L64" s="297">
        <v>0.69489999999999996</v>
      </c>
      <c r="M64" s="292">
        <v>0.70989999999999998</v>
      </c>
      <c r="N64" s="351">
        <v>57251966.32</v>
      </c>
      <c r="O64" s="351">
        <v>34540950.270000003</v>
      </c>
      <c r="P64" s="350">
        <v>0.60329999999999995</v>
      </c>
      <c r="Q64" s="350">
        <v>0.61929999999999996</v>
      </c>
      <c r="R64" s="296">
        <v>19038</v>
      </c>
      <c r="S64" s="296">
        <v>12968</v>
      </c>
      <c r="T64" s="297">
        <v>0.68120000000000003</v>
      </c>
      <c r="U64" s="297">
        <v>0.69</v>
      </c>
      <c r="V64" s="357">
        <v>14715</v>
      </c>
      <c r="W64" s="357">
        <v>10479</v>
      </c>
      <c r="X64" s="350">
        <v>0.71209999999999996</v>
      </c>
      <c r="Y64" s="358"/>
      <c r="Z64" s="359">
        <v>28503</v>
      </c>
      <c r="AA64" s="360">
        <v>28101</v>
      </c>
      <c r="AB64" s="361">
        <v>0.9859</v>
      </c>
      <c r="AC64" s="359">
        <v>34329</v>
      </c>
      <c r="AD64" s="360">
        <v>24767</v>
      </c>
      <c r="AE64" s="361">
        <v>0.72150000000000003</v>
      </c>
      <c r="AF64" s="362">
        <v>61709807.859999999</v>
      </c>
      <c r="AG64" s="363">
        <v>38784484.490000002</v>
      </c>
      <c r="AH64" s="361">
        <v>0.62849999999999995</v>
      </c>
      <c r="AI64" s="359">
        <v>21907</v>
      </c>
      <c r="AJ64" s="360">
        <v>14189</v>
      </c>
      <c r="AK64" s="361">
        <v>0.64770000000000005</v>
      </c>
      <c r="AL64" s="27" t="s">
        <v>168</v>
      </c>
    </row>
    <row r="65" spans="1:38" s="3" customFormat="1" ht="13.8" x14ac:dyDescent="0.3">
      <c r="A65" s="62" t="s">
        <v>155</v>
      </c>
      <c r="B65" s="62" t="s">
        <v>67</v>
      </c>
      <c r="C65" s="291">
        <v>761969.86</v>
      </c>
      <c r="D65" s="291">
        <v>762772.11</v>
      </c>
      <c r="E65" s="292">
        <v>0.99894824418789996</v>
      </c>
      <c r="F65" s="63">
        <v>189</v>
      </c>
      <c r="G65" s="63">
        <v>206</v>
      </c>
      <c r="H65" s="64">
        <v>1.0899000000000001</v>
      </c>
      <c r="I65" s="59">
        <v>0.99</v>
      </c>
      <c r="J65" s="296">
        <v>310</v>
      </c>
      <c r="K65" s="296">
        <v>295</v>
      </c>
      <c r="L65" s="297">
        <v>0.9516</v>
      </c>
      <c r="M65" s="292">
        <v>0.89</v>
      </c>
      <c r="N65" s="65">
        <v>775924.66</v>
      </c>
      <c r="O65" s="65">
        <v>588815.41</v>
      </c>
      <c r="P65" s="64">
        <v>0.75890000000000002</v>
      </c>
      <c r="Q65" s="64">
        <v>0.69</v>
      </c>
      <c r="R65" s="296">
        <v>242</v>
      </c>
      <c r="S65" s="296">
        <v>194</v>
      </c>
      <c r="T65" s="297">
        <v>0.80169999999999997</v>
      </c>
      <c r="U65" s="297">
        <v>0.69</v>
      </c>
      <c r="V65" s="63">
        <v>228</v>
      </c>
      <c r="W65" s="63">
        <v>183</v>
      </c>
      <c r="X65" s="64">
        <v>0.80259999999999998</v>
      </c>
      <c r="Y65" s="277"/>
      <c r="Z65" s="265">
        <v>217</v>
      </c>
      <c r="AA65" s="266">
        <v>233</v>
      </c>
      <c r="AB65" s="267">
        <v>1.0737000000000001</v>
      </c>
      <c r="AC65" s="265">
        <v>380</v>
      </c>
      <c r="AD65" s="266">
        <v>334</v>
      </c>
      <c r="AE65" s="267">
        <v>0.87890000000000001</v>
      </c>
      <c r="AF65" s="268">
        <v>812967.16</v>
      </c>
      <c r="AG65" s="269">
        <v>615801.39</v>
      </c>
      <c r="AH65" s="267">
        <v>0.75749999999999995</v>
      </c>
      <c r="AI65" s="265">
        <v>274</v>
      </c>
      <c r="AJ65" s="266">
        <v>211</v>
      </c>
      <c r="AK65" s="267">
        <v>0.77010000000000001</v>
      </c>
      <c r="AL65" s="12" t="s">
        <v>168</v>
      </c>
    </row>
    <row r="66" spans="1:38" s="3" customFormat="1" ht="13.8" x14ac:dyDescent="0.3">
      <c r="A66" s="356" t="s">
        <v>154</v>
      </c>
      <c r="B66" s="62" t="s">
        <v>68</v>
      </c>
      <c r="C66" s="291">
        <v>2306134.29</v>
      </c>
      <c r="D66" s="291">
        <v>2347538.4300000002</v>
      </c>
      <c r="E66" s="292">
        <v>0.98236274240673405</v>
      </c>
      <c r="F66" s="63">
        <v>1188</v>
      </c>
      <c r="G66" s="63">
        <v>1266</v>
      </c>
      <c r="H66" s="64">
        <v>1.0657000000000001</v>
      </c>
      <c r="I66" s="59">
        <v>0.99</v>
      </c>
      <c r="J66" s="296">
        <v>1447</v>
      </c>
      <c r="K66" s="296">
        <v>1370</v>
      </c>
      <c r="L66" s="297">
        <v>0.94679999999999997</v>
      </c>
      <c r="M66" s="292">
        <v>0.89</v>
      </c>
      <c r="N66" s="65">
        <v>2333850.52</v>
      </c>
      <c r="O66" s="65">
        <v>1728231.27</v>
      </c>
      <c r="P66" s="64">
        <v>0.74050000000000005</v>
      </c>
      <c r="Q66" s="64">
        <v>0.69</v>
      </c>
      <c r="R66" s="296">
        <v>938</v>
      </c>
      <c r="S66" s="296">
        <v>733</v>
      </c>
      <c r="T66" s="297">
        <v>0.78139999999999998</v>
      </c>
      <c r="U66" s="297">
        <v>0.69</v>
      </c>
      <c r="V66" s="63">
        <v>1116</v>
      </c>
      <c r="W66" s="63">
        <v>1021</v>
      </c>
      <c r="X66" s="64">
        <v>0.91490000000000005</v>
      </c>
      <c r="Y66" s="277"/>
      <c r="Z66" s="265">
        <v>1150</v>
      </c>
      <c r="AA66" s="266">
        <v>1147</v>
      </c>
      <c r="AB66" s="267">
        <v>0.99739999999999995</v>
      </c>
      <c r="AC66" s="265">
        <v>1469</v>
      </c>
      <c r="AD66" s="266">
        <v>1427</v>
      </c>
      <c r="AE66" s="267">
        <v>0.97140000000000004</v>
      </c>
      <c r="AF66" s="268">
        <v>2710368.21</v>
      </c>
      <c r="AG66" s="269">
        <v>1989740.38</v>
      </c>
      <c r="AH66" s="267">
        <v>0.73409999999999997</v>
      </c>
      <c r="AI66" s="265">
        <v>1191</v>
      </c>
      <c r="AJ66" s="266">
        <v>885</v>
      </c>
      <c r="AK66" s="267">
        <v>0.74309999999999998</v>
      </c>
      <c r="AL66" s="12" t="s">
        <v>168</v>
      </c>
    </row>
    <row r="67" spans="1:38" s="3" customFormat="1" ht="13.8" x14ac:dyDescent="0.3">
      <c r="A67" s="356" t="s">
        <v>154</v>
      </c>
      <c r="B67" s="62" t="s">
        <v>69</v>
      </c>
      <c r="C67" s="291">
        <v>5640795.5999999996</v>
      </c>
      <c r="D67" s="291">
        <v>5701980.3200000003</v>
      </c>
      <c r="E67" s="292">
        <v>0.98926956661260401</v>
      </c>
      <c r="F67" s="63">
        <v>1943</v>
      </c>
      <c r="G67" s="63">
        <v>1975</v>
      </c>
      <c r="H67" s="64">
        <v>1.0165</v>
      </c>
      <c r="I67" s="59">
        <v>0.99</v>
      </c>
      <c r="J67" s="296">
        <v>2383</v>
      </c>
      <c r="K67" s="296">
        <v>2214</v>
      </c>
      <c r="L67" s="297">
        <v>0.92910000000000004</v>
      </c>
      <c r="M67" s="292">
        <v>0.8891</v>
      </c>
      <c r="N67" s="65">
        <v>6091111.1500000004</v>
      </c>
      <c r="O67" s="65">
        <v>4318602.76</v>
      </c>
      <c r="P67" s="64">
        <v>0.70899999999999996</v>
      </c>
      <c r="Q67" s="64">
        <v>0.69</v>
      </c>
      <c r="R67" s="296">
        <v>1823</v>
      </c>
      <c r="S67" s="296">
        <v>1354</v>
      </c>
      <c r="T67" s="297">
        <v>0.74270000000000003</v>
      </c>
      <c r="U67" s="297">
        <v>0.69</v>
      </c>
      <c r="V67" s="63">
        <v>1606</v>
      </c>
      <c r="W67" s="63">
        <v>1337</v>
      </c>
      <c r="X67" s="64">
        <v>0.83250000000000002</v>
      </c>
      <c r="Y67" s="277"/>
      <c r="Z67" s="265">
        <v>1895</v>
      </c>
      <c r="AA67" s="266">
        <v>1966</v>
      </c>
      <c r="AB67" s="267">
        <v>1.0375000000000001</v>
      </c>
      <c r="AC67" s="265">
        <v>2490</v>
      </c>
      <c r="AD67" s="266">
        <v>2283</v>
      </c>
      <c r="AE67" s="267">
        <v>0.91690000000000005</v>
      </c>
      <c r="AF67" s="268">
        <v>6207975.1399999997</v>
      </c>
      <c r="AG67" s="269">
        <v>4341488.7</v>
      </c>
      <c r="AH67" s="267">
        <v>0.69930000000000003</v>
      </c>
      <c r="AI67" s="265">
        <v>2114</v>
      </c>
      <c r="AJ67" s="266">
        <v>1469</v>
      </c>
      <c r="AK67" s="267">
        <v>0.69489999999999996</v>
      </c>
      <c r="AL67" s="12" t="s">
        <v>168</v>
      </c>
    </row>
    <row r="68" spans="1:38" s="3" customFormat="1" ht="13.8" x14ac:dyDescent="0.3">
      <c r="A68" s="62" t="s">
        <v>308</v>
      </c>
      <c r="B68" s="62" t="s">
        <v>70</v>
      </c>
      <c r="C68" s="291">
        <v>8651627.4199999999</v>
      </c>
      <c r="D68" s="291">
        <v>8956898.4100000001</v>
      </c>
      <c r="E68" s="292">
        <v>0.96591777912104304</v>
      </c>
      <c r="F68" s="63">
        <v>3892</v>
      </c>
      <c r="G68" s="63">
        <v>3824</v>
      </c>
      <c r="H68" s="64">
        <v>0.98250000000000004</v>
      </c>
      <c r="I68" s="59">
        <v>0.9758</v>
      </c>
      <c r="J68" s="296">
        <v>4924</v>
      </c>
      <c r="K68" s="296">
        <v>4286</v>
      </c>
      <c r="L68" s="292">
        <v>0.87039999999999995</v>
      </c>
      <c r="M68" s="297">
        <v>0.88529999999999998</v>
      </c>
      <c r="N68" s="65">
        <v>9475146.25</v>
      </c>
      <c r="O68" s="65">
        <v>6469393.0700000003</v>
      </c>
      <c r="P68" s="64">
        <v>0.68279999999999996</v>
      </c>
      <c r="Q68" s="64">
        <v>0.69</v>
      </c>
      <c r="R68" s="296">
        <v>3456</v>
      </c>
      <c r="S68" s="296">
        <v>2572</v>
      </c>
      <c r="T68" s="297">
        <v>0.74419999999999997</v>
      </c>
      <c r="U68" s="292">
        <v>0.69</v>
      </c>
      <c r="V68" s="63">
        <v>3041</v>
      </c>
      <c r="W68" s="63">
        <v>2521</v>
      </c>
      <c r="X68" s="64">
        <v>0.82899999999999996</v>
      </c>
      <c r="Y68" s="277"/>
      <c r="Z68" s="265">
        <v>4021</v>
      </c>
      <c r="AA68" s="266">
        <v>4035</v>
      </c>
      <c r="AB68" s="267">
        <v>1.0035000000000001</v>
      </c>
      <c r="AC68" s="265">
        <v>5338</v>
      </c>
      <c r="AD68" s="266">
        <v>4611</v>
      </c>
      <c r="AE68" s="267">
        <v>0.86380000000000001</v>
      </c>
      <c r="AF68" s="268">
        <v>10046502.310000001</v>
      </c>
      <c r="AG68" s="269">
        <v>6977264.0800000001</v>
      </c>
      <c r="AH68" s="267">
        <v>0.69450000000000001</v>
      </c>
      <c r="AI68" s="265">
        <v>3936</v>
      </c>
      <c r="AJ68" s="266">
        <v>2790</v>
      </c>
      <c r="AK68" s="267">
        <v>0.70879999999999999</v>
      </c>
      <c r="AL68" s="12" t="s">
        <v>168</v>
      </c>
    </row>
    <row r="69" spans="1:38" s="3" customFormat="1" ht="13.8" x14ac:dyDescent="0.3">
      <c r="A69" s="356" t="s">
        <v>152</v>
      </c>
      <c r="B69" s="62" t="s">
        <v>71</v>
      </c>
      <c r="C69" s="291">
        <v>11905670.289999999</v>
      </c>
      <c r="D69" s="291">
        <v>12029724.68</v>
      </c>
      <c r="E69" s="292">
        <v>0.98968767837170502</v>
      </c>
      <c r="F69" s="63">
        <v>4340</v>
      </c>
      <c r="G69" s="63">
        <v>4261</v>
      </c>
      <c r="H69" s="64">
        <v>0.98180000000000001</v>
      </c>
      <c r="I69" s="59">
        <v>0.97440000000000004</v>
      </c>
      <c r="J69" s="296">
        <v>5875</v>
      </c>
      <c r="K69" s="296">
        <v>5154</v>
      </c>
      <c r="L69" s="297">
        <v>0.87729999999999997</v>
      </c>
      <c r="M69" s="292">
        <v>0.8679</v>
      </c>
      <c r="N69" s="65">
        <v>12147059.189999999</v>
      </c>
      <c r="O69" s="65">
        <v>8350302.5800000001</v>
      </c>
      <c r="P69" s="64">
        <v>0.68740000000000001</v>
      </c>
      <c r="Q69" s="64">
        <v>0.68100000000000005</v>
      </c>
      <c r="R69" s="296">
        <v>4097</v>
      </c>
      <c r="S69" s="296">
        <v>2976</v>
      </c>
      <c r="T69" s="297">
        <v>0.72640000000000005</v>
      </c>
      <c r="U69" s="297">
        <v>0.69</v>
      </c>
      <c r="V69" s="63">
        <v>3364</v>
      </c>
      <c r="W69" s="63">
        <v>2893</v>
      </c>
      <c r="X69" s="64">
        <v>0.86</v>
      </c>
      <c r="Y69" s="277"/>
      <c r="Z69" s="265">
        <v>4626</v>
      </c>
      <c r="AA69" s="266">
        <v>4617</v>
      </c>
      <c r="AB69" s="267">
        <v>0.99809999999999999</v>
      </c>
      <c r="AC69" s="265">
        <v>7014</v>
      </c>
      <c r="AD69" s="266">
        <v>5889</v>
      </c>
      <c r="AE69" s="267">
        <v>0.83960000000000001</v>
      </c>
      <c r="AF69" s="268">
        <v>13007354.640000001</v>
      </c>
      <c r="AG69" s="269">
        <v>9086066.7899999991</v>
      </c>
      <c r="AH69" s="267">
        <v>0.69850000000000001</v>
      </c>
      <c r="AI69" s="265">
        <v>4933</v>
      </c>
      <c r="AJ69" s="266">
        <v>3338</v>
      </c>
      <c r="AK69" s="267">
        <v>0.67669999999999997</v>
      </c>
      <c r="AL69" s="12" t="s">
        <v>168</v>
      </c>
    </row>
    <row r="70" spans="1:38" s="3" customFormat="1" ht="13.8" x14ac:dyDescent="0.3">
      <c r="A70" s="62" t="s">
        <v>156</v>
      </c>
      <c r="B70" s="62" t="s">
        <v>73</v>
      </c>
      <c r="C70" s="291">
        <v>0</v>
      </c>
      <c r="D70" s="291">
        <v>0</v>
      </c>
      <c r="E70" s="292"/>
      <c r="F70" s="63">
        <v>1</v>
      </c>
      <c r="G70" s="63">
        <v>17</v>
      </c>
      <c r="H70" s="64">
        <v>17</v>
      </c>
      <c r="I70" s="59">
        <v>0.99</v>
      </c>
      <c r="J70" s="296">
        <v>6</v>
      </c>
      <c r="K70" s="296">
        <v>1</v>
      </c>
      <c r="L70" s="297">
        <v>0.16669999999999999</v>
      </c>
      <c r="M70" s="292">
        <v>0.5</v>
      </c>
      <c r="N70" s="65">
        <v>0</v>
      </c>
      <c r="O70" s="65">
        <v>0</v>
      </c>
      <c r="P70" s="64">
        <v>0</v>
      </c>
      <c r="Q70" s="64">
        <v>0.69</v>
      </c>
      <c r="R70" s="296">
        <v>0</v>
      </c>
      <c r="S70" s="296">
        <v>0</v>
      </c>
      <c r="T70" s="297">
        <v>0</v>
      </c>
      <c r="U70" s="297">
        <v>0.69</v>
      </c>
      <c r="V70" s="63">
        <v>0</v>
      </c>
      <c r="W70" s="63">
        <v>0</v>
      </c>
      <c r="X70" s="64">
        <v>0</v>
      </c>
      <c r="Y70" s="277"/>
      <c r="Z70" s="265">
        <v>5</v>
      </c>
      <c r="AA70" s="266">
        <v>16</v>
      </c>
      <c r="AB70" s="267">
        <v>3.2</v>
      </c>
      <c r="AC70" s="265">
        <v>10</v>
      </c>
      <c r="AD70" s="266">
        <v>1</v>
      </c>
      <c r="AE70" s="267">
        <v>0.1</v>
      </c>
      <c r="AF70" s="268"/>
      <c r="AG70" s="269"/>
      <c r="AH70" s="267"/>
      <c r="AI70" s="265">
        <v>1</v>
      </c>
      <c r="AJ70" s="266"/>
      <c r="AK70" s="267"/>
      <c r="AL70" s="12" t="s">
        <v>168</v>
      </c>
    </row>
    <row r="71" spans="1:38" s="3" customFormat="1" ht="13.8" x14ac:dyDescent="0.3">
      <c r="A71" s="62" t="s">
        <v>308</v>
      </c>
      <c r="B71" s="62" t="s">
        <v>72</v>
      </c>
      <c r="C71" s="291">
        <v>2251741.1800000002</v>
      </c>
      <c r="D71" s="291">
        <v>2443365.37</v>
      </c>
      <c r="E71" s="292">
        <v>0.92157366542360397</v>
      </c>
      <c r="F71" s="63">
        <v>1410</v>
      </c>
      <c r="G71" s="63">
        <v>1257</v>
      </c>
      <c r="H71" s="64">
        <v>0.89149999999999996</v>
      </c>
      <c r="I71" s="59">
        <v>0.89370000000000005</v>
      </c>
      <c r="J71" s="296">
        <v>1733</v>
      </c>
      <c r="K71" s="296">
        <v>1493</v>
      </c>
      <c r="L71" s="297">
        <v>0.86150000000000004</v>
      </c>
      <c r="M71" s="292">
        <v>0.8599</v>
      </c>
      <c r="N71" s="65">
        <v>2402287.2599999998</v>
      </c>
      <c r="O71" s="65">
        <v>1562234.67</v>
      </c>
      <c r="P71" s="64">
        <v>0.65029999999999999</v>
      </c>
      <c r="Q71" s="64">
        <v>0.64249999999999996</v>
      </c>
      <c r="R71" s="296">
        <v>1294</v>
      </c>
      <c r="S71" s="296">
        <v>900</v>
      </c>
      <c r="T71" s="297">
        <v>0.69550000000000001</v>
      </c>
      <c r="U71" s="297">
        <v>0.68630000000000002</v>
      </c>
      <c r="V71" s="63">
        <v>982</v>
      </c>
      <c r="W71" s="63">
        <v>788</v>
      </c>
      <c r="X71" s="64">
        <v>0.8024</v>
      </c>
      <c r="Y71" s="277"/>
      <c r="Z71" s="265">
        <v>1728</v>
      </c>
      <c r="AA71" s="266">
        <v>1530</v>
      </c>
      <c r="AB71" s="267">
        <v>0.88539999999999996</v>
      </c>
      <c r="AC71" s="265">
        <v>2250</v>
      </c>
      <c r="AD71" s="266">
        <v>1833</v>
      </c>
      <c r="AE71" s="267">
        <v>0.81469999999999998</v>
      </c>
      <c r="AF71" s="268">
        <v>2819381.74</v>
      </c>
      <c r="AG71" s="269">
        <v>1725634.92</v>
      </c>
      <c r="AH71" s="267">
        <v>0.61209999999999998</v>
      </c>
      <c r="AI71" s="265">
        <v>1590</v>
      </c>
      <c r="AJ71" s="266">
        <v>895</v>
      </c>
      <c r="AK71" s="267">
        <v>0.56289999999999996</v>
      </c>
      <c r="AL71" s="12" t="s">
        <v>168</v>
      </c>
    </row>
    <row r="72" spans="1:38" s="3" customFormat="1" ht="13.8" x14ac:dyDescent="0.3">
      <c r="A72" s="356" t="s">
        <v>152</v>
      </c>
      <c r="B72" s="62" t="s">
        <v>74</v>
      </c>
      <c r="C72" s="291">
        <v>20980052.66</v>
      </c>
      <c r="D72" s="291">
        <v>21702991.66</v>
      </c>
      <c r="E72" s="292">
        <v>0.96668943105514704</v>
      </c>
      <c r="F72" s="63">
        <v>5138</v>
      </c>
      <c r="G72" s="63">
        <v>4978</v>
      </c>
      <c r="H72" s="64">
        <v>0.96889999999999998</v>
      </c>
      <c r="I72" s="59">
        <v>0.98070000000000002</v>
      </c>
      <c r="J72" s="296">
        <v>7901</v>
      </c>
      <c r="K72" s="296">
        <v>7091</v>
      </c>
      <c r="L72" s="297">
        <v>0.89749999999999996</v>
      </c>
      <c r="M72" s="292">
        <v>0.89</v>
      </c>
      <c r="N72" s="65">
        <v>23577142.309999999</v>
      </c>
      <c r="O72" s="65">
        <v>16030924.689999999</v>
      </c>
      <c r="P72" s="64">
        <v>0.67989999999999995</v>
      </c>
      <c r="Q72" s="64">
        <v>0.68559999999999999</v>
      </c>
      <c r="R72" s="296">
        <v>6333</v>
      </c>
      <c r="S72" s="296">
        <v>4324</v>
      </c>
      <c r="T72" s="297">
        <v>0.68279999999999996</v>
      </c>
      <c r="U72" s="297">
        <v>0.69</v>
      </c>
      <c r="V72" s="63">
        <v>5070</v>
      </c>
      <c r="W72" s="63">
        <v>3590</v>
      </c>
      <c r="X72" s="64">
        <v>0.70809999999999995</v>
      </c>
      <c r="Y72" s="277"/>
      <c r="Z72" s="265">
        <v>5264</v>
      </c>
      <c r="AA72" s="266">
        <v>5682</v>
      </c>
      <c r="AB72" s="267">
        <v>1.0793999999999999</v>
      </c>
      <c r="AC72" s="265">
        <v>8767</v>
      </c>
      <c r="AD72" s="266">
        <v>7993</v>
      </c>
      <c r="AE72" s="267">
        <v>0.91169999999999995</v>
      </c>
      <c r="AF72" s="268">
        <v>25524385.109999999</v>
      </c>
      <c r="AG72" s="269">
        <v>17259336.600000001</v>
      </c>
      <c r="AH72" s="267">
        <v>0.67620000000000002</v>
      </c>
      <c r="AI72" s="265">
        <v>7364</v>
      </c>
      <c r="AJ72" s="266">
        <v>4753</v>
      </c>
      <c r="AK72" s="267">
        <v>0.64539999999999997</v>
      </c>
      <c r="AL72" s="12" t="s">
        <v>168</v>
      </c>
    </row>
    <row r="73" spans="1:38" s="3" customFormat="1" ht="13.8" x14ac:dyDescent="0.3">
      <c r="A73" s="419" t="s">
        <v>142</v>
      </c>
      <c r="B73" s="62" t="s">
        <v>75</v>
      </c>
      <c r="C73" s="291">
        <v>4651868.76</v>
      </c>
      <c r="D73" s="291">
        <v>4886633.62</v>
      </c>
      <c r="E73" s="292">
        <v>0.951957752871188</v>
      </c>
      <c r="F73" s="63">
        <v>1301</v>
      </c>
      <c r="G73" s="63">
        <v>1430</v>
      </c>
      <c r="H73" s="64">
        <v>1.0992</v>
      </c>
      <c r="I73" s="59">
        <v>0.99</v>
      </c>
      <c r="J73" s="296">
        <v>1770</v>
      </c>
      <c r="K73" s="296">
        <v>1505</v>
      </c>
      <c r="L73" s="297">
        <v>0.85029999999999994</v>
      </c>
      <c r="M73" s="292">
        <v>0.85219999999999996</v>
      </c>
      <c r="N73" s="65">
        <v>4712366.6900000004</v>
      </c>
      <c r="O73" s="65">
        <v>3331433.53</v>
      </c>
      <c r="P73" s="64">
        <v>0.70699999999999996</v>
      </c>
      <c r="Q73" s="64">
        <v>0.68769999999999998</v>
      </c>
      <c r="R73" s="296">
        <v>1447</v>
      </c>
      <c r="S73" s="296">
        <v>1121</v>
      </c>
      <c r="T73" s="297">
        <v>0.77470000000000006</v>
      </c>
      <c r="U73" s="297">
        <v>0.69</v>
      </c>
      <c r="V73" s="63">
        <v>866</v>
      </c>
      <c r="W73" s="63">
        <v>711</v>
      </c>
      <c r="X73" s="64">
        <v>0.82099999999999995</v>
      </c>
      <c r="Y73" s="277"/>
      <c r="Z73" s="265">
        <v>1390</v>
      </c>
      <c r="AA73" s="266">
        <v>1484</v>
      </c>
      <c r="AB73" s="267">
        <v>1.0676000000000001</v>
      </c>
      <c r="AC73" s="265">
        <v>1937</v>
      </c>
      <c r="AD73" s="266">
        <v>1776</v>
      </c>
      <c r="AE73" s="267">
        <v>0.91690000000000005</v>
      </c>
      <c r="AF73" s="268">
        <v>5568950.5700000003</v>
      </c>
      <c r="AG73" s="269">
        <v>3937159.78</v>
      </c>
      <c r="AH73" s="267">
        <v>0.70699999999999996</v>
      </c>
      <c r="AI73" s="265">
        <v>1848</v>
      </c>
      <c r="AJ73" s="266">
        <v>1310</v>
      </c>
      <c r="AK73" s="267">
        <v>0.70889999999999997</v>
      </c>
      <c r="AL73" s="12" t="s">
        <v>168</v>
      </c>
    </row>
    <row r="74" spans="1:38" s="3" customFormat="1" ht="13.8" x14ac:dyDescent="0.3">
      <c r="A74" s="356" t="s">
        <v>152</v>
      </c>
      <c r="B74" s="62" t="s">
        <v>76</v>
      </c>
      <c r="C74" s="291">
        <v>974579.7</v>
      </c>
      <c r="D74" s="291">
        <v>1068251.74</v>
      </c>
      <c r="E74" s="292">
        <v>0.91231276627735702</v>
      </c>
      <c r="F74" s="63">
        <v>352</v>
      </c>
      <c r="G74" s="63">
        <v>332</v>
      </c>
      <c r="H74" s="64">
        <v>0.94320000000000004</v>
      </c>
      <c r="I74" s="59">
        <v>0.97030000000000005</v>
      </c>
      <c r="J74" s="296">
        <v>496</v>
      </c>
      <c r="K74" s="296">
        <v>465</v>
      </c>
      <c r="L74" s="297">
        <v>0.9375</v>
      </c>
      <c r="M74" s="292">
        <v>0.89</v>
      </c>
      <c r="N74" s="65">
        <v>1040795.33</v>
      </c>
      <c r="O74" s="65">
        <v>656661.81999999995</v>
      </c>
      <c r="P74" s="64">
        <v>0.63090000000000002</v>
      </c>
      <c r="Q74" s="64">
        <v>0.63239999999999996</v>
      </c>
      <c r="R74" s="296">
        <v>447</v>
      </c>
      <c r="S74" s="296">
        <v>311</v>
      </c>
      <c r="T74" s="297">
        <v>0.69569999999999999</v>
      </c>
      <c r="U74" s="297">
        <v>0.68500000000000005</v>
      </c>
      <c r="V74" s="63">
        <v>303</v>
      </c>
      <c r="W74" s="63">
        <v>256</v>
      </c>
      <c r="X74" s="64">
        <v>0.84489999999999998</v>
      </c>
      <c r="Y74" s="277"/>
      <c r="Z74" s="265">
        <v>384</v>
      </c>
      <c r="AA74" s="266">
        <v>409</v>
      </c>
      <c r="AB74" s="267">
        <v>1.0650999999999999</v>
      </c>
      <c r="AC74" s="265">
        <v>634</v>
      </c>
      <c r="AD74" s="266">
        <v>560</v>
      </c>
      <c r="AE74" s="267">
        <v>0.88329999999999997</v>
      </c>
      <c r="AF74" s="268">
        <v>1341074.3700000001</v>
      </c>
      <c r="AG74" s="269">
        <v>851439.97</v>
      </c>
      <c r="AH74" s="267">
        <v>0.63490000000000002</v>
      </c>
      <c r="AI74" s="265">
        <v>533</v>
      </c>
      <c r="AJ74" s="266">
        <v>343</v>
      </c>
      <c r="AK74" s="267">
        <v>0.64349999999999996</v>
      </c>
      <c r="AL74" s="12" t="s">
        <v>168</v>
      </c>
    </row>
    <row r="75" spans="1:38" s="3" customFormat="1" ht="13.8" x14ac:dyDescent="0.3">
      <c r="A75" s="356" t="s">
        <v>169</v>
      </c>
      <c r="B75" s="62" t="s">
        <v>77</v>
      </c>
      <c r="C75" s="291">
        <v>4397270.87</v>
      </c>
      <c r="D75" s="291">
        <v>4907637.47</v>
      </c>
      <c r="E75" s="292">
        <v>0.89600564362795099</v>
      </c>
      <c r="F75" s="63">
        <v>1755</v>
      </c>
      <c r="G75" s="63">
        <v>1710</v>
      </c>
      <c r="H75" s="64">
        <v>0.97440000000000004</v>
      </c>
      <c r="I75" s="59">
        <v>0.96509999999999996</v>
      </c>
      <c r="J75" s="296">
        <v>2642</v>
      </c>
      <c r="K75" s="296">
        <v>2135</v>
      </c>
      <c r="L75" s="292">
        <v>0.80810000000000004</v>
      </c>
      <c r="M75" s="292">
        <v>0.82530000000000003</v>
      </c>
      <c r="N75" s="65">
        <v>4578742.67</v>
      </c>
      <c r="O75" s="65">
        <v>3111142.23</v>
      </c>
      <c r="P75" s="64">
        <v>0.67949999999999999</v>
      </c>
      <c r="Q75" s="64">
        <v>0.68630000000000002</v>
      </c>
      <c r="R75" s="296">
        <v>1806</v>
      </c>
      <c r="S75" s="296">
        <v>1320</v>
      </c>
      <c r="T75" s="297">
        <v>0.73089999999999999</v>
      </c>
      <c r="U75" s="297">
        <v>0.69</v>
      </c>
      <c r="V75" s="63">
        <v>1374</v>
      </c>
      <c r="W75" s="63">
        <v>1026</v>
      </c>
      <c r="X75" s="64">
        <v>0.74670000000000003</v>
      </c>
      <c r="Y75" s="277"/>
      <c r="Z75" s="265">
        <v>2017</v>
      </c>
      <c r="AA75" s="266">
        <v>1993</v>
      </c>
      <c r="AB75" s="267">
        <v>0.98809999999999998</v>
      </c>
      <c r="AC75" s="265">
        <v>2818</v>
      </c>
      <c r="AD75" s="266">
        <v>2577</v>
      </c>
      <c r="AE75" s="267">
        <v>0.91449999999999998</v>
      </c>
      <c r="AF75" s="268">
        <v>5332976.96</v>
      </c>
      <c r="AG75" s="269">
        <v>3601553.42</v>
      </c>
      <c r="AH75" s="267">
        <v>0.67530000000000001</v>
      </c>
      <c r="AI75" s="265">
        <v>2282</v>
      </c>
      <c r="AJ75" s="266">
        <v>1471</v>
      </c>
      <c r="AK75" s="267">
        <v>0.64459999999999995</v>
      </c>
      <c r="AL75" s="12" t="s">
        <v>168</v>
      </c>
    </row>
    <row r="76" spans="1:38" s="3" customFormat="1" ht="13.8" x14ac:dyDescent="0.3">
      <c r="A76" s="356" t="s">
        <v>152</v>
      </c>
      <c r="B76" s="62" t="s">
        <v>78</v>
      </c>
      <c r="C76" s="291">
        <v>3452106.59</v>
      </c>
      <c r="D76" s="291">
        <v>3615897.94</v>
      </c>
      <c r="E76" s="292">
        <v>0.95470244107608804</v>
      </c>
      <c r="F76" s="63">
        <v>1296</v>
      </c>
      <c r="G76" s="63">
        <v>1311</v>
      </c>
      <c r="H76" s="64">
        <v>1.0116000000000001</v>
      </c>
      <c r="I76" s="59">
        <v>0.99</v>
      </c>
      <c r="J76" s="296">
        <v>1596</v>
      </c>
      <c r="K76" s="296">
        <v>1429</v>
      </c>
      <c r="L76" s="297">
        <v>0.89539999999999997</v>
      </c>
      <c r="M76" s="292">
        <v>0.86980000000000002</v>
      </c>
      <c r="N76" s="65">
        <v>3960383.66</v>
      </c>
      <c r="O76" s="65">
        <v>2530727.19</v>
      </c>
      <c r="P76" s="64">
        <v>0.63900000000000001</v>
      </c>
      <c r="Q76" s="64">
        <v>0.66300000000000003</v>
      </c>
      <c r="R76" s="296">
        <v>1336</v>
      </c>
      <c r="S76" s="296">
        <v>956</v>
      </c>
      <c r="T76" s="297">
        <v>0.71560000000000001</v>
      </c>
      <c r="U76" s="297">
        <v>0.69</v>
      </c>
      <c r="V76" s="63">
        <v>1097</v>
      </c>
      <c r="W76" s="63">
        <v>878</v>
      </c>
      <c r="X76" s="64">
        <v>0.8004</v>
      </c>
      <c r="Y76" s="277"/>
      <c r="Z76" s="265">
        <v>1237</v>
      </c>
      <c r="AA76" s="266">
        <v>1312</v>
      </c>
      <c r="AB76" s="267">
        <v>1.0606</v>
      </c>
      <c r="AC76" s="265">
        <v>1755</v>
      </c>
      <c r="AD76" s="266">
        <v>1566</v>
      </c>
      <c r="AE76" s="267">
        <v>0.89229999999999998</v>
      </c>
      <c r="AF76" s="268">
        <v>4011888.32</v>
      </c>
      <c r="AG76" s="269">
        <v>2809724.87</v>
      </c>
      <c r="AH76" s="267">
        <v>0.70030000000000003</v>
      </c>
      <c r="AI76" s="265">
        <v>1484</v>
      </c>
      <c r="AJ76" s="266">
        <v>1075</v>
      </c>
      <c r="AK76" s="267">
        <v>0.72440000000000004</v>
      </c>
      <c r="AL76" s="12" t="s">
        <v>168</v>
      </c>
    </row>
    <row r="77" spans="1:38" s="3" customFormat="1" ht="13.8" x14ac:dyDescent="0.3">
      <c r="A77" s="356" t="s">
        <v>169</v>
      </c>
      <c r="B77" s="62" t="s">
        <v>79</v>
      </c>
      <c r="C77" s="291">
        <v>1140702.56</v>
      </c>
      <c r="D77" s="291">
        <v>1185305.27</v>
      </c>
      <c r="E77" s="292">
        <v>0.96237027613991799</v>
      </c>
      <c r="F77" s="63">
        <v>418</v>
      </c>
      <c r="G77" s="63">
        <v>423</v>
      </c>
      <c r="H77" s="64">
        <v>1.012</v>
      </c>
      <c r="I77" s="59">
        <v>0.99</v>
      </c>
      <c r="J77" s="296">
        <v>574</v>
      </c>
      <c r="K77" s="296">
        <v>507</v>
      </c>
      <c r="L77" s="297">
        <v>0.88329999999999997</v>
      </c>
      <c r="M77" s="292">
        <v>0.87370000000000003</v>
      </c>
      <c r="N77" s="65">
        <v>1140140.8400000001</v>
      </c>
      <c r="O77" s="65">
        <v>766877.18</v>
      </c>
      <c r="P77" s="64">
        <v>0.67259999999999998</v>
      </c>
      <c r="Q77" s="64">
        <v>0.68930000000000002</v>
      </c>
      <c r="R77" s="296">
        <v>406</v>
      </c>
      <c r="S77" s="296">
        <v>292</v>
      </c>
      <c r="T77" s="297">
        <v>0.71919999999999995</v>
      </c>
      <c r="U77" s="297">
        <v>0.69</v>
      </c>
      <c r="V77" s="63">
        <v>333</v>
      </c>
      <c r="W77" s="63">
        <v>274</v>
      </c>
      <c r="X77" s="64">
        <v>0.82279999999999998</v>
      </c>
      <c r="Y77" s="277"/>
      <c r="Z77" s="265">
        <v>451</v>
      </c>
      <c r="AA77" s="266">
        <v>454</v>
      </c>
      <c r="AB77" s="267">
        <v>1.0066999999999999</v>
      </c>
      <c r="AC77" s="265">
        <v>618</v>
      </c>
      <c r="AD77" s="266">
        <v>570</v>
      </c>
      <c r="AE77" s="267">
        <v>0.92230000000000001</v>
      </c>
      <c r="AF77" s="268">
        <v>1299458.42</v>
      </c>
      <c r="AG77" s="269">
        <v>858379.86</v>
      </c>
      <c r="AH77" s="267">
        <v>0.66059999999999997</v>
      </c>
      <c r="AI77" s="265">
        <v>476</v>
      </c>
      <c r="AJ77" s="266">
        <v>359</v>
      </c>
      <c r="AK77" s="267">
        <v>0.75419999999999998</v>
      </c>
      <c r="AL77" s="12" t="s">
        <v>168</v>
      </c>
    </row>
    <row r="78" spans="1:38" s="3" customFormat="1" ht="13.8" x14ac:dyDescent="0.3">
      <c r="A78" s="356" t="s">
        <v>142</v>
      </c>
      <c r="B78" s="62" t="s">
        <v>80</v>
      </c>
      <c r="C78" s="291">
        <v>3374980.47</v>
      </c>
      <c r="D78" s="291">
        <v>3547151.81</v>
      </c>
      <c r="E78" s="292">
        <v>0.95146208867784599</v>
      </c>
      <c r="F78" s="63">
        <v>1513</v>
      </c>
      <c r="G78" s="63">
        <v>1470</v>
      </c>
      <c r="H78" s="64">
        <v>0.97160000000000002</v>
      </c>
      <c r="I78" s="59">
        <v>0.99</v>
      </c>
      <c r="J78" s="296">
        <v>1788</v>
      </c>
      <c r="K78" s="296">
        <v>1637</v>
      </c>
      <c r="L78" s="297">
        <v>0.91549999999999998</v>
      </c>
      <c r="M78" s="292">
        <v>0.8841</v>
      </c>
      <c r="N78" s="65">
        <v>3472389.66</v>
      </c>
      <c r="O78" s="65">
        <v>2345602.08</v>
      </c>
      <c r="P78" s="64">
        <v>0.67549999999999999</v>
      </c>
      <c r="Q78" s="64">
        <v>0.67290000000000005</v>
      </c>
      <c r="R78" s="296">
        <v>1435</v>
      </c>
      <c r="S78" s="296">
        <v>1111</v>
      </c>
      <c r="T78" s="297">
        <v>0.7742</v>
      </c>
      <c r="U78" s="297">
        <v>0.69</v>
      </c>
      <c r="V78" s="63">
        <v>1170</v>
      </c>
      <c r="W78" s="63">
        <v>1047</v>
      </c>
      <c r="X78" s="64">
        <v>0.89490000000000003</v>
      </c>
      <c r="Y78" s="277"/>
      <c r="Z78" s="265">
        <v>1508</v>
      </c>
      <c r="AA78" s="266">
        <v>1580</v>
      </c>
      <c r="AB78" s="267">
        <v>1.0477000000000001</v>
      </c>
      <c r="AC78" s="265">
        <v>2063</v>
      </c>
      <c r="AD78" s="266">
        <v>1893</v>
      </c>
      <c r="AE78" s="267">
        <v>0.91759999999999997</v>
      </c>
      <c r="AF78" s="268">
        <v>4043519.08</v>
      </c>
      <c r="AG78" s="269">
        <v>2740854.85</v>
      </c>
      <c r="AH78" s="267">
        <v>0.67779999999999996</v>
      </c>
      <c r="AI78" s="265">
        <v>1725</v>
      </c>
      <c r="AJ78" s="266">
        <v>1175</v>
      </c>
      <c r="AK78" s="267">
        <v>0.68120000000000003</v>
      </c>
      <c r="AL78" s="12" t="s">
        <v>168</v>
      </c>
    </row>
    <row r="79" spans="1:38" s="3" customFormat="1" ht="13.8" x14ac:dyDescent="0.3">
      <c r="A79" s="66" t="s">
        <v>308</v>
      </c>
      <c r="B79" s="66" t="s">
        <v>81</v>
      </c>
      <c r="C79" s="291">
        <v>15769264.960000001</v>
      </c>
      <c r="D79" s="291">
        <v>15708426.35</v>
      </c>
      <c r="E79" s="292">
        <v>1.0038729920263501</v>
      </c>
      <c r="F79" s="63">
        <v>6939</v>
      </c>
      <c r="G79" s="63">
        <v>6820</v>
      </c>
      <c r="H79" s="64">
        <v>0.9829</v>
      </c>
      <c r="I79" s="59">
        <v>0.98450000000000004</v>
      </c>
      <c r="J79" s="296">
        <v>8809</v>
      </c>
      <c r="K79" s="296">
        <v>8210</v>
      </c>
      <c r="L79" s="297">
        <v>0.93200000000000005</v>
      </c>
      <c r="M79" s="292">
        <v>0.89</v>
      </c>
      <c r="N79" s="65">
        <v>17593486.18</v>
      </c>
      <c r="O79" s="65">
        <v>11190278.890000001</v>
      </c>
      <c r="P79" s="64">
        <v>0.63600000000000001</v>
      </c>
      <c r="Q79" s="64">
        <v>0.64800000000000002</v>
      </c>
      <c r="R79" s="296">
        <v>7515</v>
      </c>
      <c r="S79" s="296">
        <v>5479</v>
      </c>
      <c r="T79" s="297">
        <v>0.72909999999999997</v>
      </c>
      <c r="U79" s="297">
        <v>0.69</v>
      </c>
      <c r="V79" s="63">
        <v>2920</v>
      </c>
      <c r="W79" s="63">
        <v>2523</v>
      </c>
      <c r="X79" s="64">
        <v>0.86399999999999999</v>
      </c>
      <c r="Y79" s="277"/>
      <c r="Z79" s="265">
        <v>7070</v>
      </c>
      <c r="AA79" s="266">
        <v>7207</v>
      </c>
      <c r="AB79" s="267">
        <v>1.0194000000000001</v>
      </c>
      <c r="AC79" s="265">
        <v>9387</v>
      </c>
      <c r="AD79" s="266">
        <v>8356</v>
      </c>
      <c r="AE79" s="267">
        <v>0.89019999999999999</v>
      </c>
      <c r="AF79" s="268">
        <v>17335899.309999999</v>
      </c>
      <c r="AG79" s="269">
        <v>11458379.73</v>
      </c>
      <c r="AH79" s="267">
        <v>0.66100000000000003</v>
      </c>
      <c r="AI79" s="265">
        <v>7965</v>
      </c>
      <c r="AJ79" s="266">
        <v>5480</v>
      </c>
      <c r="AK79" s="267">
        <v>0.68799999999999994</v>
      </c>
      <c r="AL79" s="12" t="s">
        <v>168</v>
      </c>
    </row>
    <row r="80" spans="1:38" s="3" customFormat="1" ht="13.8" x14ac:dyDescent="0.3">
      <c r="A80" s="62" t="s">
        <v>155</v>
      </c>
      <c r="B80" s="62" t="s">
        <v>82</v>
      </c>
      <c r="C80" s="291">
        <v>754951.63</v>
      </c>
      <c r="D80" s="291">
        <v>857779.55</v>
      </c>
      <c r="E80" s="292">
        <v>0.88012313886475801</v>
      </c>
      <c r="F80" s="63">
        <v>227</v>
      </c>
      <c r="G80" s="63">
        <v>237</v>
      </c>
      <c r="H80" s="64">
        <v>1.0441</v>
      </c>
      <c r="I80" s="59">
        <v>0.95699999999999996</v>
      </c>
      <c r="J80" s="296">
        <v>404</v>
      </c>
      <c r="K80" s="296">
        <v>338</v>
      </c>
      <c r="L80" s="297">
        <v>0.83660000000000001</v>
      </c>
      <c r="M80" s="292">
        <v>0.89</v>
      </c>
      <c r="N80" s="65">
        <v>700395.8</v>
      </c>
      <c r="O80" s="65">
        <v>519489.4</v>
      </c>
      <c r="P80" s="64">
        <v>0.74170000000000003</v>
      </c>
      <c r="Q80" s="64">
        <v>0.69</v>
      </c>
      <c r="R80" s="296">
        <v>361</v>
      </c>
      <c r="S80" s="296">
        <v>274</v>
      </c>
      <c r="T80" s="297">
        <v>0.75900000000000001</v>
      </c>
      <c r="U80" s="297">
        <v>0.69</v>
      </c>
      <c r="V80" s="63">
        <v>173</v>
      </c>
      <c r="W80" s="63">
        <v>136</v>
      </c>
      <c r="X80" s="64">
        <v>0.78610000000000002</v>
      </c>
      <c r="Y80" s="277"/>
      <c r="Z80" s="265">
        <v>288</v>
      </c>
      <c r="AA80" s="266">
        <v>314</v>
      </c>
      <c r="AB80" s="267">
        <v>1.0903</v>
      </c>
      <c r="AC80" s="265">
        <v>458</v>
      </c>
      <c r="AD80" s="266">
        <v>414</v>
      </c>
      <c r="AE80" s="267">
        <v>0.90390000000000004</v>
      </c>
      <c r="AF80" s="268">
        <v>974081.74</v>
      </c>
      <c r="AG80" s="269">
        <v>709506.5</v>
      </c>
      <c r="AH80" s="267">
        <v>0.72840000000000005</v>
      </c>
      <c r="AI80" s="265">
        <v>393</v>
      </c>
      <c r="AJ80" s="266">
        <v>302</v>
      </c>
      <c r="AK80" s="267">
        <v>0.76839999999999997</v>
      </c>
      <c r="AL80" s="12" t="s">
        <v>168</v>
      </c>
    </row>
    <row r="81" spans="1:38" s="3" customFormat="1" ht="13.8" x14ac:dyDescent="0.3">
      <c r="A81" s="356" t="s">
        <v>142</v>
      </c>
      <c r="B81" s="62" t="s">
        <v>83</v>
      </c>
      <c r="C81" s="291">
        <v>8417904.3100000005</v>
      </c>
      <c r="D81" s="291">
        <v>8911894.1899999995</v>
      </c>
      <c r="E81" s="292">
        <v>0.94456959772319704</v>
      </c>
      <c r="F81" s="63">
        <v>3839</v>
      </c>
      <c r="G81" s="63">
        <v>3841</v>
      </c>
      <c r="H81" s="64">
        <v>1.0004999999999999</v>
      </c>
      <c r="I81" s="59">
        <v>0.99</v>
      </c>
      <c r="J81" s="296">
        <v>4983</v>
      </c>
      <c r="K81" s="296">
        <v>4065</v>
      </c>
      <c r="L81" s="297">
        <v>0.81579999999999997</v>
      </c>
      <c r="M81" s="292">
        <v>0.80759999999999998</v>
      </c>
      <c r="N81" s="65">
        <v>9487536.8699999992</v>
      </c>
      <c r="O81" s="65">
        <v>6101045.6600000001</v>
      </c>
      <c r="P81" s="64">
        <v>0.6431</v>
      </c>
      <c r="Q81" s="64">
        <v>0.63759999999999994</v>
      </c>
      <c r="R81" s="296">
        <v>3598</v>
      </c>
      <c r="S81" s="296">
        <v>2400</v>
      </c>
      <c r="T81" s="297">
        <v>0.66700000000000004</v>
      </c>
      <c r="U81" s="297">
        <v>0.68189999999999995</v>
      </c>
      <c r="V81" s="63">
        <v>2992</v>
      </c>
      <c r="W81" s="63">
        <v>2557</v>
      </c>
      <c r="X81" s="64">
        <v>0.85460000000000003</v>
      </c>
      <c r="Y81" s="277"/>
      <c r="Z81" s="265">
        <v>3614</v>
      </c>
      <c r="AA81" s="266">
        <v>3814</v>
      </c>
      <c r="AB81" s="267">
        <v>1.0552999999999999</v>
      </c>
      <c r="AC81" s="265">
        <v>5088</v>
      </c>
      <c r="AD81" s="266">
        <v>4399</v>
      </c>
      <c r="AE81" s="267">
        <v>0.86460000000000004</v>
      </c>
      <c r="AF81" s="268">
        <v>10454714.66</v>
      </c>
      <c r="AG81" s="269">
        <v>7076205.9699999997</v>
      </c>
      <c r="AH81" s="267">
        <v>0.67679999999999996</v>
      </c>
      <c r="AI81" s="265">
        <v>4066</v>
      </c>
      <c r="AJ81" s="266">
        <v>2704</v>
      </c>
      <c r="AK81" s="267">
        <v>0.66500000000000004</v>
      </c>
      <c r="AL81" s="12" t="s">
        <v>168</v>
      </c>
    </row>
    <row r="82" spans="1:38" s="3" customFormat="1" ht="13.8" x14ac:dyDescent="0.3">
      <c r="A82" s="356" t="s">
        <v>154</v>
      </c>
      <c r="B82" s="62" t="s">
        <v>84</v>
      </c>
      <c r="C82" s="291">
        <v>6273292.6299999999</v>
      </c>
      <c r="D82" s="291">
        <v>6375166.8899999997</v>
      </c>
      <c r="E82" s="292">
        <v>0.98402014225544499</v>
      </c>
      <c r="F82" s="63">
        <v>3207</v>
      </c>
      <c r="G82" s="63">
        <v>3220</v>
      </c>
      <c r="H82" s="64">
        <v>1.0041</v>
      </c>
      <c r="I82" s="59">
        <v>0.99</v>
      </c>
      <c r="J82" s="296">
        <v>4013</v>
      </c>
      <c r="K82" s="296">
        <v>3665</v>
      </c>
      <c r="L82" s="297">
        <v>0.9133</v>
      </c>
      <c r="M82" s="292">
        <v>0.89</v>
      </c>
      <c r="N82" s="65">
        <v>6825335.6699999999</v>
      </c>
      <c r="O82" s="65">
        <v>4416404.88</v>
      </c>
      <c r="P82" s="64">
        <v>0.64710000000000001</v>
      </c>
      <c r="Q82" s="64">
        <v>0.67020000000000002</v>
      </c>
      <c r="R82" s="296">
        <v>2858</v>
      </c>
      <c r="S82" s="296">
        <v>2061</v>
      </c>
      <c r="T82" s="297">
        <v>0.72109999999999996</v>
      </c>
      <c r="U82" s="297">
        <v>0.69</v>
      </c>
      <c r="V82" s="63">
        <v>2725</v>
      </c>
      <c r="W82" s="63">
        <v>2532</v>
      </c>
      <c r="X82" s="64">
        <v>0.92920000000000003</v>
      </c>
      <c r="Y82" s="277"/>
      <c r="Z82" s="265">
        <v>3324</v>
      </c>
      <c r="AA82" s="266">
        <v>3377</v>
      </c>
      <c r="AB82" s="267">
        <v>1.0159</v>
      </c>
      <c r="AC82" s="265">
        <v>4171</v>
      </c>
      <c r="AD82" s="266">
        <v>3785</v>
      </c>
      <c r="AE82" s="267">
        <v>0.90749999999999997</v>
      </c>
      <c r="AF82" s="268">
        <v>6844421.1100000003</v>
      </c>
      <c r="AG82" s="269">
        <v>4558816.16</v>
      </c>
      <c r="AH82" s="267">
        <v>0.66610000000000003</v>
      </c>
      <c r="AI82" s="265">
        <v>3260</v>
      </c>
      <c r="AJ82" s="266">
        <v>2117</v>
      </c>
      <c r="AK82" s="267">
        <v>0.64939999999999998</v>
      </c>
      <c r="AL82" s="12" t="s">
        <v>168</v>
      </c>
    </row>
    <row r="83" spans="1:38" s="3" customFormat="1" ht="13.8" x14ac:dyDescent="0.3">
      <c r="A83" s="356" t="s">
        <v>154</v>
      </c>
      <c r="B83" s="62" t="s">
        <v>85</v>
      </c>
      <c r="C83" s="291">
        <v>12003187.529999999</v>
      </c>
      <c r="D83" s="291">
        <v>11547058.550000001</v>
      </c>
      <c r="E83" s="292">
        <v>1.03950174652921</v>
      </c>
      <c r="F83" s="63">
        <v>7563</v>
      </c>
      <c r="G83" s="63">
        <v>7230</v>
      </c>
      <c r="H83" s="64">
        <v>0.95599999999999996</v>
      </c>
      <c r="I83" s="59">
        <v>0.95799999999999996</v>
      </c>
      <c r="J83" s="296">
        <v>8633</v>
      </c>
      <c r="K83" s="296">
        <v>7461</v>
      </c>
      <c r="L83" s="297">
        <v>0.86419999999999997</v>
      </c>
      <c r="M83" s="292">
        <v>0.87309999999999999</v>
      </c>
      <c r="N83" s="65">
        <v>12467031.59</v>
      </c>
      <c r="O83" s="65">
        <v>8419137.9900000002</v>
      </c>
      <c r="P83" s="64">
        <v>0.67530000000000001</v>
      </c>
      <c r="Q83" s="64">
        <v>0.68440000000000001</v>
      </c>
      <c r="R83" s="296">
        <v>6051</v>
      </c>
      <c r="S83" s="296">
        <v>4605</v>
      </c>
      <c r="T83" s="297">
        <v>0.76100000000000001</v>
      </c>
      <c r="U83" s="297">
        <v>0.69</v>
      </c>
      <c r="V83" s="63">
        <v>5677</v>
      </c>
      <c r="W83" s="63">
        <v>5256</v>
      </c>
      <c r="X83" s="64">
        <v>0.92579999999999996</v>
      </c>
      <c r="Y83" s="277"/>
      <c r="Z83" s="265">
        <v>8603</v>
      </c>
      <c r="AA83" s="266">
        <v>8333</v>
      </c>
      <c r="AB83" s="267">
        <v>0.96860000000000002</v>
      </c>
      <c r="AC83" s="265">
        <v>10327</v>
      </c>
      <c r="AD83" s="266">
        <v>9158</v>
      </c>
      <c r="AE83" s="267">
        <v>0.88680000000000003</v>
      </c>
      <c r="AF83" s="268">
        <v>13085066.74</v>
      </c>
      <c r="AG83" s="269">
        <v>8525647.5299999993</v>
      </c>
      <c r="AH83" s="267">
        <v>0.65159999999999996</v>
      </c>
      <c r="AI83" s="265">
        <v>7992</v>
      </c>
      <c r="AJ83" s="266">
        <v>5135</v>
      </c>
      <c r="AK83" s="267">
        <v>0.64249999999999996</v>
      </c>
      <c r="AL83" s="12" t="s">
        <v>168</v>
      </c>
    </row>
    <row r="84" spans="1:38" s="3" customFormat="1" ht="13.8" x14ac:dyDescent="0.3">
      <c r="A84" s="356" t="s">
        <v>142</v>
      </c>
      <c r="B84" s="62" t="s">
        <v>86</v>
      </c>
      <c r="C84" s="291">
        <v>5890698.2999999998</v>
      </c>
      <c r="D84" s="291">
        <v>6153545.0999999996</v>
      </c>
      <c r="E84" s="292">
        <v>0.95728530534374401</v>
      </c>
      <c r="F84" s="63">
        <v>2658</v>
      </c>
      <c r="G84" s="63">
        <v>2690</v>
      </c>
      <c r="H84" s="64">
        <v>1.012</v>
      </c>
      <c r="I84" s="59">
        <v>0.99</v>
      </c>
      <c r="J84" s="296">
        <v>3506</v>
      </c>
      <c r="K84" s="296">
        <v>2936</v>
      </c>
      <c r="L84" s="297">
        <v>0.83740000000000003</v>
      </c>
      <c r="M84" s="292">
        <v>0.85580000000000001</v>
      </c>
      <c r="N84" s="65">
        <v>6462777.8700000001</v>
      </c>
      <c r="O84" s="65">
        <v>4426034.45</v>
      </c>
      <c r="P84" s="64">
        <v>0.68489999999999995</v>
      </c>
      <c r="Q84" s="64">
        <v>0.69</v>
      </c>
      <c r="R84" s="296">
        <v>2567</v>
      </c>
      <c r="S84" s="296">
        <v>1794</v>
      </c>
      <c r="T84" s="297">
        <v>0.69889999999999997</v>
      </c>
      <c r="U84" s="297">
        <v>0.68830000000000002</v>
      </c>
      <c r="V84" s="63">
        <v>2245</v>
      </c>
      <c r="W84" s="63">
        <v>1869</v>
      </c>
      <c r="X84" s="64">
        <v>0.83250000000000002</v>
      </c>
      <c r="Y84" s="277"/>
      <c r="Z84" s="265">
        <v>2818</v>
      </c>
      <c r="AA84" s="266">
        <v>2706</v>
      </c>
      <c r="AB84" s="267">
        <v>0.96030000000000004</v>
      </c>
      <c r="AC84" s="265">
        <v>3754</v>
      </c>
      <c r="AD84" s="266">
        <v>3312</v>
      </c>
      <c r="AE84" s="267">
        <v>0.88229999999999997</v>
      </c>
      <c r="AF84" s="268">
        <v>6897537.0599999996</v>
      </c>
      <c r="AG84" s="269">
        <v>4769676.32</v>
      </c>
      <c r="AH84" s="267">
        <v>0.6915</v>
      </c>
      <c r="AI84" s="265">
        <v>2984</v>
      </c>
      <c r="AJ84" s="266">
        <v>1922</v>
      </c>
      <c r="AK84" s="267">
        <v>0.64410000000000001</v>
      </c>
      <c r="AL84" s="12" t="s">
        <v>168</v>
      </c>
    </row>
    <row r="85" spans="1:38" s="3" customFormat="1" ht="13.8" x14ac:dyDescent="0.3">
      <c r="A85" s="356" t="s">
        <v>154</v>
      </c>
      <c r="B85" s="62" t="s">
        <v>87</v>
      </c>
      <c r="C85" s="291">
        <v>9676997.7300000004</v>
      </c>
      <c r="D85" s="291">
        <v>10057027.83</v>
      </c>
      <c r="E85" s="292">
        <v>0.96221248400383497</v>
      </c>
      <c r="F85" s="63">
        <v>4454</v>
      </c>
      <c r="G85" s="63">
        <v>4459</v>
      </c>
      <c r="H85" s="64">
        <v>1.0011000000000001</v>
      </c>
      <c r="I85" s="59">
        <v>0.99</v>
      </c>
      <c r="J85" s="296">
        <v>5438</v>
      </c>
      <c r="K85" s="296">
        <v>4685</v>
      </c>
      <c r="L85" s="297">
        <v>0.86150000000000004</v>
      </c>
      <c r="M85" s="292">
        <v>0.83809999999999996</v>
      </c>
      <c r="N85" s="65">
        <v>10500634.65</v>
      </c>
      <c r="O85" s="65">
        <v>7177223.9400000004</v>
      </c>
      <c r="P85" s="64">
        <v>0.6835</v>
      </c>
      <c r="Q85" s="64">
        <v>0.67390000000000005</v>
      </c>
      <c r="R85" s="296">
        <v>3958</v>
      </c>
      <c r="S85" s="296">
        <v>2932</v>
      </c>
      <c r="T85" s="297">
        <v>0.74080000000000001</v>
      </c>
      <c r="U85" s="297">
        <v>0.69</v>
      </c>
      <c r="V85" s="63">
        <v>3489</v>
      </c>
      <c r="W85" s="63">
        <v>2903</v>
      </c>
      <c r="X85" s="64">
        <v>0.83199999999999996</v>
      </c>
      <c r="Y85" s="277"/>
      <c r="Z85" s="265">
        <v>4307</v>
      </c>
      <c r="AA85" s="266">
        <v>4330</v>
      </c>
      <c r="AB85" s="267">
        <v>1.0053000000000001</v>
      </c>
      <c r="AC85" s="265">
        <v>5812</v>
      </c>
      <c r="AD85" s="266">
        <v>5081</v>
      </c>
      <c r="AE85" s="267">
        <v>0.87419999999999998</v>
      </c>
      <c r="AF85" s="268">
        <v>11378669.15</v>
      </c>
      <c r="AG85" s="269">
        <v>7898549.21</v>
      </c>
      <c r="AH85" s="267">
        <v>0.69420000000000004</v>
      </c>
      <c r="AI85" s="265">
        <v>4655</v>
      </c>
      <c r="AJ85" s="266">
        <v>3334</v>
      </c>
      <c r="AK85" s="267">
        <v>0.71619999999999995</v>
      </c>
      <c r="AL85" s="12" t="s">
        <v>168</v>
      </c>
    </row>
    <row r="86" spans="1:38" s="3" customFormat="1" ht="13.8" x14ac:dyDescent="0.3">
      <c r="A86" s="356" t="s">
        <v>153</v>
      </c>
      <c r="B86" s="62" t="s">
        <v>88</v>
      </c>
      <c r="C86" s="291">
        <v>5342787.9000000004</v>
      </c>
      <c r="D86" s="291">
        <v>5292919.78</v>
      </c>
      <c r="E86" s="292">
        <v>1.0094216655594199</v>
      </c>
      <c r="F86" s="63">
        <v>2523</v>
      </c>
      <c r="G86" s="63">
        <v>2533</v>
      </c>
      <c r="H86" s="64">
        <v>1.004</v>
      </c>
      <c r="I86" s="59">
        <v>0.99</v>
      </c>
      <c r="J86" s="296">
        <v>3817</v>
      </c>
      <c r="K86" s="296">
        <v>3086</v>
      </c>
      <c r="L86" s="297">
        <v>0.8085</v>
      </c>
      <c r="M86" s="292">
        <v>0.85140000000000005</v>
      </c>
      <c r="N86" s="65">
        <v>6219448.8700000001</v>
      </c>
      <c r="O86" s="65">
        <v>3807888.65</v>
      </c>
      <c r="P86" s="64">
        <v>0.61229999999999996</v>
      </c>
      <c r="Q86" s="64">
        <v>0.60309999999999997</v>
      </c>
      <c r="R86" s="296">
        <v>2597</v>
      </c>
      <c r="S86" s="296">
        <v>1680</v>
      </c>
      <c r="T86" s="297">
        <v>0.64690000000000003</v>
      </c>
      <c r="U86" s="297">
        <v>0.63460000000000005</v>
      </c>
      <c r="V86" s="63">
        <v>2141</v>
      </c>
      <c r="W86" s="63">
        <v>1837</v>
      </c>
      <c r="X86" s="64">
        <v>0.85799999999999998</v>
      </c>
      <c r="Y86" s="277"/>
      <c r="Z86" s="265">
        <v>2408</v>
      </c>
      <c r="AA86" s="266">
        <v>2635</v>
      </c>
      <c r="AB86" s="267">
        <v>1.0943000000000001</v>
      </c>
      <c r="AC86" s="265">
        <v>3727</v>
      </c>
      <c r="AD86" s="266">
        <v>3322</v>
      </c>
      <c r="AE86" s="267">
        <v>0.89129999999999998</v>
      </c>
      <c r="AF86" s="268">
        <v>6189733.4299999997</v>
      </c>
      <c r="AG86" s="269">
        <v>3899498.55</v>
      </c>
      <c r="AH86" s="267">
        <v>0.63</v>
      </c>
      <c r="AI86" s="265">
        <v>2872</v>
      </c>
      <c r="AJ86" s="266">
        <v>1644</v>
      </c>
      <c r="AK86" s="267">
        <v>0.57240000000000002</v>
      </c>
      <c r="AL86" s="12" t="s">
        <v>168</v>
      </c>
    </row>
    <row r="87" spans="1:38" s="3" customFormat="1" ht="13.8" x14ac:dyDescent="0.3">
      <c r="A87" s="356" t="s">
        <v>152</v>
      </c>
      <c r="B87" s="62" t="s">
        <v>89</v>
      </c>
      <c r="C87" s="291">
        <v>6381518.6699999999</v>
      </c>
      <c r="D87" s="291">
        <v>6517544.8300000001</v>
      </c>
      <c r="E87" s="292">
        <v>0.979129232932334</v>
      </c>
      <c r="F87" s="63">
        <v>2393</v>
      </c>
      <c r="G87" s="63">
        <v>2368</v>
      </c>
      <c r="H87" s="64">
        <v>0.98960000000000004</v>
      </c>
      <c r="I87" s="59">
        <v>0.99</v>
      </c>
      <c r="J87" s="296">
        <v>3168</v>
      </c>
      <c r="K87" s="296">
        <v>2896</v>
      </c>
      <c r="L87" s="297">
        <v>0.91410000000000002</v>
      </c>
      <c r="M87" s="292">
        <v>0.89</v>
      </c>
      <c r="N87" s="65">
        <v>7074901.7699999996</v>
      </c>
      <c r="O87" s="65">
        <v>4856201.53</v>
      </c>
      <c r="P87" s="64">
        <v>0.68640000000000001</v>
      </c>
      <c r="Q87" s="64">
        <v>0.68240000000000001</v>
      </c>
      <c r="R87" s="296">
        <v>2547</v>
      </c>
      <c r="S87" s="296">
        <v>1832</v>
      </c>
      <c r="T87" s="297">
        <v>0.71930000000000005</v>
      </c>
      <c r="U87" s="297">
        <v>0.69</v>
      </c>
      <c r="V87" s="63">
        <v>2027</v>
      </c>
      <c r="W87" s="63">
        <v>1775</v>
      </c>
      <c r="X87" s="64">
        <v>0.87570000000000003</v>
      </c>
      <c r="Y87" s="277"/>
      <c r="Z87" s="265">
        <v>2764</v>
      </c>
      <c r="AA87" s="266">
        <v>2781</v>
      </c>
      <c r="AB87" s="267">
        <v>1.0062</v>
      </c>
      <c r="AC87" s="265">
        <v>3644</v>
      </c>
      <c r="AD87" s="266">
        <v>3241</v>
      </c>
      <c r="AE87" s="267">
        <v>0.88939999999999997</v>
      </c>
      <c r="AF87" s="268">
        <v>7726448.75</v>
      </c>
      <c r="AG87" s="269">
        <v>5202712.91</v>
      </c>
      <c r="AH87" s="267">
        <v>0.6734</v>
      </c>
      <c r="AI87" s="265">
        <v>2923</v>
      </c>
      <c r="AJ87" s="266">
        <v>1870</v>
      </c>
      <c r="AK87" s="267">
        <v>0.63980000000000004</v>
      </c>
      <c r="AL87" s="12" t="s">
        <v>168</v>
      </c>
    </row>
    <row r="88" spans="1:38" s="3" customFormat="1" ht="13.8" x14ac:dyDescent="0.3">
      <c r="A88" s="356" t="s">
        <v>154</v>
      </c>
      <c r="B88" s="62" t="s">
        <v>90</v>
      </c>
      <c r="C88" s="291">
        <v>5548564.7699999996</v>
      </c>
      <c r="D88" s="291">
        <v>5179745.09</v>
      </c>
      <c r="E88" s="292">
        <v>1.0712042144143401</v>
      </c>
      <c r="F88" s="63">
        <v>3239</v>
      </c>
      <c r="G88" s="63">
        <v>3121</v>
      </c>
      <c r="H88" s="64">
        <v>0.96360000000000001</v>
      </c>
      <c r="I88" s="59">
        <v>0.94010000000000005</v>
      </c>
      <c r="J88" s="296">
        <v>3791</v>
      </c>
      <c r="K88" s="296">
        <v>3415</v>
      </c>
      <c r="L88" s="297">
        <v>0.90080000000000005</v>
      </c>
      <c r="M88" s="292">
        <v>0.89</v>
      </c>
      <c r="N88" s="65">
        <v>5943348.5</v>
      </c>
      <c r="O88" s="65">
        <v>3556892.58</v>
      </c>
      <c r="P88" s="64">
        <v>0.59850000000000003</v>
      </c>
      <c r="Q88" s="64">
        <v>0.60599999999999998</v>
      </c>
      <c r="R88" s="296">
        <v>3290</v>
      </c>
      <c r="S88" s="296">
        <v>2312</v>
      </c>
      <c r="T88" s="297">
        <v>0.70269999999999999</v>
      </c>
      <c r="U88" s="297">
        <v>0.68300000000000005</v>
      </c>
      <c r="V88" s="63">
        <v>2356</v>
      </c>
      <c r="W88" s="63">
        <v>2099</v>
      </c>
      <c r="X88" s="64">
        <v>0.89090000000000003</v>
      </c>
      <c r="Y88" s="277"/>
      <c r="Z88" s="265">
        <v>3603</v>
      </c>
      <c r="AA88" s="266">
        <v>3539</v>
      </c>
      <c r="AB88" s="267">
        <v>0.98219999999999996</v>
      </c>
      <c r="AC88" s="265">
        <v>4437</v>
      </c>
      <c r="AD88" s="266">
        <v>4129</v>
      </c>
      <c r="AE88" s="267">
        <v>0.93059999999999998</v>
      </c>
      <c r="AF88" s="268">
        <v>5799476.5899999999</v>
      </c>
      <c r="AG88" s="269">
        <v>3422009.58</v>
      </c>
      <c r="AH88" s="267">
        <v>0.59009999999999996</v>
      </c>
      <c r="AI88" s="265">
        <v>3767</v>
      </c>
      <c r="AJ88" s="266">
        <v>2136</v>
      </c>
      <c r="AK88" s="267">
        <v>0.56699999999999995</v>
      </c>
      <c r="AL88" s="12" t="s">
        <v>168</v>
      </c>
    </row>
    <row r="89" spans="1:38" s="3" customFormat="1" ht="13.8" x14ac:dyDescent="0.3">
      <c r="A89" s="356" t="s">
        <v>154</v>
      </c>
      <c r="B89" s="62" t="s">
        <v>91</v>
      </c>
      <c r="C89" s="291">
        <v>3586710.74</v>
      </c>
      <c r="D89" s="291">
        <v>3830930.34</v>
      </c>
      <c r="E89" s="292">
        <v>0.93625057666801603</v>
      </c>
      <c r="F89" s="63">
        <v>1877</v>
      </c>
      <c r="G89" s="63">
        <v>1909</v>
      </c>
      <c r="H89" s="64">
        <v>1.0169999999999999</v>
      </c>
      <c r="I89" s="59">
        <v>0.99</v>
      </c>
      <c r="J89" s="296">
        <v>2470</v>
      </c>
      <c r="K89" s="296">
        <v>1872</v>
      </c>
      <c r="L89" s="297">
        <v>0.75790000000000002</v>
      </c>
      <c r="M89" s="292">
        <v>0.8024</v>
      </c>
      <c r="N89" s="65">
        <v>3712419.44</v>
      </c>
      <c r="O89" s="65">
        <v>2570878.65</v>
      </c>
      <c r="P89" s="64">
        <v>0.6925</v>
      </c>
      <c r="Q89" s="64">
        <v>0.68440000000000001</v>
      </c>
      <c r="R89" s="296">
        <v>1488</v>
      </c>
      <c r="S89" s="296">
        <v>1141</v>
      </c>
      <c r="T89" s="297">
        <v>0.76680000000000004</v>
      </c>
      <c r="U89" s="297">
        <v>0.69</v>
      </c>
      <c r="V89" s="63">
        <v>1342</v>
      </c>
      <c r="W89" s="63">
        <v>1145</v>
      </c>
      <c r="X89" s="64">
        <v>0.85319999999999996</v>
      </c>
      <c r="Y89" s="277"/>
      <c r="Z89" s="265">
        <v>1896</v>
      </c>
      <c r="AA89" s="266">
        <v>1973</v>
      </c>
      <c r="AB89" s="267">
        <v>1.0406</v>
      </c>
      <c r="AC89" s="265">
        <v>2506</v>
      </c>
      <c r="AD89" s="266">
        <v>2206</v>
      </c>
      <c r="AE89" s="267">
        <v>0.88029999999999997</v>
      </c>
      <c r="AF89" s="268">
        <v>4300406.38</v>
      </c>
      <c r="AG89" s="269">
        <v>3039801.79</v>
      </c>
      <c r="AH89" s="267">
        <v>0.70689999999999997</v>
      </c>
      <c r="AI89" s="265">
        <v>1861</v>
      </c>
      <c r="AJ89" s="266">
        <v>1340</v>
      </c>
      <c r="AK89" s="267">
        <v>0.72</v>
      </c>
      <c r="AL89" s="12" t="s">
        <v>168</v>
      </c>
    </row>
    <row r="90" spans="1:38" s="3" customFormat="1" ht="13.8" x14ac:dyDescent="0.3">
      <c r="A90" s="356" t="s">
        <v>142</v>
      </c>
      <c r="B90" s="62" t="s">
        <v>92</v>
      </c>
      <c r="C90" s="291">
        <v>2257429.7799999998</v>
      </c>
      <c r="D90" s="291">
        <v>2461257.58</v>
      </c>
      <c r="E90" s="292">
        <v>0.91718550644341701</v>
      </c>
      <c r="F90" s="63">
        <v>687</v>
      </c>
      <c r="G90" s="63">
        <v>711</v>
      </c>
      <c r="H90" s="64">
        <v>1.0348999999999999</v>
      </c>
      <c r="I90" s="59">
        <v>0.96830000000000005</v>
      </c>
      <c r="J90" s="296">
        <v>1133</v>
      </c>
      <c r="K90" s="296">
        <v>1018</v>
      </c>
      <c r="L90" s="297">
        <v>0.89849999999999997</v>
      </c>
      <c r="M90" s="292">
        <v>0.89</v>
      </c>
      <c r="N90" s="65">
        <v>2378259.27</v>
      </c>
      <c r="O90" s="65">
        <v>1629448.66</v>
      </c>
      <c r="P90" s="64">
        <v>0.68510000000000004</v>
      </c>
      <c r="Q90" s="64">
        <v>0.66720000000000002</v>
      </c>
      <c r="R90" s="296">
        <v>1027</v>
      </c>
      <c r="S90" s="296">
        <v>682</v>
      </c>
      <c r="T90" s="297">
        <v>0.66410000000000002</v>
      </c>
      <c r="U90" s="297">
        <v>0.62480000000000002</v>
      </c>
      <c r="V90" s="63">
        <v>584</v>
      </c>
      <c r="W90" s="63">
        <v>513</v>
      </c>
      <c r="X90" s="64">
        <v>0.87839999999999996</v>
      </c>
      <c r="Y90" s="277"/>
      <c r="Z90" s="265">
        <v>780</v>
      </c>
      <c r="AA90" s="266">
        <v>822</v>
      </c>
      <c r="AB90" s="267">
        <v>1.0538000000000001</v>
      </c>
      <c r="AC90" s="265">
        <v>1408</v>
      </c>
      <c r="AD90" s="266">
        <v>1245</v>
      </c>
      <c r="AE90" s="267">
        <v>0.88419999999999999</v>
      </c>
      <c r="AF90" s="268">
        <v>2957498.62</v>
      </c>
      <c r="AG90" s="269">
        <v>2010495.66</v>
      </c>
      <c r="AH90" s="267">
        <v>0.67979999999999996</v>
      </c>
      <c r="AI90" s="265">
        <v>1206</v>
      </c>
      <c r="AJ90" s="266">
        <v>732</v>
      </c>
      <c r="AK90" s="267">
        <v>0.60699999999999998</v>
      </c>
      <c r="AL90" s="12" t="s">
        <v>168</v>
      </c>
    </row>
    <row r="91" spans="1:38" s="3" customFormat="1" ht="13.8" x14ac:dyDescent="0.3">
      <c r="A91" s="356" t="s">
        <v>142</v>
      </c>
      <c r="B91" s="62" t="s">
        <v>93</v>
      </c>
      <c r="C91" s="291">
        <v>3377866.07</v>
      </c>
      <c r="D91" s="291">
        <v>3486880.43</v>
      </c>
      <c r="E91" s="292">
        <v>0.96873584793385104</v>
      </c>
      <c r="F91" s="63">
        <v>1516</v>
      </c>
      <c r="G91" s="63">
        <v>1715</v>
      </c>
      <c r="H91" s="64">
        <v>1.1313</v>
      </c>
      <c r="I91" s="59">
        <v>0.99</v>
      </c>
      <c r="J91" s="296">
        <v>2127</v>
      </c>
      <c r="K91" s="296">
        <v>1889</v>
      </c>
      <c r="L91" s="297">
        <v>0.8881</v>
      </c>
      <c r="M91" s="292">
        <v>0.86639999999999995</v>
      </c>
      <c r="N91" s="65">
        <v>3716797.52</v>
      </c>
      <c r="O91" s="65">
        <v>2514622.63</v>
      </c>
      <c r="P91" s="64">
        <v>0.67659999999999998</v>
      </c>
      <c r="Q91" s="64">
        <v>0.67190000000000005</v>
      </c>
      <c r="R91" s="296">
        <v>1491</v>
      </c>
      <c r="S91" s="296">
        <v>996</v>
      </c>
      <c r="T91" s="297">
        <v>0.66800000000000004</v>
      </c>
      <c r="U91" s="297">
        <v>0.65439999999999998</v>
      </c>
      <c r="V91" s="63">
        <v>1486</v>
      </c>
      <c r="W91" s="63">
        <v>1332</v>
      </c>
      <c r="X91" s="64">
        <v>0.89639999999999997</v>
      </c>
      <c r="Y91" s="277"/>
      <c r="Z91" s="265">
        <v>1446</v>
      </c>
      <c r="AA91" s="266">
        <v>1649</v>
      </c>
      <c r="AB91" s="267">
        <v>1.1404000000000001</v>
      </c>
      <c r="AC91" s="265">
        <v>2131</v>
      </c>
      <c r="AD91" s="266">
        <v>1881</v>
      </c>
      <c r="AE91" s="267">
        <v>0.88270000000000004</v>
      </c>
      <c r="AF91" s="268">
        <v>4012549.23</v>
      </c>
      <c r="AG91" s="269">
        <v>2652167.35</v>
      </c>
      <c r="AH91" s="267">
        <v>0.66100000000000003</v>
      </c>
      <c r="AI91" s="265">
        <v>1620</v>
      </c>
      <c r="AJ91" s="266">
        <v>1013</v>
      </c>
      <c r="AK91" s="267">
        <v>0.62529999999999997</v>
      </c>
      <c r="AL91" s="12" t="s">
        <v>168</v>
      </c>
    </row>
    <row r="92" spans="1:38" s="3" customFormat="1" ht="13.8" x14ac:dyDescent="0.3">
      <c r="A92" s="62" t="s">
        <v>155</v>
      </c>
      <c r="B92" s="62" t="s">
        <v>94</v>
      </c>
      <c r="C92" s="291">
        <v>719945.72</v>
      </c>
      <c r="D92" s="291">
        <v>680748.41</v>
      </c>
      <c r="E92" s="292">
        <v>1.05757973052041</v>
      </c>
      <c r="F92" s="63">
        <v>233</v>
      </c>
      <c r="G92" s="63">
        <v>238</v>
      </c>
      <c r="H92" s="64">
        <v>1.0215000000000001</v>
      </c>
      <c r="I92" s="59">
        <v>0.99</v>
      </c>
      <c r="J92" s="296">
        <v>412</v>
      </c>
      <c r="K92" s="296">
        <v>341</v>
      </c>
      <c r="L92" s="297">
        <v>0.82769999999999999</v>
      </c>
      <c r="M92" s="292">
        <v>0.86880000000000002</v>
      </c>
      <c r="N92" s="65">
        <v>776791.34</v>
      </c>
      <c r="O92" s="65">
        <v>529235.16</v>
      </c>
      <c r="P92" s="64">
        <v>0.68130000000000002</v>
      </c>
      <c r="Q92" s="64">
        <v>0.67689999999999995</v>
      </c>
      <c r="R92" s="296">
        <v>309</v>
      </c>
      <c r="S92" s="296">
        <v>227</v>
      </c>
      <c r="T92" s="297">
        <v>0.73460000000000003</v>
      </c>
      <c r="U92" s="297">
        <v>0.69</v>
      </c>
      <c r="V92" s="63">
        <v>220</v>
      </c>
      <c r="W92" s="63">
        <v>162</v>
      </c>
      <c r="X92" s="64">
        <v>0.73640000000000005</v>
      </c>
      <c r="Y92" s="277"/>
      <c r="Z92" s="265">
        <v>245</v>
      </c>
      <c r="AA92" s="266">
        <v>266</v>
      </c>
      <c r="AB92" s="267">
        <v>1.0857000000000001</v>
      </c>
      <c r="AC92" s="265">
        <v>522</v>
      </c>
      <c r="AD92" s="266">
        <v>421</v>
      </c>
      <c r="AE92" s="267">
        <v>0.80649999999999999</v>
      </c>
      <c r="AF92" s="268">
        <v>837812.99</v>
      </c>
      <c r="AG92" s="269">
        <v>541939.56999999995</v>
      </c>
      <c r="AH92" s="267">
        <v>0.64690000000000003</v>
      </c>
      <c r="AI92" s="265">
        <v>408</v>
      </c>
      <c r="AJ92" s="266">
        <v>262</v>
      </c>
      <c r="AK92" s="267">
        <v>0.64219999999999999</v>
      </c>
      <c r="AL92" s="12" t="s">
        <v>168</v>
      </c>
    </row>
    <row r="93" spans="1:38" s="3" customFormat="1" ht="13.8" x14ac:dyDescent="0.3">
      <c r="A93" s="62" t="s">
        <v>155</v>
      </c>
      <c r="B93" s="62" t="s">
        <v>95</v>
      </c>
      <c r="C93" s="291">
        <v>1334690.82</v>
      </c>
      <c r="D93" s="291">
        <v>1443448.63</v>
      </c>
      <c r="E93" s="292">
        <v>0.92465418738178495</v>
      </c>
      <c r="F93" s="63">
        <v>564</v>
      </c>
      <c r="G93" s="63">
        <v>552</v>
      </c>
      <c r="H93" s="64">
        <v>0.97870000000000001</v>
      </c>
      <c r="I93" s="59">
        <v>0.99</v>
      </c>
      <c r="J93" s="296">
        <v>761</v>
      </c>
      <c r="K93" s="296">
        <v>693</v>
      </c>
      <c r="L93" s="297">
        <v>0.91059999999999997</v>
      </c>
      <c r="M93" s="292">
        <v>0.89</v>
      </c>
      <c r="N93" s="65">
        <v>1372415.91</v>
      </c>
      <c r="O93" s="65">
        <v>907198.82</v>
      </c>
      <c r="P93" s="64">
        <v>0.66100000000000003</v>
      </c>
      <c r="Q93" s="64">
        <v>0.65880000000000005</v>
      </c>
      <c r="R93" s="296">
        <v>633</v>
      </c>
      <c r="S93" s="296">
        <v>476</v>
      </c>
      <c r="T93" s="297">
        <v>0.752</v>
      </c>
      <c r="U93" s="297">
        <v>0.69</v>
      </c>
      <c r="V93" s="63">
        <v>502</v>
      </c>
      <c r="W93" s="63">
        <v>428</v>
      </c>
      <c r="X93" s="64">
        <v>0.85260000000000002</v>
      </c>
      <c r="Y93" s="277"/>
      <c r="Z93" s="265">
        <v>604</v>
      </c>
      <c r="AA93" s="266">
        <v>674</v>
      </c>
      <c r="AB93" s="267">
        <v>1.1158999999999999</v>
      </c>
      <c r="AC93" s="265">
        <v>871</v>
      </c>
      <c r="AD93" s="266">
        <v>773</v>
      </c>
      <c r="AE93" s="267">
        <v>0.88749999999999996</v>
      </c>
      <c r="AF93" s="268">
        <v>1698273.85</v>
      </c>
      <c r="AG93" s="269">
        <v>1181751.96</v>
      </c>
      <c r="AH93" s="267">
        <v>0.69589999999999996</v>
      </c>
      <c r="AI93" s="265">
        <v>752</v>
      </c>
      <c r="AJ93" s="266">
        <v>531</v>
      </c>
      <c r="AK93" s="267">
        <v>0.70609999999999995</v>
      </c>
      <c r="AL93" s="12" t="s">
        <v>168</v>
      </c>
    </row>
    <row r="94" spans="1:38" s="3" customFormat="1" ht="13.8" x14ac:dyDescent="0.3">
      <c r="A94" s="356" t="s">
        <v>157</v>
      </c>
      <c r="B94" s="62"/>
      <c r="C94" s="291"/>
      <c r="D94" s="291"/>
      <c r="E94" s="292"/>
      <c r="F94" s="63"/>
      <c r="G94" s="63"/>
      <c r="H94" s="64"/>
      <c r="I94" s="68"/>
      <c r="J94" s="296"/>
      <c r="K94" s="296"/>
      <c r="L94" s="297"/>
      <c r="M94" s="292"/>
      <c r="N94" s="65"/>
      <c r="O94" s="65"/>
      <c r="P94" s="64"/>
      <c r="Q94" s="64"/>
      <c r="R94" s="296"/>
      <c r="S94" s="296"/>
      <c r="T94" s="297"/>
      <c r="U94" s="297"/>
      <c r="V94" s="63"/>
      <c r="W94" s="63"/>
      <c r="X94" s="64"/>
      <c r="Y94" s="277"/>
      <c r="Z94" s="265"/>
      <c r="AA94" s="266"/>
      <c r="AB94" s="267"/>
      <c r="AC94" s="265"/>
      <c r="AD94" s="266"/>
      <c r="AE94" s="267"/>
      <c r="AF94" s="268"/>
      <c r="AG94" s="269"/>
      <c r="AH94" s="267"/>
      <c r="AI94" s="265"/>
      <c r="AJ94" s="266"/>
      <c r="AK94" s="267"/>
      <c r="AL94" s="12"/>
    </row>
    <row r="95" spans="1:38" ht="13.8" x14ac:dyDescent="0.3">
      <c r="A95" s="356" t="s">
        <v>169</v>
      </c>
      <c r="B95" s="356" t="s">
        <v>97</v>
      </c>
      <c r="C95" s="291">
        <v>398308.8</v>
      </c>
      <c r="D95" s="291">
        <v>397104.12</v>
      </c>
      <c r="E95" s="292">
        <v>1.00303366280864</v>
      </c>
      <c r="F95" s="357">
        <v>163</v>
      </c>
      <c r="G95" s="357">
        <v>155</v>
      </c>
      <c r="H95" s="350">
        <v>0.95089999999999997</v>
      </c>
      <c r="I95" s="355">
        <v>0.95320000000000005</v>
      </c>
      <c r="J95" s="296">
        <v>193</v>
      </c>
      <c r="K95" s="296">
        <v>179</v>
      </c>
      <c r="L95" s="297">
        <v>0.92749999999999999</v>
      </c>
      <c r="M95" s="292">
        <v>0.89</v>
      </c>
      <c r="N95" s="351">
        <v>391742.3</v>
      </c>
      <c r="O95" s="351">
        <v>277808.13</v>
      </c>
      <c r="P95" s="350">
        <v>0.70920000000000005</v>
      </c>
      <c r="Q95" s="350">
        <v>0.64080000000000004</v>
      </c>
      <c r="R95" s="296">
        <v>170</v>
      </c>
      <c r="S95" s="296">
        <v>137</v>
      </c>
      <c r="T95" s="297">
        <v>0.80589999999999995</v>
      </c>
      <c r="U95" s="297">
        <v>0.69</v>
      </c>
      <c r="V95" s="357">
        <v>112</v>
      </c>
      <c r="W95" s="357">
        <v>84</v>
      </c>
      <c r="X95" s="350">
        <v>0.75</v>
      </c>
      <c r="Y95" s="358"/>
      <c r="Z95" s="359">
        <v>197</v>
      </c>
      <c r="AA95" s="360">
        <v>202</v>
      </c>
      <c r="AB95" s="361">
        <v>1.0254000000000001</v>
      </c>
      <c r="AC95" s="359">
        <v>243</v>
      </c>
      <c r="AD95" s="360">
        <v>227</v>
      </c>
      <c r="AE95" s="361">
        <v>0.93420000000000003</v>
      </c>
      <c r="AF95" s="362">
        <v>480451.5</v>
      </c>
      <c r="AG95" s="363">
        <v>302637.44</v>
      </c>
      <c r="AH95" s="361">
        <v>0.62990000000000002</v>
      </c>
      <c r="AI95" s="359">
        <v>207</v>
      </c>
      <c r="AJ95" s="360">
        <v>152</v>
      </c>
      <c r="AK95" s="361">
        <v>0.73429999999999995</v>
      </c>
      <c r="AL95" s="27" t="s">
        <v>168</v>
      </c>
    </row>
    <row r="96" spans="1:38" s="3" customFormat="1" ht="13.8" x14ac:dyDescent="0.3">
      <c r="A96" s="356" t="s">
        <v>154</v>
      </c>
      <c r="B96" s="62" t="s">
        <v>98</v>
      </c>
      <c r="C96" s="291">
        <v>10318882.82</v>
      </c>
      <c r="D96" s="291">
        <v>10033811.16</v>
      </c>
      <c r="E96" s="292">
        <v>1.02841110475912</v>
      </c>
      <c r="F96" s="63">
        <v>3386</v>
      </c>
      <c r="G96" s="63">
        <v>3396</v>
      </c>
      <c r="H96" s="64">
        <v>1.0029999999999999</v>
      </c>
      <c r="I96" s="59">
        <v>0.98950000000000005</v>
      </c>
      <c r="J96" s="296">
        <v>4718</v>
      </c>
      <c r="K96" s="296">
        <v>4314</v>
      </c>
      <c r="L96" s="297">
        <v>0.91439999999999999</v>
      </c>
      <c r="M96" s="292">
        <v>0.89</v>
      </c>
      <c r="N96" s="65">
        <v>11234926.939999999</v>
      </c>
      <c r="O96" s="65">
        <v>7195434.6799999997</v>
      </c>
      <c r="P96" s="64">
        <v>0.64049999999999996</v>
      </c>
      <c r="Q96" s="64">
        <v>0.63270000000000004</v>
      </c>
      <c r="R96" s="296">
        <v>3802</v>
      </c>
      <c r="S96" s="296">
        <v>2751</v>
      </c>
      <c r="T96" s="297">
        <v>0.72360000000000002</v>
      </c>
      <c r="U96" s="297">
        <v>0.69</v>
      </c>
      <c r="V96" s="63">
        <v>2829</v>
      </c>
      <c r="W96" s="63">
        <v>2049</v>
      </c>
      <c r="X96" s="64">
        <v>0.72430000000000005</v>
      </c>
      <c r="Y96" s="277"/>
      <c r="Z96" s="265">
        <v>3644</v>
      </c>
      <c r="AA96" s="266">
        <v>3612</v>
      </c>
      <c r="AB96" s="267">
        <v>0.99119999999999997</v>
      </c>
      <c r="AC96" s="265">
        <v>5313</v>
      </c>
      <c r="AD96" s="266">
        <v>4710</v>
      </c>
      <c r="AE96" s="267">
        <v>0.88649999999999995</v>
      </c>
      <c r="AF96" s="268">
        <v>12087555.23</v>
      </c>
      <c r="AG96" s="269">
        <v>7604912.2199999997</v>
      </c>
      <c r="AH96" s="267">
        <v>0.62919999999999998</v>
      </c>
      <c r="AI96" s="265">
        <v>4104</v>
      </c>
      <c r="AJ96" s="266">
        <v>2664</v>
      </c>
      <c r="AK96" s="267">
        <v>0.64910000000000001</v>
      </c>
      <c r="AL96" s="12" t="s">
        <v>168</v>
      </c>
    </row>
    <row r="97" spans="1:38" s="3" customFormat="1" ht="13.8" x14ac:dyDescent="0.3">
      <c r="A97" s="62" t="s">
        <v>308</v>
      </c>
      <c r="B97" s="62" t="s">
        <v>99</v>
      </c>
      <c r="C97" s="291">
        <v>4862306.18</v>
      </c>
      <c r="D97" s="291">
        <v>4850129.8</v>
      </c>
      <c r="E97" s="292">
        <v>1.0025105266254899</v>
      </c>
      <c r="F97" s="63">
        <v>2566</v>
      </c>
      <c r="G97" s="63">
        <v>2585</v>
      </c>
      <c r="H97" s="64">
        <v>1.0074000000000001</v>
      </c>
      <c r="I97" s="59">
        <v>0.99</v>
      </c>
      <c r="J97" s="296">
        <v>3043</v>
      </c>
      <c r="K97" s="296">
        <v>2711</v>
      </c>
      <c r="L97" s="297">
        <v>0.89090000000000003</v>
      </c>
      <c r="M97" s="292">
        <v>0.89</v>
      </c>
      <c r="N97" s="65">
        <v>5202388.3</v>
      </c>
      <c r="O97" s="65">
        <v>3518488.43</v>
      </c>
      <c r="P97" s="64">
        <v>0.67630000000000001</v>
      </c>
      <c r="Q97" s="64">
        <v>0.6734</v>
      </c>
      <c r="R97" s="296">
        <v>2303</v>
      </c>
      <c r="S97" s="296">
        <v>1771</v>
      </c>
      <c r="T97" s="297">
        <v>0.76900000000000002</v>
      </c>
      <c r="U97" s="297">
        <v>0.69</v>
      </c>
      <c r="V97" s="63">
        <v>2058</v>
      </c>
      <c r="W97" s="63">
        <v>1802</v>
      </c>
      <c r="X97" s="64">
        <v>0.87560000000000004</v>
      </c>
      <c r="Y97" s="277"/>
      <c r="Z97" s="265">
        <v>2553</v>
      </c>
      <c r="AA97" s="266">
        <v>2517</v>
      </c>
      <c r="AB97" s="267">
        <v>0.9859</v>
      </c>
      <c r="AC97" s="265">
        <v>3158</v>
      </c>
      <c r="AD97" s="266">
        <v>2878</v>
      </c>
      <c r="AE97" s="267">
        <v>0.9113</v>
      </c>
      <c r="AF97" s="268">
        <v>5112097.92</v>
      </c>
      <c r="AG97" s="269">
        <v>3527423.08</v>
      </c>
      <c r="AH97" s="267">
        <v>0.69</v>
      </c>
      <c r="AI97" s="265">
        <v>2595</v>
      </c>
      <c r="AJ97" s="266">
        <v>1832</v>
      </c>
      <c r="AK97" s="267">
        <v>0.70599999999999996</v>
      </c>
      <c r="AL97" s="12" t="s">
        <v>168</v>
      </c>
    </row>
    <row r="98" spans="1:38" s="3" customFormat="1" ht="13.8" x14ac:dyDescent="0.3">
      <c r="A98" s="62" t="s">
        <v>308</v>
      </c>
      <c r="B98" s="62" t="s">
        <v>100</v>
      </c>
      <c r="C98" s="291">
        <v>45813513.729999997</v>
      </c>
      <c r="D98" s="291">
        <v>48920924.640000001</v>
      </c>
      <c r="E98" s="292">
        <v>0.93648094485403</v>
      </c>
      <c r="F98" s="63">
        <v>15482</v>
      </c>
      <c r="G98" s="63">
        <v>15377</v>
      </c>
      <c r="H98" s="64">
        <v>0.99319999999999997</v>
      </c>
      <c r="I98" s="59">
        <v>0.98099999999999998</v>
      </c>
      <c r="J98" s="296">
        <v>20184</v>
      </c>
      <c r="K98" s="296">
        <v>17114</v>
      </c>
      <c r="L98" s="297">
        <v>0.84789999999999999</v>
      </c>
      <c r="M98" s="292">
        <v>0.85109999999999997</v>
      </c>
      <c r="N98" s="65">
        <v>50308000.82</v>
      </c>
      <c r="O98" s="65">
        <v>34005853.789999999</v>
      </c>
      <c r="P98" s="64">
        <v>0.67600000000000005</v>
      </c>
      <c r="Q98" s="64">
        <v>0.68989999999999996</v>
      </c>
      <c r="R98" s="296">
        <v>14709</v>
      </c>
      <c r="S98" s="296">
        <v>10620</v>
      </c>
      <c r="T98" s="297">
        <v>0.72199999999999998</v>
      </c>
      <c r="U98" s="297">
        <v>0.69</v>
      </c>
      <c r="V98" s="63">
        <v>8908</v>
      </c>
      <c r="W98" s="63">
        <v>6906</v>
      </c>
      <c r="X98" s="64">
        <v>0.77529999999999999</v>
      </c>
      <c r="Y98" s="277"/>
      <c r="Z98" s="265">
        <v>15596</v>
      </c>
      <c r="AA98" s="266">
        <v>16276</v>
      </c>
      <c r="AB98" s="267">
        <v>1.0436000000000001</v>
      </c>
      <c r="AC98" s="265">
        <v>21036</v>
      </c>
      <c r="AD98" s="266">
        <v>18594</v>
      </c>
      <c r="AE98" s="267">
        <v>0.88390000000000002</v>
      </c>
      <c r="AF98" s="268">
        <v>55047179.939999998</v>
      </c>
      <c r="AG98" s="269">
        <v>38138672.049999997</v>
      </c>
      <c r="AH98" s="267">
        <v>0.69279999999999997</v>
      </c>
      <c r="AI98" s="265">
        <v>16974</v>
      </c>
      <c r="AJ98" s="266">
        <v>11691</v>
      </c>
      <c r="AK98" s="267">
        <v>0.68879999999999997</v>
      </c>
      <c r="AL98" s="12" t="s">
        <v>168</v>
      </c>
    </row>
    <row r="99" spans="1:38" s="3" customFormat="1" ht="13.8" x14ac:dyDescent="0.3">
      <c r="A99" s="62" t="s">
        <v>308</v>
      </c>
      <c r="B99" s="62" t="s">
        <v>101</v>
      </c>
      <c r="C99" s="291">
        <v>1949035.36</v>
      </c>
      <c r="D99" s="291">
        <v>2072489.75</v>
      </c>
      <c r="E99" s="292">
        <v>0.94043184532034496</v>
      </c>
      <c r="F99" s="63">
        <v>909</v>
      </c>
      <c r="G99" s="63">
        <v>921</v>
      </c>
      <c r="H99" s="64">
        <v>1.0132000000000001</v>
      </c>
      <c r="I99" s="59">
        <v>0.99</v>
      </c>
      <c r="J99" s="296">
        <v>1124</v>
      </c>
      <c r="K99" s="296">
        <v>999</v>
      </c>
      <c r="L99" s="297">
        <v>0.88880000000000003</v>
      </c>
      <c r="M99" s="292">
        <v>0.89</v>
      </c>
      <c r="N99" s="65">
        <v>2022467.49</v>
      </c>
      <c r="O99" s="65">
        <v>1381899.72</v>
      </c>
      <c r="P99" s="64">
        <v>0.68330000000000002</v>
      </c>
      <c r="Q99" s="64">
        <v>0.69</v>
      </c>
      <c r="R99" s="296">
        <v>842</v>
      </c>
      <c r="S99" s="296">
        <v>661</v>
      </c>
      <c r="T99" s="297">
        <v>0.78500000000000003</v>
      </c>
      <c r="U99" s="297">
        <v>0.69</v>
      </c>
      <c r="V99" s="63">
        <v>762</v>
      </c>
      <c r="W99" s="63">
        <v>637</v>
      </c>
      <c r="X99" s="64">
        <v>0.83599999999999997</v>
      </c>
      <c r="Y99" s="277"/>
      <c r="Z99" s="265">
        <v>946</v>
      </c>
      <c r="AA99" s="266">
        <v>998</v>
      </c>
      <c r="AB99" s="267">
        <v>1.0549999999999999</v>
      </c>
      <c r="AC99" s="265">
        <v>1186</v>
      </c>
      <c r="AD99" s="266">
        <v>1115</v>
      </c>
      <c r="AE99" s="267">
        <v>0.94010000000000005</v>
      </c>
      <c r="AF99" s="268">
        <v>2237496.81</v>
      </c>
      <c r="AG99" s="269">
        <v>1567576.78</v>
      </c>
      <c r="AH99" s="267">
        <v>0.7006</v>
      </c>
      <c r="AI99" s="265">
        <v>1013</v>
      </c>
      <c r="AJ99" s="266">
        <v>762</v>
      </c>
      <c r="AK99" s="267">
        <v>0.75219999999999998</v>
      </c>
      <c r="AL99" s="12" t="s">
        <v>168</v>
      </c>
    </row>
    <row r="100" spans="1:38" s="3" customFormat="1" ht="13.8" x14ac:dyDescent="0.3">
      <c r="A100" s="356" t="s">
        <v>169</v>
      </c>
      <c r="B100" s="62" t="s">
        <v>102</v>
      </c>
      <c r="C100" s="291">
        <v>1461523.78</v>
      </c>
      <c r="D100" s="291">
        <v>1457791.03</v>
      </c>
      <c r="E100" s="292">
        <v>1.0025605521801</v>
      </c>
      <c r="F100" s="63">
        <v>1012</v>
      </c>
      <c r="G100" s="63">
        <v>971</v>
      </c>
      <c r="H100" s="64">
        <v>0.95950000000000002</v>
      </c>
      <c r="I100" s="59">
        <v>0.98219999999999996</v>
      </c>
      <c r="J100" s="296">
        <v>1145</v>
      </c>
      <c r="K100" s="296">
        <v>994</v>
      </c>
      <c r="L100" s="297">
        <v>0.86809999999999998</v>
      </c>
      <c r="M100" s="292">
        <v>0.87309999999999999</v>
      </c>
      <c r="N100" s="65">
        <v>1493187.23</v>
      </c>
      <c r="O100" s="65">
        <v>1005598.5</v>
      </c>
      <c r="P100" s="64">
        <v>0.67349999999999999</v>
      </c>
      <c r="Q100" s="64">
        <v>0.6754</v>
      </c>
      <c r="R100" s="296">
        <v>822</v>
      </c>
      <c r="S100" s="296">
        <v>629</v>
      </c>
      <c r="T100" s="297">
        <v>0.76519999999999999</v>
      </c>
      <c r="U100" s="297">
        <v>0.69</v>
      </c>
      <c r="V100" s="63">
        <v>709</v>
      </c>
      <c r="W100" s="63">
        <v>643</v>
      </c>
      <c r="X100" s="64">
        <v>0.90690000000000004</v>
      </c>
      <c r="Y100" s="277"/>
      <c r="Z100" s="265">
        <v>1093</v>
      </c>
      <c r="AA100" s="266">
        <v>1097</v>
      </c>
      <c r="AB100" s="267">
        <v>1.0037</v>
      </c>
      <c r="AC100" s="265">
        <v>1300</v>
      </c>
      <c r="AD100" s="266">
        <v>1199</v>
      </c>
      <c r="AE100" s="267">
        <v>0.92230000000000001</v>
      </c>
      <c r="AF100" s="268">
        <v>1630868</v>
      </c>
      <c r="AG100" s="269">
        <v>1091809.29</v>
      </c>
      <c r="AH100" s="267">
        <v>0.66949999999999998</v>
      </c>
      <c r="AI100" s="265">
        <v>977</v>
      </c>
      <c r="AJ100" s="266">
        <v>637</v>
      </c>
      <c r="AK100" s="267">
        <v>0.65200000000000002</v>
      </c>
      <c r="AL100" s="12" t="s">
        <v>168</v>
      </c>
    </row>
    <row r="101" spans="1:38" s="3" customFormat="1" ht="13.8" x14ac:dyDescent="0.3">
      <c r="A101" s="356" t="s">
        <v>153</v>
      </c>
      <c r="B101" s="62" t="s">
        <v>103</v>
      </c>
      <c r="C101" s="291">
        <v>1824645.36</v>
      </c>
      <c r="D101" s="291">
        <v>1817460.46</v>
      </c>
      <c r="E101" s="292">
        <v>1.00395326344541</v>
      </c>
      <c r="F101" s="63">
        <v>400</v>
      </c>
      <c r="G101" s="63">
        <v>411</v>
      </c>
      <c r="H101" s="64">
        <v>1.0275000000000001</v>
      </c>
      <c r="I101" s="59">
        <v>0.99</v>
      </c>
      <c r="J101" s="296">
        <v>667</v>
      </c>
      <c r="K101" s="296">
        <v>616</v>
      </c>
      <c r="L101" s="297">
        <v>0.92349999999999999</v>
      </c>
      <c r="M101" s="292">
        <v>0.89</v>
      </c>
      <c r="N101" s="65">
        <v>1833823.48</v>
      </c>
      <c r="O101" s="65">
        <v>1352193.68</v>
      </c>
      <c r="P101" s="64">
        <v>0.73740000000000006</v>
      </c>
      <c r="Q101" s="64">
        <v>0.69</v>
      </c>
      <c r="R101" s="296">
        <v>598</v>
      </c>
      <c r="S101" s="296">
        <v>439</v>
      </c>
      <c r="T101" s="297">
        <v>0.73409999999999997</v>
      </c>
      <c r="U101" s="297">
        <v>0.69</v>
      </c>
      <c r="V101" s="63">
        <v>420</v>
      </c>
      <c r="W101" s="63">
        <v>292</v>
      </c>
      <c r="X101" s="64">
        <v>0.69520000000000004</v>
      </c>
      <c r="Y101" s="277"/>
      <c r="Z101" s="265">
        <v>393</v>
      </c>
      <c r="AA101" s="266">
        <v>431</v>
      </c>
      <c r="AB101" s="267">
        <v>1.0967</v>
      </c>
      <c r="AC101" s="265">
        <v>662</v>
      </c>
      <c r="AD101" s="266">
        <v>609</v>
      </c>
      <c r="AE101" s="267">
        <v>0.91990000000000005</v>
      </c>
      <c r="AF101" s="268">
        <v>1809985.46</v>
      </c>
      <c r="AG101" s="269">
        <v>1358520.61</v>
      </c>
      <c r="AH101" s="267">
        <v>0.75060000000000004</v>
      </c>
      <c r="AI101" s="265">
        <v>621</v>
      </c>
      <c r="AJ101" s="266">
        <v>415</v>
      </c>
      <c r="AK101" s="267">
        <v>0.66830000000000001</v>
      </c>
      <c r="AL101" s="12" t="s">
        <v>168</v>
      </c>
    </row>
    <row r="102" spans="1:38" s="3" customFormat="1" ht="13.8" x14ac:dyDescent="0.3">
      <c r="A102" s="62" t="s">
        <v>308</v>
      </c>
      <c r="B102" s="62" t="s">
        <v>104</v>
      </c>
      <c r="C102" s="291">
        <v>12219381.539999999</v>
      </c>
      <c r="D102" s="291">
        <v>12883026.189999999</v>
      </c>
      <c r="E102" s="292">
        <v>0.94848689739409697</v>
      </c>
      <c r="F102" s="63">
        <v>5767</v>
      </c>
      <c r="G102" s="63">
        <v>5491</v>
      </c>
      <c r="H102" s="64">
        <v>0.95209999999999995</v>
      </c>
      <c r="I102" s="59">
        <v>0.9577</v>
      </c>
      <c r="J102" s="296">
        <v>8662</v>
      </c>
      <c r="K102" s="296">
        <v>7010</v>
      </c>
      <c r="L102" s="297">
        <v>0.80930000000000002</v>
      </c>
      <c r="M102" s="292">
        <v>0.86980000000000002</v>
      </c>
      <c r="N102" s="65">
        <v>13307760.529999999</v>
      </c>
      <c r="O102" s="65">
        <v>8400756.5500000007</v>
      </c>
      <c r="P102" s="64">
        <v>0.63129999999999997</v>
      </c>
      <c r="Q102" s="64">
        <v>0.64970000000000006</v>
      </c>
      <c r="R102" s="296">
        <v>5757</v>
      </c>
      <c r="S102" s="296">
        <v>3863</v>
      </c>
      <c r="T102" s="297">
        <v>0.67100000000000004</v>
      </c>
      <c r="U102" s="297">
        <v>0.66749999999999998</v>
      </c>
      <c r="V102" s="63">
        <v>4395</v>
      </c>
      <c r="W102" s="63">
        <v>3803</v>
      </c>
      <c r="X102" s="64">
        <v>0.86529999999999996</v>
      </c>
      <c r="Y102" s="277"/>
      <c r="Z102" s="265">
        <v>6196</v>
      </c>
      <c r="AA102" s="266">
        <v>5858</v>
      </c>
      <c r="AB102" s="267">
        <v>0.94540000000000002</v>
      </c>
      <c r="AC102" s="265">
        <v>9073</v>
      </c>
      <c r="AD102" s="266">
        <v>7317</v>
      </c>
      <c r="AE102" s="267">
        <v>0.80649999999999999</v>
      </c>
      <c r="AF102" s="268">
        <v>13993823.99</v>
      </c>
      <c r="AG102" s="269">
        <v>9104511.4299999997</v>
      </c>
      <c r="AH102" s="267">
        <v>0.65059999999999996</v>
      </c>
      <c r="AI102" s="265">
        <v>6307</v>
      </c>
      <c r="AJ102" s="266">
        <v>3762</v>
      </c>
      <c r="AK102" s="267">
        <v>0.59650000000000003</v>
      </c>
      <c r="AL102" s="12" t="s">
        <v>168</v>
      </c>
    </row>
    <row r="103" spans="1:38" s="3" customFormat="1" ht="13.8" x14ac:dyDescent="0.3">
      <c r="A103" s="356" t="s">
        <v>153</v>
      </c>
      <c r="B103" s="62" t="s">
        <v>105</v>
      </c>
      <c r="C103" s="291">
        <v>3558988.54</v>
      </c>
      <c r="D103" s="291">
        <v>3389751.59</v>
      </c>
      <c r="E103" s="292">
        <v>1.0499260625761699</v>
      </c>
      <c r="F103" s="63">
        <v>1682</v>
      </c>
      <c r="G103" s="63">
        <v>1562</v>
      </c>
      <c r="H103" s="64">
        <v>0.92869999999999997</v>
      </c>
      <c r="I103" s="59">
        <v>0.90890000000000004</v>
      </c>
      <c r="J103" s="296">
        <v>2752</v>
      </c>
      <c r="K103" s="296">
        <v>2384</v>
      </c>
      <c r="L103" s="297">
        <v>0.86629999999999996</v>
      </c>
      <c r="M103" s="292">
        <v>0.82989999999999997</v>
      </c>
      <c r="N103" s="65">
        <v>4084228.27</v>
      </c>
      <c r="O103" s="65">
        <v>2444773.0699999998</v>
      </c>
      <c r="P103" s="64">
        <v>0.59860000000000002</v>
      </c>
      <c r="Q103" s="64">
        <v>0.59789999999999999</v>
      </c>
      <c r="R103" s="296">
        <v>2288</v>
      </c>
      <c r="S103" s="296">
        <v>1346</v>
      </c>
      <c r="T103" s="297">
        <v>0.58830000000000005</v>
      </c>
      <c r="U103" s="297">
        <v>0.58630000000000004</v>
      </c>
      <c r="V103" s="63">
        <v>1419</v>
      </c>
      <c r="W103" s="63">
        <v>1184</v>
      </c>
      <c r="X103" s="64">
        <v>0.83440000000000003</v>
      </c>
      <c r="Y103" s="277"/>
      <c r="Z103" s="265">
        <v>1793</v>
      </c>
      <c r="AA103" s="266">
        <v>1641</v>
      </c>
      <c r="AB103" s="267">
        <v>0.91520000000000001</v>
      </c>
      <c r="AC103" s="265">
        <v>3243</v>
      </c>
      <c r="AD103" s="266">
        <v>2517</v>
      </c>
      <c r="AE103" s="267">
        <v>0.77610000000000001</v>
      </c>
      <c r="AF103" s="268">
        <v>4484412.3</v>
      </c>
      <c r="AG103" s="269">
        <v>2501626.66</v>
      </c>
      <c r="AH103" s="267">
        <v>0.55779999999999996</v>
      </c>
      <c r="AI103" s="265">
        <v>2273</v>
      </c>
      <c r="AJ103" s="266">
        <v>1201</v>
      </c>
      <c r="AK103" s="267">
        <v>0.52839999999999998</v>
      </c>
      <c r="AL103" s="12" t="s">
        <v>168</v>
      </c>
    </row>
    <row r="104" spans="1:38" s="3" customFormat="1" ht="13.8" x14ac:dyDescent="0.3">
      <c r="A104" s="62" t="s">
        <v>308</v>
      </c>
      <c r="B104" s="62" t="s">
        <v>106</v>
      </c>
      <c r="C104" s="291">
        <v>8917420.9399999995</v>
      </c>
      <c r="D104" s="291">
        <v>8776125.75</v>
      </c>
      <c r="E104" s="292">
        <v>1.01609995048214</v>
      </c>
      <c r="F104" s="63">
        <v>4043</v>
      </c>
      <c r="G104" s="63">
        <v>4018</v>
      </c>
      <c r="H104" s="64">
        <v>0.99380000000000002</v>
      </c>
      <c r="I104" s="59">
        <v>0.97940000000000005</v>
      </c>
      <c r="J104" s="296">
        <v>5069</v>
      </c>
      <c r="K104" s="296">
        <v>4740</v>
      </c>
      <c r="L104" s="297">
        <v>0.93510000000000004</v>
      </c>
      <c r="M104" s="292">
        <v>0.89</v>
      </c>
      <c r="N104" s="65">
        <v>9959599.4199999999</v>
      </c>
      <c r="O104" s="65">
        <v>6286790.1600000001</v>
      </c>
      <c r="P104" s="64">
        <v>0.63119999999999998</v>
      </c>
      <c r="Q104" s="64">
        <v>0.65269999999999995</v>
      </c>
      <c r="R104" s="296">
        <v>4218</v>
      </c>
      <c r="S104" s="296">
        <v>2989</v>
      </c>
      <c r="T104" s="297">
        <v>0.70860000000000001</v>
      </c>
      <c r="U104" s="297">
        <v>0.69</v>
      </c>
      <c r="V104" s="63">
        <v>3220</v>
      </c>
      <c r="W104" s="63">
        <v>2715</v>
      </c>
      <c r="X104" s="64">
        <v>0.84319999999999995</v>
      </c>
      <c r="Y104" s="277"/>
      <c r="Z104" s="265">
        <v>4059</v>
      </c>
      <c r="AA104" s="266">
        <v>4309</v>
      </c>
      <c r="AB104" s="267">
        <v>1.0616000000000001</v>
      </c>
      <c r="AC104" s="265">
        <v>5292</v>
      </c>
      <c r="AD104" s="266">
        <v>4854</v>
      </c>
      <c r="AE104" s="267">
        <v>0.91720000000000002</v>
      </c>
      <c r="AF104" s="268">
        <v>9370185.0899999999</v>
      </c>
      <c r="AG104" s="269">
        <v>6326053.4100000001</v>
      </c>
      <c r="AH104" s="267">
        <v>0.67510000000000003</v>
      </c>
      <c r="AI104" s="265">
        <v>4610</v>
      </c>
      <c r="AJ104" s="266">
        <v>3043</v>
      </c>
      <c r="AK104" s="267">
        <v>0.66010000000000002</v>
      </c>
      <c r="AL104" s="12" t="s">
        <v>168</v>
      </c>
    </row>
    <row r="105" spans="1:38" s="3" customFormat="1" ht="13.8" x14ac:dyDescent="0.3">
      <c r="A105" s="356" t="s">
        <v>142</v>
      </c>
      <c r="B105" s="62" t="s">
        <v>107</v>
      </c>
      <c r="C105" s="291">
        <v>2041490.99</v>
      </c>
      <c r="D105" s="291">
        <v>2223088.04</v>
      </c>
      <c r="E105" s="292">
        <v>0.91831315416549997</v>
      </c>
      <c r="F105" s="63">
        <v>748</v>
      </c>
      <c r="G105" s="63">
        <v>790</v>
      </c>
      <c r="H105" s="64">
        <v>1.0561</v>
      </c>
      <c r="I105" s="59">
        <v>0.99</v>
      </c>
      <c r="J105" s="296">
        <v>1128</v>
      </c>
      <c r="K105" s="296">
        <v>1011</v>
      </c>
      <c r="L105" s="297">
        <v>0.89629999999999999</v>
      </c>
      <c r="M105" s="292">
        <v>0.89</v>
      </c>
      <c r="N105" s="65">
        <v>2372476.0099999998</v>
      </c>
      <c r="O105" s="65">
        <v>1457143.08</v>
      </c>
      <c r="P105" s="64">
        <v>0.61419999999999997</v>
      </c>
      <c r="Q105" s="64">
        <v>0.62839999999999996</v>
      </c>
      <c r="R105" s="296">
        <v>1004</v>
      </c>
      <c r="S105" s="296">
        <v>681</v>
      </c>
      <c r="T105" s="297">
        <v>0.67830000000000001</v>
      </c>
      <c r="U105" s="297">
        <v>0.69</v>
      </c>
      <c r="V105" s="63">
        <v>696</v>
      </c>
      <c r="W105" s="63">
        <v>583</v>
      </c>
      <c r="X105" s="64">
        <v>0.83760000000000001</v>
      </c>
      <c r="Y105" s="277"/>
      <c r="Z105" s="265">
        <v>820</v>
      </c>
      <c r="AA105" s="266">
        <v>867</v>
      </c>
      <c r="AB105" s="267">
        <v>1.0572999999999999</v>
      </c>
      <c r="AC105" s="265">
        <v>1319</v>
      </c>
      <c r="AD105" s="266">
        <v>1190</v>
      </c>
      <c r="AE105" s="267">
        <v>0.9022</v>
      </c>
      <c r="AF105" s="268">
        <v>2666569.13</v>
      </c>
      <c r="AG105" s="269">
        <v>1633172.15</v>
      </c>
      <c r="AH105" s="267">
        <v>0.61250000000000004</v>
      </c>
      <c r="AI105" s="265">
        <v>1169</v>
      </c>
      <c r="AJ105" s="266">
        <v>747</v>
      </c>
      <c r="AK105" s="267">
        <v>0.63900000000000001</v>
      </c>
      <c r="AL105" s="12" t="s">
        <v>168</v>
      </c>
    </row>
    <row r="106" spans="1:38" s="3" customFormat="1" ht="13.8" x14ac:dyDescent="0.3">
      <c r="A106" s="62" t="s">
        <v>155</v>
      </c>
      <c r="B106" s="62" t="s">
        <v>108</v>
      </c>
      <c r="C106" s="291">
        <v>671138.64</v>
      </c>
      <c r="D106" s="291">
        <v>664051.73</v>
      </c>
      <c r="E106" s="292">
        <v>1.0106722257918099</v>
      </c>
      <c r="F106" s="63">
        <v>174</v>
      </c>
      <c r="G106" s="63">
        <v>172</v>
      </c>
      <c r="H106" s="64">
        <v>0.98850000000000005</v>
      </c>
      <c r="I106" s="59">
        <v>0.97299999999999998</v>
      </c>
      <c r="J106" s="296">
        <v>333</v>
      </c>
      <c r="K106" s="296">
        <v>286</v>
      </c>
      <c r="L106" s="297">
        <v>0.8589</v>
      </c>
      <c r="M106" s="292">
        <v>0.84809999999999997</v>
      </c>
      <c r="N106" s="65">
        <v>672467.38</v>
      </c>
      <c r="O106" s="65">
        <v>508411.66</v>
      </c>
      <c r="P106" s="64">
        <v>0.75600000000000001</v>
      </c>
      <c r="Q106" s="64">
        <v>0.69</v>
      </c>
      <c r="R106" s="296">
        <v>227</v>
      </c>
      <c r="S106" s="296">
        <v>169</v>
      </c>
      <c r="T106" s="297">
        <v>0.74450000000000005</v>
      </c>
      <c r="U106" s="297">
        <v>0.69</v>
      </c>
      <c r="V106" s="63">
        <v>209</v>
      </c>
      <c r="W106" s="63">
        <v>164</v>
      </c>
      <c r="X106" s="64">
        <v>0.78469999999999995</v>
      </c>
      <c r="Y106" s="277"/>
      <c r="Z106" s="265">
        <v>227</v>
      </c>
      <c r="AA106" s="266">
        <v>229</v>
      </c>
      <c r="AB106" s="267">
        <v>1.0087999999999999</v>
      </c>
      <c r="AC106" s="265">
        <v>397</v>
      </c>
      <c r="AD106" s="266">
        <v>305</v>
      </c>
      <c r="AE106" s="267">
        <v>0.76829999999999998</v>
      </c>
      <c r="AF106" s="268">
        <v>695372.28</v>
      </c>
      <c r="AG106" s="269">
        <v>511077.61</v>
      </c>
      <c r="AH106" s="267">
        <v>0.73499999999999999</v>
      </c>
      <c r="AI106" s="265">
        <v>280</v>
      </c>
      <c r="AJ106" s="266">
        <v>174</v>
      </c>
      <c r="AK106" s="267">
        <v>0.62139999999999995</v>
      </c>
      <c r="AL106" s="12" t="s">
        <v>168</v>
      </c>
    </row>
    <row r="107" spans="1:38" s="3" customFormat="1" ht="14.25" customHeight="1" thickBot="1" x14ac:dyDescent="0.35">
      <c r="A107" s="14"/>
      <c r="B107" s="14"/>
      <c r="C107" s="76">
        <v>700435452.26000011</v>
      </c>
      <c r="D107" s="77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76">
        <v>700435452.26000011</v>
      </c>
      <c r="AB107" s="77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" thickBot="1" x14ac:dyDescent="0.35">
      <c r="A108" s="23" t="s">
        <v>109</v>
      </c>
      <c r="B108" s="287" t="s">
        <v>147</v>
      </c>
      <c r="C108" s="293">
        <f>SUBTOTAL(9,C3:C106)</f>
        <v>669847756.43000007</v>
      </c>
      <c r="D108" s="293">
        <f>SUBTOTAL(9,D3:D106)</f>
        <v>690905326.27470016</v>
      </c>
      <c r="E108" s="294">
        <f>C108/D108</f>
        <v>0.96952177231250969</v>
      </c>
      <c r="F108" s="85">
        <f>SUBTOTAL(9,F3:F106)</f>
        <v>281846</v>
      </c>
      <c r="G108" s="85">
        <f>SUBTOTAL(9,G3:G106)</f>
        <v>278274</v>
      </c>
      <c r="H108" s="82">
        <f>G108/F108</f>
        <v>0.98732641229607654</v>
      </c>
      <c r="I108" s="83">
        <v>0.98370000000000002</v>
      </c>
      <c r="J108" s="345">
        <f>SUBTOTAL(9,J3:J106)</f>
        <v>368116</v>
      </c>
      <c r="K108" s="345">
        <f>SUBTOTAL(9,K3:K106)</f>
        <v>311702</v>
      </c>
      <c r="L108" s="346">
        <f>K108/J108</f>
        <v>0.8467493942126938</v>
      </c>
      <c r="M108" s="398">
        <v>0.8498</v>
      </c>
      <c r="N108" s="84">
        <f>SUBTOTAL(9,N3:N106)</f>
        <v>727225617.99999988</v>
      </c>
      <c r="O108" s="84">
        <f>SUBTOTAL(9,O3:O106)</f>
        <v>485451533.31000006</v>
      </c>
      <c r="P108" s="82">
        <f>O108/N108</f>
        <v>0.66753909831322822</v>
      </c>
      <c r="Q108" s="82">
        <v>0.67469999999999997</v>
      </c>
      <c r="R108" s="298">
        <f>SUBTOTAL(9,R3:R106)</f>
        <v>271230</v>
      </c>
      <c r="S108" s="298">
        <f>SUBTOTAL(9,S3:S106)</f>
        <v>193811</v>
      </c>
      <c r="T108" s="299">
        <f>S108/R108</f>
        <v>0.71456328577222283</v>
      </c>
      <c r="U108" s="299">
        <v>0.69</v>
      </c>
      <c r="V108" s="85">
        <f>SUBTOTAL(109,V3:V106)</f>
        <v>212756</v>
      </c>
      <c r="W108" s="85">
        <f>SUBTOTAL(109,W3:W106)</f>
        <v>175027</v>
      </c>
      <c r="X108" s="82">
        <f>W108/V108</f>
        <v>0.82266540074075467</v>
      </c>
      <c r="Y108" s="278"/>
      <c r="Z108" s="270">
        <v>296609</v>
      </c>
      <c r="AA108" s="271">
        <v>301754</v>
      </c>
      <c r="AB108" s="272">
        <v>1.0173460683930697</v>
      </c>
      <c r="AC108" s="270">
        <v>401750</v>
      </c>
      <c r="AD108" s="271">
        <v>345391</v>
      </c>
      <c r="AE108" s="272">
        <v>0.85971624144368386</v>
      </c>
      <c r="AF108" s="273">
        <v>777356795.78999996</v>
      </c>
      <c r="AG108" s="274">
        <v>528420817.09000033</v>
      </c>
      <c r="AH108" s="272">
        <v>0.67976612535172487</v>
      </c>
      <c r="AI108" s="270">
        <v>311364</v>
      </c>
      <c r="AJ108" s="271">
        <v>208259</v>
      </c>
      <c r="AK108" s="272">
        <v>0.6688602407471641</v>
      </c>
      <c r="AL108" s="24"/>
    </row>
    <row r="109" spans="1:38" s="3" customFormat="1" ht="15.75" customHeight="1" x14ac:dyDescent="0.3">
      <c r="A109" s="14"/>
      <c r="B109" s="14"/>
      <c r="C109" s="78"/>
      <c r="D109" s="78"/>
      <c r="E109" s="70"/>
      <c r="F109" s="86"/>
      <c r="G109" s="86"/>
      <c r="H109" s="71"/>
      <c r="I109" s="70"/>
      <c r="J109" s="86"/>
      <c r="K109" s="86"/>
      <c r="L109" s="71"/>
      <c r="M109" s="70"/>
      <c r="N109" s="72"/>
      <c r="O109" s="72"/>
      <c r="P109" s="71"/>
      <c r="Q109" s="71"/>
      <c r="R109" s="86"/>
      <c r="S109" s="86"/>
      <c r="T109" s="71"/>
      <c r="U109" s="71"/>
      <c r="V109" s="86"/>
      <c r="W109" s="86"/>
      <c r="X109" s="71"/>
      <c r="Y109" s="277"/>
      <c r="Z109" s="265"/>
      <c r="AA109" s="266"/>
      <c r="AB109" s="267"/>
      <c r="AC109" s="265"/>
      <c r="AD109" s="266"/>
      <c r="AE109" s="267"/>
      <c r="AF109" s="268"/>
      <c r="AG109" s="269"/>
      <c r="AH109" s="267"/>
      <c r="AI109" s="265"/>
      <c r="AJ109" s="266"/>
      <c r="AK109" s="267"/>
      <c r="AL109" s="12"/>
    </row>
    <row r="110" spans="1:38" s="3" customFormat="1" ht="13.8" x14ac:dyDescent="0.3">
      <c r="A110" s="322" t="s">
        <v>308</v>
      </c>
      <c r="B110" s="322" t="s">
        <v>148</v>
      </c>
      <c r="C110" s="291">
        <f>C35+C36</f>
        <v>6007418.0500000007</v>
      </c>
      <c r="D110" s="291">
        <v>6074195.2999999998</v>
      </c>
      <c r="E110" s="292">
        <f>C110/D110</f>
        <v>0.98900640386060701</v>
      </c>
      <c r="F110" s="349">
        <f>F35+F36</f>
        <v>3196</v>
      </c>
      <c r="G110" s="349">
        <f>G35+G36</f>
        <v>2749</v>
      </c>
      <c r="H110" s="350">
        <f>G110/F110</f>
        <v>0.8601376720901126</v>
      </c>
      <c r="I110" s="348">
        <v>0.87009999999999998</v>
      </c>
      <c r="J110" s="347">
        <f>J35+J36</f>
        <v>4782</v>
      </c>
      <c r="K110" s="347">
        <f>K35+K36</f>
        <v>3371</v>
      </c>
      <c r="L110" s="344">
        <f>K110/J110</f>
        <v>0.70493517356754498</v>
      </c>
      <c r="M110" s="343">
        <v>0.73740000000000006</v>
      </c>
      <c r="N110" s="351">
        <f>N35+N36</f>
        <v>6017030.3799999999</v>
      </c>
      <c r="O110" s="351">
        <f>O35+O36</f>
        <v>3833670.8499999996</v>
      </c>
      <c r="P110" s="350">
        <f>O110/N110</f>
        <v>0.63713669499538073</v>
      </c>
      <c r="Q110" s="350">
        <v>0.63070000000000004</v>
      </c>
      <c r="R110" s="300">
        <f>R35+R36</f>
        <v>3112</v>
      </c>
      <c r="S110" s="300">
        <f>S35+S36</f>
        <v>2231</v>
      </c>
      <c r="T110" s="297">
        <f>S110/R110</f>
        <v>0.71690231362467871</v>
      </c>
      <c r="U110" s="297">
        <v>0.69</v>
      </c>
      <c r="V110" s="349">
        <f>V35+V36</f>
        <v>2074</v>
      </c>
      <c r="W110" s="349">
        <f>W35+W36</f>
        <v>1664</v>
      </c>
      <c r="X110" s="350">
        <f>W110/V110</f>
        <v>0.8023143683702989</v>
      </c>
      <c r="Y110" s="277" t="s">
        <v>148</v>
      </c>
      <c r="Z110" s="265">
        <v>3732</v>
      </c>
      <c r="AA110" s="266">
        <v>3195</v>
      </c>
      <c r="AB110" s="267">
        <v>0.85610932475884249</v>
      </c>
      <c r="AC110" s="265">
        <v>4680</v>
      </c>
      <c r="AD110" s="266">
        <v>3943</v>
      </c>
      <c r="AE110" s="267">
        <v>0.84252136752136753</v>
      </c>
      <c r="AF110" s="268">
        <v>6585841.3700000001</v>
      </c>
      <c r="AG110" s="269">
        <v>4154756.1399999997</v>
      </c>
      <c r="AH110" s="267">
        <v>0.63086186055525961</v>
      </c>
      <c r="AI110" s="265">
        <v>3663</v>
      </c>
      <c r="AJ110" s="266">
        <v>2246</v>
      </c>
      <c r="AK110" s="267">
        <v>0.6131586131586132</v>
      </c>
      <c r="AL110" s="12"/>
    </row>
    <row r="111" spans="1:38" s="3" customFormat="1" ht="15.75" customHeight="1" thickBot="1" x14ac:dyDescent="0.35">
      <c r="A111" s="25" t="s">
        <v>142</v>
      </c>
      <c r="B111" s="69" t="s">
        <v>149</v>
      </c>
      <c r="C111" s="291">
        <f>C44+C45</f>
        <v>34050274.609999999</v>
      </c>
      <c r="D111" s="291">
        <f>D44+D45</f>
        <v>33953561.950000003</v>
      </c>
      <c r="E111" s="292">
        <f>C111/D111</f>
        <v>1.0028483803891448</v>
      </c>
      <c r="F111" s="349">
        <f>F44+F45</f>
        <v>15921</v>
      </c>
      <c r="G111" s="349">
        <f>G44+G45</f>
        <v>15917</v>
      </c>
      <c r="H111" s="350">
        <f>G111/F111</f>
        <v>0.99974875950003139</v>
      </c>
      <c r="I111" s="348">
        <v>0.99</v>
      </c>
      <c r="J111" s="347">
        <f>J44+J45</f>
        <v>20044</v>
      </c>
      <c r="K111" s="347">
        <f>K44+K45</f>
        <v>15888</v>
      </c>
      <c r="L111" s="344">
        <f>K111/J111</f>
        <v>0.79265615645579723</v>
      </c>
      <c r="M111" s="343">
        <v>0.79559999999999997</v>
      </c>
      <c r="N111" s="351">
        <f>N44+N45</f>
        <v>35375786.120000005</v>
      </c>
      <c r="O111" s="351">
        <f>O44+O45</f>
        <v>25368796.990000002</v>
      </c>
      <c r="P111" s="350">
        <f>O111/N111</f>
        <v>0.71712320127516638</v>
      </c>
      <c r="Q111" s="350">
        <v>0.69</v>
      </c>
      <c r="R111" s="300">
        <f>R44+R45</f>
        <v>14000</v>
      </c>
      <c r="S111" s="300">
        <f>S44+S45</f>
        <v>10545</v>
      </c>
      <c r="T111" s="297">
        <f>S111/R111</f>
        <v>0.75321428571428573</v>
      </c>
      <c r="U111" s="297">
        <v>0.69</v>
      </c>
      <c r="V111" s="349">
        <f>V44+V45</f>
        <v>11149</v>
      </c>
      <c r="W111" s="349">
        <f>W44+W45</f>
        <v>9410</v>
      </c>
      <c r="X111" s="350">
        <f>W111/V111</f>
        <v>0.84402188537088529</v>
      </c>
      <c r="Y111" s="277" t="s">
        <v>149</v>
      </c>
      <c r="Z111" s="265">
        <v>15625</v>
      </c>
      <c r="AA111" s="266">
        <v>16181</v>
      </c>
      <c r="AB111" s="267">
        <v>1.0355840000000001</v>
      </c>
      <c r="AC111" s="265">
        <v>20906</v>
      </c>
      <c r="AD111" s="266">
        <v>17082</v>
      </c>
      <c r="AE111" s="267">
        <v>0.81708600401798526</v>
      </c>
      <c r="AF111" s="268">
        <v>35297471.269999996</v>
      </c>
      <c r="AG111" s="269">
        <v>26424667.350000001</v>
      </c>
      <c r="AH111" s="267">
        <v>0.74862777415046267</v>
      </c>
      <c r="AI111" s="265">
        <v>15717</v>
      </c>
      <c r="AJ111" s="266">
        <v>10952</v>
      </c>
      <c r="AK111" s="267">
        <v>0.6968250938474263</v>
      </c>
      <c r="AL111" s="12"/>
    </row>
    <row r="112" spans="1:38" ht="15.75" customHeight="1" thickBot="1" x14ac:dyDescent="0.35">
      <c r="A112" s="26"/>
      <c r="B112" s="26"/>
      <c r="C112" s="78"/>
      <c r="D112" s="78"/>
      <c r="E112" s="70"/>
      <c r="F112" s="87"/>
      <c r="G112" s="87"/>
      <c r="H112" s="70"/>
      <c r="I112" s="70"/>
      <c r="J112" s="87"/>
      <c r="K112" s="87"/>
      <c r="L112" s="70"/>
      <c r="M112" s="70"/>
      <c r="N112" s="73"/>
      <c r="O112" s="73"/>
      <c r="P112" s="70"/>
      <c r="Q112" s="70"/>
      <c r="R112" s="87"/>
      <c r="S112" s="87"/>
      <c r="T112" s="70"/>
      <c r="U112" s="70"/>
      <c r="V112" s="87"/>
      <c r="W112" s="87"/>
      <c r="X112" s="70"/>
      <c r="Y112" s="14"/>
      <c r="Z112" s="14"/>
      <c r="AA112" s="76">
        <v>700435452.26000011</v>
      </c>
      <c r="AB112" s="77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 x14ac:dyDescent="0.35">
      <c r="A113" s="28"/>
      <c r="B113" s="75" t="s">
        <v>3</v>
      </c>
      <c r="C113" s="293">
        <v>669847756</v>
      </c>
      <c r="D113" s="293">
        <v>692932659</v>
      </c>
      <c r="E113" s="292">
        <v>0.96668521435645016</v>
      </c>
      <c r="F113" s="74">
        <v>280956</v>
      </c>
      <c r="G113" s="74">
        <v>276779</v>
      </c>
      <c r="H113" s="64">
        <v>0.98513290337277015</v>
      </c>
      <c r="I113" s="68">
        <v>0.98370000000000002</v>
      </c>
      <c r="J113" s="345">
        <v>368116</v>
      </c>
      <c r="K113" s="345">
        <v>311702</v>
      </c>
      <c r="L113" s="344">
        <v>0.8467493942126938</v>
      </c>
      <c r="M113" s="343">
        <v>0.8498</v>
      </c>
      <c r="N113" s="67">
        <v>727225618</v>
      </c>
      <c r="O113" s="67">
        <v>485451533</v>
      </c>
      <c r="P113" s="64">
        <v>0.66753909788695043</v>
      </c>
      <c r="Q113" s="68">
        <v>0.67469999999999997</v>
      </c>
      <c r="R113" s="399">
        <v>271230</v>
      </c>
      <c r="S113" s="399">
        <v>193811</v>
      </c>
      <c r="T113" s="297">
        <v>0.71456328577222283</v>
      </c>
      <c r="U113" s="292">
        <v>0.69</v>
      </c>
      <c r="V113" s="74">
        <v>212756</v>
      </c>
      <c r="W113" s="74">
        <v>175027</v>
      </c>
      <c r="X113" s="64">
        <v>0.82266540074075467</v>
      </c>
      <c r="Y113" s="276"/>
      <c r="Z113" s="265">
        <v>295491</v>
      </c>
      <c r="AA113" s="266">
        <v>299512</v>
      </c>
      <c r="AB113" s="267">
        <v>1.0136078594610327</v>
      </c>
      <c r="AC113" s="265">
        <v>401750</v>
      </c>
      <c r="AD113" s="266">
        <v>345391</v>
      </c>
      <c r="AE113" s="267">
        <v>0.85971624144368386</v>
      </c>
      <c r="AF113" s="268">
        <v>777356796</v>
      </c>
      <c r="AG113" s="269">
        <v>528420817</v>
      </c>
      <c r="AH113" s="267">
        <v>0.67976612505231127</v>
      </c>
      <c r="AI113" s="265">
        <v>311364</v>
      </c>
      <c r="AJ113" s="266">
        <v>208259</v>
      </c>
      <c r="AK113" s="267">
        <v>0.6688602407471641</v>
      </c>
      <c r="AL113" s="27"/>
    </row>
    <row r="114" spans="1:38" ht="24.6" customHeight="1" x14ac:dyDescent="0.3">
      <c r="A114" s="29"/>
      <c r="B114" s="29"/>
      <c r="C114" s="79"/>
      <c r="D114" s="80"/>
      <c r="E114" s="30"/>
      <c r="F114" s="479" t="s">
        <v>150</v>
      </c>
      <c r="G114" s="480"/>
      <c r="H114" s="480"/>
      <c r="I114" s="481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76">
        <v>700435452.26000011</v>
      </c>
      <c r="AB114" s="77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6" spans="1:38" x14ac:dyDescent="0.25">
      <c r="S116" s="414"/>
    </row>
    <row r="118" spans="1:38" ht="13.8" x14ac:dyDescent="0.3">
      <c r="D118" s="363"/>
      <c r="E118" s="363"/>
      <c r="F118" s="10"/>
    </row>
    <row r="119" spans="1:38" ht="13.8" x14ac:dyDescent="0.3">
      <c r="D119" s="363"/>
      <c r="E119" s="363"/>
      <c r="F119" s="10"/>
    </row>
    <row r="122" spans="1:38" x14ac:dyDescent="0.25">
      <c r="C122" s="407"/>
    </row>
    <row r="123" spans="1:38" x14ac:dyDescent="0.25">
      <c r="C123" s="40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2022-07-14T13:12:42Z</dcterms:modified>
</cp:coreProperties>
</file>