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6161ABC8-3332-49F6-AA42-E5055699379E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5 Factor Report" sheetId="32" r:id="rId1"/>
    <sheet name="Agent Activity Report" sheetId="33" r:id="rId2"/>
    <sheet name="Staffing Report" sheetId="41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'!$A$4:$B$4</definedName>
    <definedName name="_xlnm._FilterDatabase" localSheetId="2" hidden="1">'Staffing Report'!$A$3:$C$107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Report'!$E$4:$AS$112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Report'!$A$4:$Z$106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2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6" i="41" l="1"/>
  <c r="Y106" i="41"/>
  <c r="S106" i="41"/>
  <c r="Q106" i="41"/>
  <c r="P106" i="41"/>
  <c r="M106" i="41"/>
  <c r="L106" i="41"/>
  <c r="K106" i="41"/>
  <c r="I106" i="41"/>
  <c r="H106" i="41"/>
  <c r="G106" i="41"/>
  <c r="E106" i="41"/>
  <c r="D106" i="41"/>
  <c r="W105" i="41"/>
  <c r="U105" i="41"/>
  <c r="T105" i="41"/>
  <c r="R105" i="41"/>
  <c r="N105" i="41"/>
  <c r="J105" i="41"/>
  <c r="F105" i="41"/>
  <c r="W104" i="41"/>
  <c r="U104" i="41"/>
  <c r="T104" i="41"/>
  <c r="R104" i="41"/>
  <c r="N104" i="41"/>
  <c r="J104" i="41"/>
  <c r="F104" i="41"/>
  <c r="W103" i="41"/>
  <c r="U103" i="41"/>
  <c r="T103" i="41"/>
  <c r="R103" i="41"/>
  <c r="N103" i="41"/>
  <c r="J103" i="41"/>
  <c r="F103" i="41"/>
  <c r="W102" i="41"/>
  <c r="U102" i="41"/>
  <c r="T102" i="41"/>
  <c r="R102" i="41"/>
  <c r="N102" i="41"/>
  <c r="J102" i="41"/>
  <c r="F102" i="41"/>
  <c r="W101" i="41"/>
  <c r="U101" i="41"/>
  <c r="T101" i="41"/>
  <c r="R101" i="41"/>
  <c r="N101" i="41"/>
  <c r="J101" i="41"/>
  <c r="F101" i="41"/>
  <c r="W100" i="41"/>
  <c r="U100" i="41"/>
  <c r="T100" i="41"/>
  <c r="R100" i="41"/>
  <c r="N100" i="41"/>
  <c r="J100" i="41"/>
  <c r="F100" i="41"/>
  <c r="W99" i="41"/>
  <c r="U99" i="41"/>
  <c r="T99" i="41"/>
  <c r="R99" i="41"/>
  <c r="N99" i="41"/>
  <c r="J99" i="41"/>
  <c r="F99" i="41"/>
  <c r="W98" i="41"/>
  <c r="U98" i="41"/>
  <c r="T98" i="41"/>
  <c r="R98" i="41"/>
  <c r="N98" i="41"/>
  <c r="J98" i="41"/>
  <c r="F98" i="41"/>
  <c r="W97" i="41"/>
  <c r="U97" i="41"/>
  <c r="T97" i="41"/>
  <c r="R97" i="41"/>
  <c r="N97" i="41"/>
  <c r="J97" i="41"/>
  <c r="F97" i="41"/>
  <c r="W96" i="41"/>
  <c r="U96" i="41"/>
  <c r="T96" i="41"/>
  <c r="V96" i="41" s="1"/>
  <c r="R96" i="41"/>
  <c r="N96" i="41"/>
  <c r="J96" i="41"/>
  <c r="F96" i="41"/>
  <c r="W95" i="41"/>
  <c r="U95" i="41"/>
  <c r="T95" i="41"/>
  <c r="R95" i="41"/>
  <c r="N95" i="41"/>
  <c r="J95" i="41"/>
  <c r="F95" i="41"/>
  <c r="W94" i="41"/>
  <c r="U94" i="41"/>
  <c r="T94" i="41"/>
  <c r="R94" i="41"/>
  <c r="N94" i="41"/>
  <c r="J94" i="41"/>
  <c r="F94" i="41"/>
  <c r="W93" i="41"/>
  <c r="U93" i="41"/>
  <c r="T93" i="41"/>
  <c r="R93" i="41"/>
  <c r="N93" i="41"/>
  <c r="J93" i="41"/>
  <c r="F93" i="41"/>
  <c r="W92" i="41"/>
  <c r="U92" i="41"/>
  <c r="T92" i="41"/>
  <c r="R92" i="41"/>
  <c r="N92" i="41"/>
  <c r="J92" i="41"/>
  <c r="F92" i="41"/>
  <c r="W91" i="41"/>
  <c r="U91" i="41"/>
  <c r="T91" i="41"/>
  <c r="V91" i="41" s="1"/>
  <c r="R91" i="41"/>
  <c r="N91" i="41"/>
  <c r="J91" i="41"/>
  <c r="F91" i="41"/>
  <c r="W90" i="41"/>
  <c r="U90" i="41"/>
  <c r="T90" i="41"/>
  <c r="R90" i="41"/>
  <c r="N90" i="41"/>
  <c r="J90" i="41"/>
  <c r="F90" i="41"/>
  <c r="W89" i="41"/>
  <c r="U89" i="41"/>
  <c r="T89" i="41"/>
  <c r="R89" i="41"/>
  <c r="N89" i="41"/>
  <c r="J89" i="41"/>
  <c r="F89" i="41"/>
  <c r="W88" i="41"/>
  <c r="U88" i="41"/>
  <c r="T88" i="41"/>
  <c r="R88" i="41"/>
  <c r="N88" i="41"/>
  <c r="J88" i="41"/>
  <c r="F88" i="41"/>
  <c r="W87" i="41"/>
  <c r="U87" i="41"/>
  <c r="T87" i="41"/>
  <c r="R87" i="41"/>
  <c r="N87" i="41"/>
  <c r="J87" i="41"/>
  <c r="F87" i="41"/>
  <c r="W86" i="41"/>
  <c r="U86" i="41"/>
  <c r="T86" i="41"/>
  <c r="R86" i="41"/>
  <c r="N86" i="41"/>
  <c r="J86" i="41"/>
  <c r="F86" i="41"/>
  <c r="W85" i="41"/>
  <c r="U85" i="41"/>
  <c r="T85" i="41"/>
  <c r="R85" i="41"/>
  <c r="N85" i="41"/>
  <c r="J85" i="41"/>
  <c r="F85" i="41"/>
  <c r="W84" i="41"/>
  <c r="U84" i="41"/>
  <c r="T84" i="41"/>
  <c r="V84" i="41" s="1"/>
  <c r="R84" i="41"/>
  <c r="N84" i="41"/>
  <c r="J84" i="41"/>
  <c r="F84" i="41"/>
  <c r="W83" i="41"/>
  <c r="U83" i="41"/>
  <c r="T83" i="41"/>
  <c r="R83" i="41"/>
  <c r="N83" i="41"/>
  <c r="J83" i="41"/>
  <c r="F83" i="41"/>
  <c r="W82" i="41"/>
  <c r="U82" i="41"/>
  <c r="T82" i="41"/>
  <c r="R82" i="41"/>
  <c r="N82" i="41"/>
  <c r="J82" i="41"/>
  <c r="F82" i="41"/>
  <c r="W81" i="41"/>
  <c r="U81" i="41"/>
  <c r="T81" i="41"/>
  <c r="R81" i="41"/>
  <c r="N81" i="41"/>
  <c r="J81" i="41"/>
  <c r="F81" i="41"/>
  <c r="W80" i="41"/>
  <c r="U80" i="41"/>
  <c r="T80" i="41"/>
  <c r="R80" i="41"/>
  <c r="N80" i="41"/>
  <c r="J80" i="41"/>
  <c r="F80" i="41"/>
  <c r="W79" i="41"/>
  <c r="U79" i="41"/>
  <c r="T79" i="41"/>
  <c r="V79" i="41" s="1"/>
  <c r="R79" i="41"/>
  <c r="N79" i="41"/>
  <c r="J79" i="41"/>
  <c r="F79" i="41"/>
  <c r="W78" i="41"/>
  <c r="U78" i="41"/>
  <c r="T78" i="41"/>
  <c r="R78" i="41"/>
  <c r="N78" i="41"/>
  <c r="J78" i="41"/>
  <c r="F78" i="41"/>
  <c r="W77" i="41"/>
  <c r="U77" i="41"/>
  <c r="T77" i="41"/>
  <c r="R77" i="41"/>
  <c r="N77" i="41"/>
  <c r="J77" i="41"/>
  <c r="F77" i="41"/>
  <c r="W76" i="41"/>
  <c r="U76" i="41"/>
  <c r="T76" i="41"/>
  <c r="R76" i="41"/>
  <c r="N76" i="41"/>
  <c r="J76" i="41"/>
  <c r="F76" i="41"/>
  <c r="W75" i="41"/>
  <c r="U75" i="41"/>
  <c r="T75" i="41"/>
  <c r="R75" i="41"/>
  <c r="N75" i="41"/>
  <c r="J75" i="41"/>
  <c r="F75" i="41"/>
  <c r="W74" i="41"/>
  <c r="U74" i="41"/>
  <c r="T74" i="41"/>
  <c r="V74" i="41" s="1"/>
  <c r="R74" i="41"/>
  <c r="N74" i="41"/>
  <c r="J74" i="41"/>
  <c r="F74" i="41"/>
  <c r="W73" i="41"/>
  <c r="U73" i="41"/>
  <c r="T73" i="41"/>
  <c r="R73" i="41"/>
  <c r="N73" i="41"/>
  <c r="J73" i="41"/>
  <c r="F73" i="41"/>
  <c r="W72" i="41"/>
  <c r="U72" i="41"/>
  <c r="T72" i="41"/>
  <c r="R72" i="41"/>
  <c r="N72" i="41"/>
  <c r="J72" i="41"/>
  <c r="F72" i="41"/>
  <c r="W71" i="41"/>
  <c r="U71" i="41"/>
  <c r="T71" i="41"/>
  <c r="R71" i="41"/>
  <c r="N71" i="41"/>
  <c r="J71" i="41"/>
  <c r="F71" i="41"/>
  <c r="W70" i="41"/>
  <c r="U70" i="41"/>
  <c r="T70" i="41"/>
  <c r="R70" i="41"/>
  <c r="N70" i="41"/>
  <c r="J70" i="41"/>
  <c r="F70" i="41"/>
  <c r="W69" i="41"/>
  <c r="U69" i="41"/>
  <c r="T69" i="41"/>
  <c r="R69" i="41"/>
  <c r="N69" i="41"/>
  <c r="J69" i="41"/>
  <c r="F69" i="41"/>
  <c r="W68" i="41"/>
  <c r="U68" i="41"/>
  <c r="T68" i="41"/>
  <c r="R68" i="41"/>
  <c r="N68" i="41"/>
  <c r="J68" i="41"/>
  <c r="F68" i="41"/>
  <c r="W67" i="41"/>
  <c r="U67" i="41"/>
  <c r="T67" i="41"/>
  <c r="V67" i="41" s="1"/>
  <c r="X67" i="41" s="1"/>
  <c r="R67" i="41"/>
  <c r="N67" i="41"/>
  <c r="J67" i="41"/>
  <c r="F67" i="41"/>
  <c r="W66" i="41"/>
  <c r="U66" i="41"/>
  <c r="T66" i="41"/>
  <c r="R66" i="41"/>
  <c r="N66" i="41"/>
  <c r="J66" i="41"/>
  <c r="F66" i="41"/>
  <c r="W65" i="41"/>
  <c r="U65" i="41"/>
  <c r="T65" i="41"/>
  <c r="R65" i="41"/>
  <c r="N65" i="41"/>
  <c r="J65" i="41"/>
  <c r="F65" i="41"/>
  <c r="W64" i="41"/>
  <c r="U64" i="41"/>
  <c r="T64" i="41"/>
  <c r="R64" i="41"/>
  <c r="N64" i="41"/>
  <c r="F64" i="41"/>
  <c r="W63" i="41"/>
  <c r="U63" i="41"/>
  <c r="T63" i="41"/>
  <c r="R63" i="41"/>
  <c r="N63" i="41"/>
  <c r="J63" i="41"/>
  <c r="F63" i="41"/>
  <c r="W62" i="41"/>
  <c r="U62" i="41"/>
  <c r="T62" i="41"/>
  <c r="R62" i="41"/>
  <c r="N62" i="41"/>
  <c r="J62" i="41"/>
  <c r="F62" i="41"/>
  <c r="W61" i="41"/>
  <c r="U61" i="41"/>
  <c r="T61" i="41"/>
  <c r="R61" i="41"/>
  <c r="N61" i="41"/>
  <c r="J61" i="41"/>
  <c r="F61" i="41"/>
  <c r="W60" i="41"/>
  <c r="U60" i="41"/>
  <c r="T60" i="41"/>
  <c r="R60" i="41"/>
  <c r="N60" i="41"/>
  <c r="J60" i="41"/>
  <c r="F60" i="41"/>
  <c r="W59" i="41"/>
  <c r="U59" i="41"/>
  <c r="T59" i="41"/>
  <c r="R59" i="41"/>
  <c r="N59" i="41"/>
  <c r="J59" i="41"/>
  <c r="F59" i="41"/>
  <c r="W58" i="41"/>
  <c r="U58" i="41"/>
  <c r="T58" i="41"/>
  <c r="R58" i="41"/>
  <c r="N58" i="41"/>
  <c r="J58" i="41"/>
  <c r="F58" i="41"/>
  <c r="W57" i="41"/>
  <c r="U57" i="41"/>
  <c r="T57" i="41"/>
  <c r="R57" i="41"/>
  <c r="N57" i="41"/>
  <c r="J57" i="41"/>
  <c r="F57" i="41"/>
  <c r="W56" i="41"/>
  <c r="U56" i="41"/>
  <c r="T56" i="41"/>
  <c r="R56" i="41"/>
  <c r="N56" i="41"/>
  <c r="J56" i="41"/>
  <c r="F56" i="41"/>
  <c r="W55" i="41"/>
  <c r="U55" i="41"/>
  <c r="T55" i="41"/>
  <c r="R55" i="41"/>
  <c r="N55" i="41"/>
  <c r="J55" i="41"/>
  <c r="F55" i="41"/>
  <c r="W54" i="41"/>
  <c r="U54" i="41"/>
  <c r="T54" i="41"/>
  <c r="R54" i="41"/>
  <c r="N54" i="41"/>
  <c r="J54" i="41"/>
  <c r="F54" i="41"/>
  <c r="W53" i="41"/>
  <c r="U53" i="41"/>
  <c r="T53" i="41"/>
  <c r="R53" i="41"/>
  <c r="N53" i="41"/>
  <c r="J53" i="41"/>
  <c r="F53" i="41"/>
  <c r="W52" i="41"/>
  <c r="U52" i="41"/>
  <c r="T52" i="41"/>
  <c r="R52" i="41"/>
  <c r="N52" i="41"/>
  <c r="J52" i="41"/>
  <c r="F52" i="41"/>
  <c r="W51" i="41"/>
  <c r="U51" i="41"/>
  <c r="T51" i="41"/>
  <c r="R51" i="41"/>
  <c r="N51" i="41"/>
  <c r="J51" i="41"/>
  <c r="F51" i="41"/>
  <c r="W50" i="41"/>
  <c r="U50" i="41"/>
  <c r="T50" i="41"/>
  <c r="R50" i="41"/>
  <c r="N50" i="41"/>
  <c r="J50" i="41"/>
  <c r="F50" i="41"/>
  <c r="W49" i="41"/>
  <c r="U49" i="41"/>
  <c r="T49" i="41"/>
  <c r="R49" i="41"/>
  <c r="N49" i="41"/>
  <c r="J49" i="41"/>
  <c r="F49" i="41"/>
  <c r="W48" i="41"/>
  <c r="U48" i="41"/>
  <c r="T48" i="41"/>
  <c r="V48" i="41" s="1"/>
  <c r="X48" i="41" s="1"/>
  <c r="R48" i="41"/>
  <c r="N48" i="41"/>
  <c r="J48" i="41"/>
  <c r="F48" i="41"/>
  <c r="W47" i="41"/>
  <c r="U47" i="41"/>
  <c r="T47" i="41"/>
  <c r="R47" i="41"/>
  <c r="N47" i="41"/>
  <c r="J47" i="41"/>
  <c r="F47" i="41"/>
  <c r="W46" i="41"/>
  <c r="U46" i="41"/>
  <c r="T46" i="41"/>
  <c r="R46" i="41"/>
  <c r="N46" i="41"/>
  <c r="J46" i="41"/>
  <c r="F46" i="41"/>
  <c r="W45" i="41"/>
  <c r="U45" i="41"/>
  <c r="T45" i="41"/>
  <c r="R45" i="41"/>
  <c r="N45" i="41"/>
  <c r="J45" i="41"/>
  <c r="F45" i="41"/>
  <c r="W44" i="41"/>
  <c r="U44" i="41"/>
  <c r="T44" i="41"/>
  <c r="R44" i="41"/>
  <c r="N44" i="41"/>
  <c r="J44" i="41"/>
  <c r="F44" i="41"/>
  <c r="W43" i="41"/>
  <c r="U43" i="41"/>
  <c r="T43" i="41"/>
  <c r="R43" i="41"/>
  <c r="N43" i="41"/>
  <c r="J43" i="41"/>
  <c r="F43" i="41"/>
  <c r="W42" i="41"/>
  <c r="U42" i="41"/>
  <c r="T42" i="41"/>
  <c r="R42" i="41"/>
  <c r="N42" i="41"/>
  <c r="J42" i="41"/>
  <c r="F42" i="41"/>
  <c r="W41" i="41"/>
  <c r="U41" i="41"/>
  <c r="T41" i="41"/>
  <c r="R41" i="41"/>
  <c r="N41" i="41"/>
  <c r="J41" i="41"/>
  <c r="F41" i="41"/>
  <c r="W40" i="41"/>
  <c r="U40" i="41"/>
  <c r="T40" i="41"/>
  <c r="R40" i="41"/>
  <c r="N40" i="41"/>
  <c r="J40" i="41"/>
  <c r="F40" i="41"/>
  <c r="W39" i="41"/>
  <c r="U39" i="41"/>
  <c r="T39" i="41"/>
  <c r="R39" i="41"/>
  <c r="N39" i="41"/>
  <c r="J39" i="41"/>
  <c r="F39" i="41"/>
  <c r="W38" i="41"/>
  <c r="U38" i="41"/>
  <c r="T38" i="41"/>
  <c r="R38" i="41"/>
  <c r="N38" i="41"/>
  <c r="J38" i="41"/>
  <c r="F38" i="41"/>
  <c r="W37" i="41"/>
  <c r="U37" i="41"/>
  <c r="T37" i="41"/>
  <c r="R37" i="41"/>
  <c r="N37" i="41"/>
  <c r="J37" i="41"/>
  <c r="F37" i="41"/>
  <c r="W36" i="41"/>
  <c r="U36" i="41"/>
  <c r="T36" i="41"/>
  <c r="V36" i="41" s="1"/>
  <c r="R36" i="41"/>
  <c r="N36" i="41"/>
  <c r="J36" i="41"/>
  <c r="F36" i="41"/>
  <c r="W35" i="41"/>
  <c r="U35" i="41"/>
  <c r="T35" i="41"/>
  <c r="R35" i="41"/>
  <c r="N35" i="41"/>
  <c r="J35" i="41"/>
  <c r="F35" i="41"/>
  <c r="W34" i="41"/>
  <c r="U34" i="41"/>
  <c r="T34" i="41"/>
  <c r="R34" i="41"/>
  <c r="N34" i="41"/>
  <c r="J34" i="41"/>
  <c r="F34" i="41"/>
  <c r="W33" i="41"/>
  <c r="U33" i="41"/>
  <c r="T33" i="41"/>
  <c r="R33" i="41"/>
  <c r="N33" i="41"/>
  <c r="J33" i="41"/>
  <c r="F33" i="41"/>
  <c r="W32" i="41"/>
  <c r="U32" i="41"/>
  <c r="T32" i="41"/>
  <c r="R32" i="41"/>
  <c r="N32" i="41"/>
  <c r="J32" i="41"/>
  <c r="F32" i="41"/>
  <c r="W31" i="41"/>
  <c r="U31" i="41"/>
  <c r="T31" i="41"/>
  <c r="R31" i="41"/>
  <c r="N31" i="41"/>
  <c r="J31" i="41"/>
  <c r="F31" i="41"/>
  <c r="W30" i="41"/>
  <c r="U30" i="41"/>
  <c r="T30" i="41"/>
  <c r="R30" i="41"/>
  <c r="N30" i="41"/>
  <c r="J30" i="41"/>
  <c r="F30" i="41"/>
  <c r="W29" i="41"/>
  <c r="U29" i="41"/>
  <c r="T29" i="41"/>
  <c r="R29" i="41"/>
  <c r="N29" i="41"/>
  <c r="J29" i="41"/>
  <c r="F29" i="41"/>
  <c r="W28" i="41"/>
  <c r="U28" i="41"/>
  <c r="T28" i="41"/>
  <c r="R28" i="41"/>
  <c r="N28" i="41"/>
  <c r="J28" i="41"/>
  <c r="F28" i="41"/>
  <c r="W27" i="41"/>
  <c r="U27" i="41"/>
  <c r="T27" i="41"/>
  <c r="R27" i="41"/>
  <c r="N27" i="41"/>
  <c r="J27" i="41"/>
  <c r="F27" i="41"/>
  <c r="W26" i="41"/>
  <c r="U26" i="41"/>
  <c r="T26" i="41"/>
  <c r="R26" i="41"/>
  <c r="N26" i="41"/>
  <c r="J26" i="41"/>
  <c r="F26" i="41"/>
  <c r="W25" i="41"/>
  <c r="U25" i="41"/>
  <c r="T25" i="41"/>
  <c r="R25" i="41"/>
  <c r="N25" i="41"/>
  <c r="J25" i="41"/>
  <c r="F25" i="41"/>
  <c r="W24" i="41"/>
  <c r="U24" i="41"/>
  <c r="T24" i="41"/>
  <c r="V24" i="41" s="1"/>
  <c r="X24" i="41" s="1"/>
  <c r="R24" i="41"/>
  <c r="N24" i="41"/>
  <c r="J24" i="41"/>
  <c r="F24" i="41"/>
  <c r="W23" i="41"/>
  <c r="U23" i="41"/>
  <c r="T23" i="41"/>
  <c r="R23" i="41"/>
  <c r="N23" i="41"/>
  <c r="J23" i="41"/>
  <c r="F23" i="41"/>
  <c r="W22" i="41"/>
  <c r="U22" i="41"/>
  <c r="T22" i="41"/>
  <c r="R22" i="41"/>
  <c r="N22" i="41"/>
  <c r="J22" i="41"/>
  <c r="F22" i="41"/>
  <c r="W21" i="41"/>
  <c r="U21" i="41"/>
  <c r="T21" i="41"/>
  <c r="R21" i="41"/>
  <c r="N21" i="41"/>
  <c r="J21" i="41"/>
  <c r="F21" i="41"/>
  <c r="W20" i="41"/>
  <c r="U20" i="41"/>
  <c r="T20" i="41"/>
  <c r="R20" i="41"/>
  <c r="N20" i="41"/>
  <c r="J20" i="41"/>
  <c r="F20" i="41"/>
  <c r="W19" i="41"/>
  <c r="U19" i="41"/>
  <c r="T19" i="41"/>
  <c r="R19" i="41"/>
  <c r="N19" i="41"/>
  <c r="J19" i="41"/>
  <c r="F19" i="41"/>
  <c r="W18" i="41"/>
  <c r="U18" i="41"/>
  <c r="T18" i="41"/>
  <c r="R18" i="41"/>
  <c r="N18" i="41"/>
  <c r="J18" i="41"/>
  <c r="F18" i="41"/>
  <c r="W17" i="41"/>
  <c r="U17" i="41"/>
  <c r="T17" i="41"/>
  <c r="R17" i="41"/>
  <c r="N17" i="41"/>
  <c r="J17" i="41"/>
  <c r="F17" i="41"/>
  <c r="W16" i="41"/>
  <c r="U16" i="41"/>
  <c r="T16" i="41"/>
  <c r="R16" i="41"/>
  <c r="N16" i="41"/>
  <c r="J16" i="41"/>
  <c r="F16" i="41"/>
  <c r="W15" i="41"/>
  <c r="U15" i="41"/>
  <c r="T15" i="41"/>
  <c r="R15" i="41"/>
  <c r="N15" i="41"/>
  <c r="J15" i="41"/>
  <c r="F15" i="41"/>
  <c r="W14" i="41"/>
  <c r="U14" i="41"/>
  <c r="T14" i="41"/>
  <c r="V14" i="41" s="1"/>
  <c r="R14" i="41"/>
  <c r="N14" i="41"/>
  <c r="J14" i="41"/>
  <c r="F14" i="41"/>
  <c r="W13" i="41"/>
  <c r="U13" i="41"/>
  <c r="T13" i="41"/>
  <c r="R13" i="41"/>
  <c r="N13" i="41"/>
  <c r="J13" i="41"/>
  <c r="F13" i="41"/>
  <c r="W12" i="41"/>
  <c r="U12" i="41"/>
  <c r="T12" i="41"/>
  <c r="R12" i="41"/>
  <c r="N12" i="41"/>
  <c r="J12" i="41"/>
  <c r="F12" i="41"/>
  <c r="W11" i="41"/>
  <c r="U11" i="41"/>
  <c r="T11" i="41"/>
  <c r="R11" i="41"/>
  <c r="N11" i="41"/>
  <c r="J11" i="41"/>
  <c r="F11" i="41"/>
  <c r="W10" i="41"/>
  <c r="U10" i="41"/>
  <c r="T10" i="41"/>
  <c r="R10" i="41"/>
  <c r="F10" i="41"/>
  <c r="W9" i="41"/>
  <c r="U9" i="41"/>
  <c r="T9" i="41"/>
  <c r="R9" i="41"/>
  <c r="N9" i="41"/>
  <c r="J9" i="41"/>
  <c r="F9" i="41"/>
  <c r="W8" i="41"/>
  <c r="U8" i="41"/>
  <c r="T8" i="41"/>
  <c r="R8" i="41"/>
  <c r="N8" i="41"/>
  <c r="J8" i="41"/>
  <c r="F8" i="41"/>
  <c r="W7" i="41"/>
  <c r="U7" i="41"/>
  <c r="T7" i="41"/>
  <c r="V7" i="41" s="1"/>
  <c r="X7" i="41" s="1"/>
  <c r="R7" i="41"/>
  <c r="N7" i="41"/>
  <c r="J7" i="41"/>
  <c r="F7" i="41"/>
  <c r="W6" i="41"/>
  <c r="U6" i="41"/>
  <c r="T6" i="41"/>
  <c r="R6" i="41"/>
  <c r="N6" i="41"/>
  <c r="J6" i="41"/>
  <c r="F6" i="41"/>
  <c r="W5" i="41"/>
  <c r="U5" i="41"/>
  <c r="T5" i="41"/>
  <c r="R5" i="41"/>
  <c r="N5" i="41"/>
  <c r="J5" i="41"/>
  <c r="F5" i="41"/>
  <c r="W4" i="41"/>
  <c r="U4" i="41"/>
  <c r="T4" i="41"/>
  <c r="R4" i="41"/>
  <c r="N4" i="41"/>
  <c r="J4" i="41"/>
  <c r="V26" i="41" l="1"/>
  <c r="X26" i="41" s="1"/>
  <c r="V38" i="41"/>
  <c r="V50" i="41"/>
  <c r="X50" i="41" s="1"/>
  <c r="V62" i="41"/>
  <c r="X62" i="41" s="1"/>
  <c r="V86" i="41"/>
  <c r="X86" i="41" s="1"/>
  <c r="F106" i="41"/>
  <c r="X96" i="41"/>
  <c r="X74" i="41"/>
  <c r="X36" i="41"/>
  <c r="X91" i="41"/>
  <c r="X84" i="41"/>
  <c r="X14" i="41"/>
  <c r="X79" i="41"/>
  <c r="X38" i="41"/>
  <c r="V94" i="41"/>
  <c r="X94" i="41" s="1"/>
  <c r="V11" i="41"/>
  <c r="X11" i="41" s="1"/>
  <c r="V30" i="41"/>
  <c r="X30" i="41" s="1"/>
  <c r="V42" i="41"/>
  <c r="V54" i="41"/>
  <c r="V66" i="41"/>
  <c r="V78" i="41"/>
  <c r="V90" i="41"/>
  <c r="V102" i="41"/>
  <c r="V6" i="41"/>
  <c r="V27" i="41"/>
  <c r="V23" i="41"/>
  <c r="V35" i="41"/>
  <c r="V16" i="41"/>
  <c r="X16" i="41" s="1"/>
  <c r="V28" i="41"/>
  <c r="V40" i="41"/>
  <c r="V52" i="41"/>
  <c r="X52" i="41" s="1"/>
  <c r="V64" i="41"/>
  <c r="V76" i="41"/>
  <c r="V100" i="41"/>
  <c r="V47" i="41"/>
  <c r="V59" i="41"/>
  <c r="V71" i="41"/>
  <c r="V83" i="41"/>
  <c r="X83" i="41" s="1"/>
  <c r="V95" i="41"/>
  <c r="X95" i="41" s="1"/>
  <c r="V17" i="41"/>
  <c r="R106" i="41"/>
  <c r="V55" i="41"/>
  <c r="V8" i="41"/>
  <c r="V20" i="41"/>
  <c r="V103" i="41"/>
  <c r="V19" i="41"/>
  <c r="V31" i="41"/>
  <c r="X31" i="41" s="1"/>
  <c r="V43" i="41"/>
  <c r="V65" i="41"/>
  <c r="X65" i="41" s="1"/>
  <c r="V72" i="41"/>
  <c r="V13" i="41"/>
  <c r="V32" i="41"/>
  <c r="V44" i="41"/>
  <c r="V15" i="41"/>
  <c r="V39" i="41"/>
  <c r="V51" i="41"/>
  <c r="X51" i="41" s="1"/>
  <c r="V61" i="41"/>
  <c r="V68" i="41"/>
  <c r="X68" i="41" s="1"/>
  <c r="V80" i="41"/>
  <c r="V93" i="41"/>
  <c r="V10" i="41"/>
  <c r="X10" i="41" s="1"/>
  <c r="V34" i="41"/>
  <c r="V46" i="41"/>
  <c r="V63" i="41"/>
  <c r="X63" i="41" s="1"/>
  <c r="V75" i="41"/>
  <c r="X75" i="41" s="1"/>
  <c r="V92" i="41"/>
  <c r="V104" i="41"/>
  <c r="V58" i="41"/>
  <c r="X58" i="41" s="1"/>
  <c r="V70" i="41"/>
  <c r="V82" i="41"/>
  <c r="X82" i="41" s="1"/>
  <c r="V87" i="41"/>
  <c r="V99" i="41"/>
  <c r="X99" i="41" s="1"/>
  <c r="V77" i="41"/>
  <c r="X77" i="41" s="1"/>
  <c r="V5" i="41"/>
  <c r="V25" i="41"/>
  <c r="V101" i="41"/>
  <c r="N106" i="41"/>
  <c r="V12" i="41"/>
  <c r="V22" i="41"/>
  <c r="V45" i="41"/>
  <c r="V60" i="41"/>
  <c r="V73" i="41"/>
  <c r="V88" i="41"/>
  <c r="X88" i="41" s="1"/>
  <c r="V98" i="41"/>
  <c r="T106" i="41"/>
  <c r="U106" i="41"/>
  <c r="V57" i="41"/>
  <c r="V85" i="41"/>
  <c r="X85" i="41" s="1"/>
  <c r="V105" i="41"/>
  <c r="V18" i="41"/>
  <c r="X18" i="41" s="1"/>
  <c r="V41" i="41"/>
  <c r="X41" i="41" s="1"/>
  <c r="V56" i="41"/>
  <c r="V69" i="41"/>
  <c r="V9" i="41"/>
  <c r="W106" i="41"/>
  <c r="V97" i="41"/>
  <c r="V89" i="41"/>
  <c r="X89" i="41" s="1"/>
  <c r="J106" i="41"/>
  <c r="V21" i="41"/>
  <c r="V33" i="41"/>
  <c r="V37" i="41"/>
  <c r="V29" i="41"/>
  <c r="V49" i="41"/>
  <c r="V53" i="41"/>
  <c r="X53" i="41" s="1"/>
  <c r="V81" i="41"/>
  <c r="V4" i="41"/>
  <c r="X4" i="41" s="1"/>
  <c r="X64" i="41" l="1"/>
  <c r="X66" i="41"/>
  <c r="X39" i="41"/>
  <c r="X54" i="41"/>
  <c r="X33" i="41"/>
  <c r="X92" i="41"/>
  <c r="X40" i="41"/>
  <c r="X21" i="41"/>
  <c r="X101" i="41"/>
  <c r="X44" i="41"/>
  <c r="X25" i="41"/>
  <c r="X17" i="41"/>
  <c r="X81" i="41"/>
  <c r="X9" i="41"/>
  <c r="X73" i="41"/>
  <c r="X87" i="41"/>
  <c r="X80" i="41"/>
  <c r="X47" i="41"/>
  <c r="X102" i="41"/>
  <c r="X69" i="41"/>
  <c r="X60" i="41"/>
  <c r="X19" i="41"/>
  <c r="X100" i="41"/>
  <c r="X90" i="41"/>
  <c r="X49" i="41"/>
  <c r="X56" i="41"/>
  <c r="X45" i="41"/>
  <c r="X70" i="41"/>
  <c r="X61" i="41"/>
  <c r="X103" i="41"/>
  <c r="X76" i="41"/>
  <c r="X78" i="41"/>
  <c r="X29" i="41"/>
  <c r="X20" i="41"/>
  <c r="X37" i="41"/>
  <c r="X104" i="41"/>
  <c r="X105" i="41"/>
  <c r="X15" i="41"/>
  <c r="X42" i="41"/>
  <c r="X28" i="41"/>
  <c r="X46" i="41"/>
  <c r="X13" i="41"/>
  <c r="X35" i="41"/>
  <c r="X72" i="41"/>
  <c r="X98" i="41"/>
  <c r="X71" i="41"/>
  <c r="X27" i="41"/>
  <c r="X22" i="41"/>
  <c r="X12" i="41"/>
  <c r="X8" i="41"/>
  <c r="X55" i="41"/>
  <c r="X57" i="41"/>
  <c r="X32" i="41"/>
  <c r="X5" i="41"/>
  <c r="X34" i="41"/>
  <c r="X23" i="41"/>
  <c r="X97" i="41"/>
  <c r="X93" i="41"/>
  <c r="X43" i="41"/>
  <c r="X59" i="41"/>
  <c r="X6" i="41"/>
  <c r="V106" i="41"/>
  <c r="X106" i="41" l="1"/>
  <c r="S108" i="30" l="1"/>
  <c r="D111" i="30" l="1"/>
  <c r="C108" i="30" l="1"/>
  <c r="J108" i="30" l="1"/>
  <c r="C110" i="30" l="1"/>
  <c r="R108" i="30" l="1"/>
  <c r="O108" i="30"/>
  <c r="N108" i="30"/>
  <c r="K108" i="30"/>
  <c r="G108" i="30"/>
  <c r="F108" i="30"/>
  <c r="D108" i="30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<sst xmlns="http://schemas.openxmlformats.org/spreadsheetml/2006/main" count="1450" uniqueCount="329">
  <si>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</si>
  <si>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</si>
  <si>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</si>
  <si>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</si>
  <si>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</si>
  <si>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</si>
  <si>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</si>
  <si>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</si>
  <si>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</si>
  <si>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</si>
  <si>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</si>
  <si>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</si>
  <si>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</si>
  <si>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</si>
  <si>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</si>
  <si>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</si>
  <si>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</si>
  <si>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</si>
  <si>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</si>
  <si>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</si>
  <si>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</si>
  <si>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</si>
  <si>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</si>
  <si>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</si>
  <si>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</si>
  <si>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</si>
  <si>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</si>
  <si>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</si>
  <si>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</si>
  <si>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</si>
  <si>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</si>
  <si>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</si>
  <si>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</si>
  <si>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</si>
  <si>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</si>
  <si>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</si>
  <si>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</si>
  <si>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</si>
  <si>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</si>
  <si>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</si>
  <si>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</si>
  <si>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</si>
  <si>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</si>
  <si>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</si>
  <si>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</si>
  <si>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</si>
  <si>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</si>
  <si>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</si>
  <si>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</si>
  <si>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</si>
  <si>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</si>
  <si>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</si>
  <si>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</si>
  <si>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</si>
  <si>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</si>
  <si>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</si>
  <si>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</si>
  <si>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</si>
  <si>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</si>
  <si>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</si>
  <si>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</si>
  <si>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</si>
  <si>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</si>
  <si>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</si>
  <si>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</si>
  <si>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</si>
  <si>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</si>
  <si>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</si>
  <si>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</si>
  <si>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</si>
  <si>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</si>
  <si>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</si>
  <si>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</si>
  <si>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</si>
  <si>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</si>
  <si>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</si>
  <si>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</si>
  <si>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</si>
  <si>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</si>
  <si>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</si>
  <si>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</si>
  <si>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</si>
  <si>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</si>
  <si>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</si>
  <si>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</si>
  <si>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</si>
  <si>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</si>
  <si>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</si>
  <si>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</si>
  <si>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</si>
  <si>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</si>
  <si>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</si>
  <si>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</si>
  <si>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</si>
  <si>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</si>
  <si>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</si>
  <si>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</si>
  <si>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</si>
  <si>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</si>
  <si>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</si>
  <si>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</si>
  <si>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</si>
  <si>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</si>
  <si>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</si>
  <si>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</si>
  <si>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</si>
  <si>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</si>
  <si>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</si>
  <si>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</si>
  <si>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</si>
  <si>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</si>
  <si>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</si>
  <si>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</si>
  <si>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</si>
  <si>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</si>
  <si>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</si>
  <si>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</si>
  <si>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</si>
  <si>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</si>
  <si>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</si>
  <si>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</si>
  <si>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</si>
  <si>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</si>
  <si>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</si>
  <si>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</si>
  <si>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</si>
  <si>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</si>
  <si>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</si>
  <si>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</si>
  <si>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</si>
  <si>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</si>
  <si>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</si>
  <si>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</si>
  <si>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</si>
  <si>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</si>
  <si>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</si>
  <si>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</si>
  <si>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</si>
  <si>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</si>
  <si>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</si>
  <si>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</si>
  <si>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</si>
  <si>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</si>
  <si>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</si>
  <si>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</si>
  <si>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</si>
  <si>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</si>
  <si>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</si>
  <si>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</si>
  <si>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</si>
  <si>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</si>
  <si>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</si>
  <si>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McDonald, Sally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</si>
  <si>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</si>
  <si>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</si>
  <si>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</si>
  <si>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</si>
  <si>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</si>
  <si>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</si>
  <si>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</si>
  <si>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</si>
  <si>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</si>
  <si>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</si>
  <si>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</si>
  <si>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</si>
  <si>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</si>
  <si>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</si>
  <si>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</si>
  <si>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</si>
  <si>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</si>
  <si>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</si>
  <si>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</si>
  <si>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</si>
  <si>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</si>
  <si>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</si>
  <si>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</si>
  <si>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</si>
  <si>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</si>
  <si>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</si>
  <si>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</si>
  <si>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</si>
  <si>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</si>
  <si>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</si>
  <si>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</si>
  <si>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</si>
  <si>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</si>
  <si>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</si>
  <si>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</si>
  <si>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</si>
  <si>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</si>
  <si>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</si>
  <si>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</si>
  <si>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</si>
  <si>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</si>
  <si>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</si>
  <si>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</si>
  <si>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</si>
  <si>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</si>
  <si>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</si>
  <si>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</si>
  <si>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</si>
  <si>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</si>
  <si>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</si>
  <si>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</si>
  <si>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</si>
  <si>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</si>
  <si>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</si>
  <si>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</si>
  <si>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</si>
  <si>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</si>
  <si>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</si>
  <si>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</si>
  <si>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</si>
  <si>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</si>
  <si>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</si>
  <si>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</si>
  <si>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</si>
  <si>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</si>
  <si>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</si>
  <si>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</si>
  <si>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</si>
  <si>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</si>
  <si>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</si>
  <si>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</si>
  <si>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</si>
  <si>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</si>
  <si>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</si>
  <si>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</si>
  <si>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</si>
  <si>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</si>
  <si>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</si>
  <si>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</si>
  <si>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</si>
  <si>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</si>
  <si>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</si>
  <si>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</si>
  <si>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</si>
  <si>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</si>
  <si>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</si>
  <si>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</si>
  <si>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</si>
  <si>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</si>
  <si>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</si>
  <si>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</si>
  <si>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</si>
  <si>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</si>
  <si>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</si>
  <si>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</si>
  <si>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</si>
  <si>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</si>
  <si>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</si>
  <si>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</si>
  <si>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Cost Effectiveness as of 09.30.2022</t>
  </si>
  <si>
    <t>Jenkins, Pamela</t>
  </si>
  <si>
    <t>Non-IVD CONTRACT FTEs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</si>
  <si>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</si>
  <si>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</si>
  <si>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</si>
  <si>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</si>
  <si>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</si>
  <si>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</si>
  <si>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</si>
  <si>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</si>
  <si>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</si>
  <si>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</si>
  <si>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</si>
  <si>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</si>
  <si>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</si>
  <si>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</si>
  <si>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</si>
  <si>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</si>
  <si>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</si>
  <si>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1 Attorney, 1 Deputy</t>
  </si>
  <si>
    <t>Private</t>
  </si>
  <si>
    <t>33% attorney</t>
  </si>
  <si>
    <t xml:space="preserve">7.5% attorney </t>
  </si>
  <si>
    <t>.1 Attorney, 2.50 Deputies</t>
  </si>
  <si>
    <t>PT Attorney</t>
  </si>
  <si>
    <t>3 Attorneys, 2 Deputies, 1 P.I.,</t>
  </si>
  <si>
    <t>3.20% Attorney</t>
  </si>
  <si>
    <t>Attorney (DSS shared)</t>
  </si>
  <si>
    <t>3.90% Attorney</t>
  </si>
  <si>
    <t>.2 Attorney, 1 Deputy</t>
  </si>
  <si>
    <t>County Manager</t>
  </si>
  <si>
    <t>7.00% Attorney</t>
  </si>
  <si>
    <t>9.58% Attorney</t>
  </si>
  <si>
    <t>.1 Attorney, 1 Deputy</t>
  </si>
  <si>
    <t>EDGECOMBE - RM</t>
  </si>
  <si>
    <t>.25 Attorney, 1.5 Deputy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</si>
  <si>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</si>
  <si>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</si>
  <si>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</si>
  <si>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</si>
  <si>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</si>
  <si>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</si>
  <si>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.50 Clerical, .50 Trainer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</si>
  <si>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</si>
  <si>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</si>
  <si>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</si>
  <si>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</si>
  <si>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</si>
  <si>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</si>
  <si>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County Attrney (Shared DSS)</t>
  </si>
  <si>
    <t>8% Attorney</t>
  </si>
  <si>
    <t>6 Deputies</t>
  </si>
  <si>
    <t>Attorney (shared)</t>
  </si>
  <si>
    <t>0.05 Attorney</t>
  </si>
  <si>
    <t>4.70% Attorney</t>
  </si>
  <si>
    <t>5.20% Attorney</t>
  </si>
  <si>
    <t>3 Deputies</t>
  </si>
  <si>
    <t>Attorney (shared), Deputy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</si>
  <si>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</si>
  <si>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</si>
  <si>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</si>
  <si>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</si>
  <si>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</si>
  <si>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</si>
  <si>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</si>
  <si>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</si>
  <si>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2 Deputies, .50 Attorney</t>
  </si>
  <si>
    <t>Tracking IV-D Atty/Para/Other &amp; Vacant positions effective 032023</t>
  </si>
  <si>
    <t>Not Seasonally Adjusted</t>
  </si>
  <si>
    <t>as of May 2023</t>
  </si>
  <si>
    <t xml:space="preserve">5 Factor Report SFY2023 June 2023 </t>
  </si>
  <si>
    <t>Agent Activity Report June 2023</t>
  </si>
  <si>
    <t>Self Assessment June 2023</t>
  </si>
  <si>
    <t>Incentive Goal SFY2023 June</t>
  </si>
  <si>
    <t>TOTAL STAFFING as of 06.30.2023</t>
  </si>
  <si>
    <t>DSS paralegal and attorney 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</si>
</sst>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6" fillId="0" borderId="0"/>
  </cellStyleXfs>
  <cellXfs count="429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6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8" borderId="0" xfId="10" applyFont="1" applyFill="1" applyAlignment="1">
      <alignment horizontal="center" vertical="center"/>
    </xf>
    <xf numFmtId="1" fontId="11" fillId="8" borderId="0" xfId="10" applyNumberFormat="1" applyFont="1" applyFill="1" applyAlignment="1">
      <alignment horizontal="center"/>
    </xf>
    <xf numFmtId="2" fontId="11" fillId="8" borderId="0" xfId="10" applyNumberFormat="1" applyFont="1" applyFill="1" applyAlignment="1">
      <alignment horizontal="center"/>
    </xf>
    <xf numFmtId="10" fontId="11" fillId="8" borderId="0" xfId="10" applyNumberFormat="1" applyFont="1" applyFill="1" applyAlignment="1">
      <alignment horizontal="center"/>
    </xf>
    <xf numFmtId="165" fontId="31" fillId="0" borderId="0" xfId="10" applyFont="1" applyAlignment="1">
      <alignment horizontal="left" vertical="center"/>
    </xf>
    <xf numFmtId="17" fontId="31" fillId="0" borderId="0" xfId="10" applyNumberFormat="1" applyFont="1" applyAlignment="1">
      <alignment horizontal="left"/>
    </xf>
    <xf numFmtId="0" fontId="3" fillId="0" borderId="0" xfId="17"/>
    <xf numFmtId="0" fontId="20" fillId="5" borderId="22" xfId="17" applyFont="1" applyFill="1" applyBorder="1"/>
    <xf numFmtId="0" fontId="20" fillId="5" borderId="22" xfId="17" applyFont="1" applyFill="1" applyBorder="1" applyAlignment="1">
      <alignment horizontal="center"/>
    </xf>
    <xf numFmtId="2" fontId="20" fillId="5" borderId="22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7" borderId="22" xfId="17" applyFont="1" applyFill="1" applyBorder="1"/>
    <xf numFmtId="2" fontId="17" fillId="0" borderId="22" xfId="17" applyNumberFormat="1" applyFont="1" applyBorder="1" applyAlignment="1">
      <alignment horizontal="right" wrapText="1"/>
    </xf>
    <xf numFmtId="164" fontId="17" fillId="0" borderId="22" xfId="17" applyNumberFormat="1" applyFont="1" applyBorder="1" applyAlignment="1">
      <alignment horizontal="right" wrapText="1"/>
    </xf>
    <xf numFmtId="0" fontId="17" fillId="0" borderId="22" xfId="17" applyFont="1" applyBorder="1" applyAlignment="1">
      <alignment horizontal="right" wrapText="1"/>
    </xf>
    <xf numFmtId="1" fontId="17" fillId="0" borderId="22" xfId="17" applyNumberFormat="1" applyFont="1" applyBorder="1" applyAlignment="1">
      <alignment horizontal="right" wrapText="1"/>
    </xf>
    <xf numFmtId="0" fontId="17" fillId="2" borderId="22" xfId="0" applyFont="1" applyFill="1" applyBorder="1" applyAlignment="1">
      <alignment horizontal="right" vertical="center"/>
    </xf>
    <xf numFmtId="0" fontId="17" fillId="0" borderId="22" xfId="17" applyFont="1" applyBorder="1" applyAlignment="1">
      <alignment horizontal="right" vertical="center"/>
    </xf>
    <xf numFmtId="2" fontId="17" fillId="0" borderId="22" xfId="17" applyNumberFormat="1" applyFont="1" applyBorder="1" applyAlignment="1">
      <alignment horizontal="right"/>
    </xf>
    <xf numFmtId="164" fontId="17" fillId="0" borderId="22" xfId="17" applyNumberFormat="1" applyFont="1" applyBorder="1" applyAlignment="1">
      <alignment horizontal="right"/>
    </xf>
    <xf numFmtId="0" fontId="17" fillId="0" borderId="22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1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1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1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17" fillId="7" borderId="22" xfId="17" applyFont="1" applyFill="1" applyBorder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1" fillId="5" borderId="0" xfId="10" applyFont="1" applyFill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6" borderId="2" xfId="0" quotePrefix="1" applyFont="1" applyFill="1" applyBorder="1" applyAlignment="1">
      <alignment horizontal="center"/>
    </xf>
    <xf numFmtId="0" fontId="11" fillId="6" borderId="0" xfId="0" quotePrefix="1" applyFont="1" applyFill="1" applyAlignment="1">
      <alignment horizontal="center"/>
    </xf>
    <xf numFmtId="0" fontId="11" fillId="6" borderId="3" xfId="0" quotePrefix="1" applyFont="1" applyFill="1" applyBorder="1" applyAlignment="1">
      <alignment horizontal="center"/>
    </xf>
    <xf numFmtId="164" fontId="11" fillId="6" borderId="2" xfId="0" quotePrefix="1" applyNumberFormat="1" applyFont="1" applyFill="1" applyBorder="1" applyAlignment="1">
      <alignment horizontal="right"/>
    </xf>
    <xf numFmtId="164" fontId="11" fillId="6" borderId="0" xfId="0" quotePrefix="1" applyNumberFormat="1" applyFont="1" applyFill="1" applyAlignment="1">
      <alignment horizontal="right"/>
    </xf>
    <xf numFmtId="0" fontId="11" fillId="6" borderId="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0" fontId="11" fillId="6" borderId="3" xfId="0" applyNumberFormat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right"/>
    </xf>
    <xf numFmtId="164" fontId="11" fillId="6" borderId="0" xfId="0" applyNumberFormat="1" applyFont="1" applyFill="1" applyAlignment="1">
      <alignment horizontal="right"/>
    </xf>
    <xf numFmtId="3" fontId="14" fillId="6" borderId="2" xfId="0" applyNumberFormat="1" applyFont="1" applyFill="1" applyBorder="1" applyAlignment="1">
      <alignment horizontal="center"/>
    </xf>
    <xf numFmtId="3" fontId="14" fillId="6" borderId="0" xfId="0" applyNumberFormat="1" applyFont="1" applyFill="1" applyAlignment="1">
      <alignment horizontal="center"/>
    </xf>
    <xf numFmtId="10" fontId="14" fillId="6" borderId="3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right"/>
    </xf>
    <xf numFmtId="164" fontId="14" fillId="6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6" borderId="0" xfId="0" applyNumberFormat="1" applyFont="1" applyFill="1" applyAlignment="1">
      <alignment horizontal="center"/>
    </xf>
    <xf numFmtId="10" fontId="11" fillId="6" borderId="0" xfId="0" quotePrefix="1" applyNumberFormat="1" applyFont="1" applyFill="1" applyAlignment="1">
      <alignment horizontal="center"/>
    </xf>
    <xf numFmtId="10" fontId="14" fillId="6" borderId="0" xfId="0" quotePrefix="1" applyNumberFormat="1" applyFont="1" applyFill="1" applyAlignment="1">
      <alignment horizontal="center"/>
    </xf>
    <xf numFmtId="164" fontId="11" fillId="10" borderId="6" xfId="10" applyNumberFormat="1" applyFont="1" applyFill="1" applyBorder="1" applyAlignment="1">
      <alignment horizontal="center" vertical="center"/>
    </xf>
    <xf numFmtId="10" fontId="11" fillId="10" borderId="6" xfId="10" applyNumberFormat="1" applyFont="1" applyFill="1" applyBorder="1" applyAlignment="1">
      <alignment horizontal="center" vertical="center"/>
    </xf>
    <xf numFmtId="164" fontId="11" fillId="10" borderId="6" xfId="10" applyNumberFormat="1" applyFont="1" applyFill="1" applyBorder="1" applyAlignment="1">
      <alignment horizontal="center"/>
    </xf>
    <xf numFmtId="165" fontId="12" fillId="10" borderId="7" xfId="10" applyFont="1" applyFill="1" applyBorder="1" applyAlignment="1">
      <alignment vertical="center" wrapText="1"/>
    </xf>
    <xf numFmtId="0" fontId="11" fillId="10" borderId="8" xfId="11" applyFont="1" applyFill="1" applyBorder="1" applyAlignment="1">
      <alignment horizontal="left" vertical="center"/>
    </xf>
    <xf numFmtId="49" fontId="24" fillId="5" borderId="0" xfId="18" applyNumberFormat="1" applyFont="1" applyFill="1" applyAlignment="1">
      <alignment vertical="center" wrapText="1"/>
    </xf>
    <xf numFmtId="49" fontId="24" fillId="5" borderId="3" xfId="18" applyNumberFormat="1" applyFont="1" applyFill="1" applyBorder="1" applyAlignment="1">
      <alignment vertical="center" wrapText="1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1" fontId="11" fillId="9" borderId="6" xfId="0" applyNumberFormat="1" applyFont="1" applyFill="1" applyBorder="1" applyAlignment="1">
      <alignment horizontal="center"/>
    </xf>
    <xf numFmtId="10" fontId="11" fillId="9" borderId="6" xfId="9" applyNumberFormat="1" applyFont="1" applyFill="1" applyBorder="1" applyAlignment="1">
      <alignment horizontal="center"/>
    </xf>
    <xf numFmtId="164" fontId="11" fillId="9" borderId="6" xfId="0" applyNumberFormat="1" applyFont="1" applyFill="1" applyBorder="1" applyAlignment="1">
      <alignment horizontal="right"/>
    </xf>
    <xf numFmtId="10" fontId="11" fillId="9" borderId="6" xfId="0" applyNumberFormat="1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6" xfId="0" quotePrefix="1" applyFont="1" applyFill="1" applyBorder="1" applyAlignment="1">
      <alignment horizontal="center"/>
    </xf>
    <xf numFmtId="10" fontId="11" fillId="9" borderId="6" xfId="0" quotePrefix="1" applyNumberFormat="1" applyFont="1" applyFill="1" applyBorder="1" applyAlignment="1">
      <alignment horizontal="center"/>
    </xf>
    <xf numFmtId="3" fontId="11" fillId="9" borderId="6" xfId="0" quotePrefix="1" applyNumberFormat="1" applyFont="1" applyFill="1" applyBorder="1" applyAlignment="1">
      <alignment horizontal="center"/>
    </xf>
    <xf numFmtId="0" fontId="17" fillId="4" borderId="22" xfId="17" applyFont="1" applyFill="1" applyBorder="1" applyAlignment="1">
      <alignment horizontal="right" wrapText="1"/>
    </xf>
    <xf numFmtId="2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/>
    </xf>
    <xf numFmtId="2" fontId="17" fillId="4" borderId="22" xfId="17" applyNumberFormat="1" applyFont="1" applyFill="1" applyBorder="1" applyAlignment="1">
      <alignment horizontal="right"/>
    </xf>
    <xf numFmtId="0" fontId="17" fillId="4" borderId="22" xfId="17" applyFont="1" applyFill="1" applyBorder="1" applyAlignment="1">
      <alignment horizontal="right"/>
    </xf>
    <xf numFmtId="0" fontId="11" fillId="0" borderId="38" xfId="0" quotePrefix="1" applyFont="1" applyBorder="1"/>
    <xf numFmtId="10" fontId="11" fillId="11" borderId="6" xfId="0" applyNumberFormat="1" applyFont="1" applyFill="1" applyBorder="1" applyAlignment="1">
      <alignment horizontal="center"/>
    </xf>
    <xf numFmtId="10" fontId="11" fillId="11" borderId="6" xfId="0" quotePrefix="1" applyNumberFormat="1" applyFont="1" applyFill="1" applyBorder="1" applyAlignment="1">
      <alignment horizontal="center"/>
    </xf>
    <xf numFmtId="3" fontId="11" fillId="11" borderId="6" xfId="0" quotePrefix="1" applyNumberFormat="1" applyFont="1" applyFill="1" applyBorder="1" applyAlignment="1">
      <alignment horizontal="center"/>
    </xf>
    <xf numFmtId="3" fontId="11" fillId="0" borderId="6" xfId="0" quotePrefix="1" applyNumberFormat="1" applyFont="1" applyBorder="1" applyAlignment="1">
      <alignment horizontal="center"/>
    </xf>
    <xf numFmtId="0" fontId="1" fillId="12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6" fontId="28" fillId="5" borderId="0" xfId="10" applyNumberFormat="1" applyFont="1" applyFill="1" applyAlignment="1">
      <alignment horizontal="center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165" fontId="38" fillId="0" borderId="0" xfId="10" applyFont="1" applyAlignment="1">
      <alignment horizontal="left" vertical="center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0" fontId="10" fillId="3" borderId="27" xfId="0" applyNumberFormat="1" applyFont="1" applyFill="1" applyBorder="1" applyAlignment="1">
      <alignment horizontal="center" wrapText="1"/>
    </xf>
    <xf numFmtId="164" fontId="14" fillId="11" borderId="6" xfId="0" applyNumberFormat="1" applyFont="1" applyFill="1" applyBorder="1" applyAlignment="1">
      <alignment horizontal="right"/>
    </xf>
    <xf numFmtId="10" fontId="14" fillId="11" borderId="6" xfId="0" applyNumberFormat="1" applyFont="1" applyFill="1" applyBorder="1" applyAlignment="1">
      <alignment horizontal="center"/>
    </xf>
    <xf numFmtId="3" fontId="14" fillId="11" borderId="6" xfId="0" quotePrefix="1" applyNumberFormat="1" applyFont="1" applyFill="1" applyBorder="1" applyAlignment="1">
      <alignment horizontal="center"/>
    </xf>
    <xf numFmtId="10" fontId="14" fillId="11" borderId="6" xfId="0" quotePrefix="1" applyNumberFormat="1" applyFont="1" applyFill="1" applyBorder="1" applyAlignment="1">
      <alignment horizontal="center"/>
    </xf>
    <xf numFmtId="3" fontId="11" fillId="11" borderId="6" xfId="0" applyNumberFormat="1" applyFont="1" applyFill="1" applyBorder="1" applyAlignment="1">
      <alignment horizontal="center"/>
    </xf>
    <xf numFmtId="2" fontId="40" fillId="9" borderId="2" xfId="18" applyNumberFormat="1" applyFont="1" applyFill="1" applyBorder="1" applyAlignment="1">
      <alignment horizontal="center"/>
    </xf>
    <xf numFmtId="2" fontId="40" fillId="9" borderId="0" xfId="18" applyNumberFormat="1" applyFont="1" applyFill="1" applyAlignment="1">
      <alignment horizontal="center"/>
    </xf>
    <xf numFmtId="2" fontId="40" fillId="9" borderId="3" xfId="18" applyNumberFormat="1" applyFont="1" applyFill="1" applyBorder="1" applyAlignment="1">
      <alignment horizontal="center"/>
    </xf>
    <xf numFmtId="2" fontId="40" fillId="3" borderId="2" xfId="18" applyNumberFormat="1" applyFont="1" applyFill="1" applyBorder="1" applyAlignment="1">
      <alignment horizontal="center"/>
    </xf>
    <xf numFmtId="2" fontId="40" fillId="3" borderId="0" xfId="18" applyNumberFormat="1" applyFont="1" applyFill="1" applyAlignment="1">
      <alignment horizontal="center"/>
    </xf>
    <xf numFmtId="2" fontId="40" fillId="3" borderId="3" xfId="18" applyNumberFormat="1" applyFont="1" applyFill="1" applyBorder="1" applyAlignment="1">
      <alignment horizontal="center"/>
    </xf>
    <xf numFmtId="0" fontId="40" fillId="9" borderId="2" xfId="18" applyFont="1" applyFill="1" applyBorder="1" applyAlignment="1">
      <alignment horizontal="center"/>
    </xf>
    <xf numFmtId="0" fontId="40" fillId="9" borderId="0" xfId="18" applyFont="1" applyFill="1" applyAlignment="1">
      <alignment horizontal="center"/>
    </xf>
    <xf numFmtId="0" fontId="40" fillId="9" borderId="3" xfId="18" applyFont="1" applyFill="1" applyBorder="1" applyAlignment="1">
      <alignment horizontal="center"/>
    </xf>
    <xf numFmtId="0" fontId="41" fillId="13" borderId="32" xfId="18" applyFont="1" applyFill="1" applyBorder="1" applyAlignment="1">
      <alignment horizontal="center" vertical="center" wrapText="1"/>
    </xf>
    <xf numFmtId="0" fontId="41" fillId="5" borderId="30" xfId="19" applyFont="1" applyFill="1" applyBorder="1" applyAlignment="1">
      <alignment horizontal="center" vertical="center" wrapText="1"/>
    </xf>
    <xf numFmtId="0" fontId="41" fillId="5" borderId="30" xfId="19" applyFont="1" applyFill="1" applyBorder="1" applyAlignment="1">
      <alignment horizontal="center" vertical="center"/>
    </xf>
    <xf numFmtId="2" fontId="40" fillId="9" borderId="28" xfId="18" applyNumberFormat="1" applyFont="1" applyFill="1" applyBorder="1" applyAlignment="1">
      <alignment horizontal="center" vertical="center" wrapText="1"/>
    </xf>
    <xf numFmtId="2" fontId="40" fillId="9" borderId="30" xfId="18" applyNumberFormat="1" applyFont="1" applyFill="1" applyBorder="1" applyAlignment="1">
      <alignment horizontal="center" vertical="center" wrapText="1"/>
    </xf>
    <xf numFmtId="2" fontId="40" fillId="9" borderId="29" xfId="18" applyNumberFormat="1" applyFont="1" applyFill="1" applyBorder="1" applyAlignment="1">
      <alignment horizontal="center" vertical="center" wrapText="1"/>
    </xf>
    <xf numFmtId="2" fontId="40" fillId="3" borderId="28" xfId="18" applyNumberFormat="1" applyFont="1" applyFill="1" applyBorder="1" applyAlignment="1">
      <alignment horizontal="center" vertical="center" wrapText="1"/>
    </xf>
    <xf numFmtId="2" fontId="40" fillId="3" borderId="30" xfId="18" applyNumberFormat="1" applyFont="1" applyFill="1" applyBorder="1" applyAlignment="1">
      <alignment horizontal="center" vertical="center" wrapText="1"/>
    </xf>
    <xf numFmtId="2" fontId="40" fillId="3" borderId="0" xfId="18" applyNumberFormat="1" applyFont="1" applyFill="1" applyAlignment="1">
      <alignment horizontal="center" vertical="center" wrapText="1"/>
    </xf>
    <xf numFmtId="2" fontId="40" fillId="3" borderId="3" xfId="18" applyNumberFormat="1" applyFont="1" applyFill="1" applyBorder="1" applyAlignment="1">
      <alignment horizontal="center" vertical="center" wrapText="1"/>
    </xf>
    <xf numFmtId="0" fontId="40" fillId="9" borderId="28" xfId="18" applyFont="1" applyFill="1" applyBorder="1" applyAlignment="1">
      <alignment horizontal="center" vertical="center" wrapText="1"/>
    </xf>
    <xf numFmtId="0" fontId="40" fillId="9" borderId="30" xfId="18" applyFont="1" applyFill="1" applyBorder="1" applyAlignment="1">
      <alignment horizontal="center" vertical="center" wrapText="1"/>
    </xf>
    <xf numFmtId="10" fontId="40" fillId="9" borderId="29" xfId="18" applyNumberFormat="1" applyFont="1" applyFill="1" applyBorder="1" applyAlignment="1">
      <alignment horizontal="center" vertical="center" wrapText="1"/>
    </xf>
    <xf numFmtId="0" fontId="42" fillId="3" borderId="28" xfId="18" applyFont="1" applyFill="1" applyBorder="1" applyAlignment="1">
      <alignment horizontal="center" vertical="center" wrapText="1"/>
    </xf>
    <xf numFmtId="0" fontId="42" fillId="3" borderId="30" xfId="18" applyFont="1" applyFill="1" applyBorder="1" applyAlignment="1">
      <alignment horizontal="center" vertical="center" wrapText="1"/>
    </xf>
    <xf numFmtId="10" fontId="42" fillId="3" borderId="29" xfId="18" applyNumberFormat="1" applyFont="1" applyFill="1" applyBorder="1" applyAlignment="1">
      <alignment horizontal="center" vertical="center" wrapText="1"/>
    </xf>
    <xf numFmtId="0" fontId="40" fillId="9" borderId="29" xfId="18" applyFont="1" applyFill="1" applyBorder="1" applyAlignment="1">
      <alignment horizontal="center" vertical="center" wrapText="1"/>
    </xf>
    <xf numFmtId="0" fontId="43" fillId="0" borderId="34" xfId="19" applyFont="1" applyBorder="1" applyAlignment="1" applyProtection="1">
      <alignment horizontal="center"/>
      <protection locked="0"/>
    </xf>
    <xf numFmtId="0" fontId="44" fillId="0" borderId="34" xfId="20" applyFont="1" applyBorder="1" applyAlignment="1" applyProtection="1">
      <alignment horizontal="center" vertical="center" wrapText="1"/>
      <protection locked="0"/>
    </xf>
    <xf numFmtId="2" fontId="43" fillId="9" borderId="34" xfId="18" applyNumberFormat="1" applyFont="1" applyFill="1" applyBorder="1" applyAlignment="1" applyProtection="1">
      <alignment horizontal="right"/>
      <protection locked="0"/>
    </xf>
    <xf numFmtId="2" fontId="43" fillId="9" borderId="34" xfId="18" applyNumberFormat="1" applyFont="1" applyFill="1" applyBorder="1" applyAlignment="1">
      <alignment horizontal="right"/>
    </xf>
    <xf numFmtId="2" fontId="43" fillId="0" borderId="34" xfId="18" quotePrefix="1" applyNumberFormat="1" applyFont="1" applyBorder="1" applyAlignment="1" applyProtection="1">
      <alignment horizontal="right"/>
      <protection locked="0"/>
    </xf>
    <xf numFmtId="2" fontId="43" fillId="0" borderId="42" xfId="18" quotePrefix="1" applyNumberFormat="1" applyFont="1" applyBorder="1" applyAlignment="1">
      <alignment horizontal="right"/>
    </xf>
    <xf numFmtId="2" fontId="43" fillId="0" borderId="35" xfId="18" applyNumberFormat="1" applyFont="1" applyBorder="1" applyAlignment="1" applyProtection="1">
      <alignment horizontal="right"/>
      <protection locked="0"/>
    </xf>
    <xf numFmtId="2" fontId="43" fillId="9" borderId="36" xfId="18" quotePrefix="1" applyNumberFormat="1" applyFont="1" applyFill="1" applyBorder="1" applyAlignment="1" applyProtection="1">
      <alignment horizontal="right"/>
      <protection locked="0"/>
    </xf>
    <xf numFmtId="2" fontId="43" fillId="9" borderId="34" xfId="18" quotePrefix="1" applyNumberFormat="1" applyFont="1" applyFill="1" applyBorder="1" applyAlignment="1" applyProtection="1">
      <alignment horizontal="right"/>
      <protection locked="0"/>
    </xf>
    <xf numFmtId="2" fontId="43" fillId="9" borderId="42" xfId="18" quotePrefix="1" applyNumberFormat="1" applyFont="1" applyFill="1" applyBorder="1" applyAlignment="1">
      <alignment horizontal="right"/>
    </xf>
    <xf numFmtId="2" fontId="43" fillId="9" borderId="35" xfId="18" applyNumberFormat="1" applyFont="1" applyFill="1" applyBorder="1" applyAlignment="1" applyProtection="1">
      <alignment horizontal="right"/>
      <protection locked="0"/>
    </xf>
    <xf numFmtId="2" fontId="43" fillId="3" borderId="36" xfId="18" quotePrefix="1" applyNumberFormat="1" applyFont="1" applyFill="1" applyBorder="1" applyAlignment="1" applyProtection="1">
      <alignment horizontal="right"/>
      <protection locked="0"/>
    </xf>
    <xf numFmtId="2" fontId="43" fillId="3" borderId="34" xfId="18" quotePrefix="1" applyNumberFormat="1" applyFont="1" applyFill="1" applyBorder="1" applyAlignment="1" applyProtection="1">
      <alignment horizontal="right"/>
      <protection locked="0"/>
    </xf>
    <xf numFmtId="2" fontId="43" fillId="3" borderId="42" xfId="18" quotePrefix="1" applyNumberFormat="1" applyFont="1" applyFill="1" applyBorder="1" applyAlignment="1">
      <alignment horizontal="right"/>
    </xf>
    <xf numFmtId="2" fontId="43" fillId="3" borderId="42" xfId="18" applyNumberFormat="1" applyFont="1" applyFill="1" applyBorder="1" applyAlignment="1" applyProtection="1">
      <alignment horizontal="right"/>
      <protection locked="0"/>
    </xf>
    <xf numFmtId="2" fontId="43" fillId="9" borderId="12" xfId="18" applyNumberFormat="1" applyFont="1" applyFill="1" applyBorder="1" applyAlignment="1">
      <alignment horizontal="right"/>
    </xf>
    <xf numFmtId="2" fontId="45" fillId="13" borderId="38" xfId="18" applyNumberFormat="1" applyFont="1" applyFill="1" applyBorder="1" applyAlignment="1">
      <alignment horizontal="right"/>
    </xf>
    <xf numFmtId="2" fontId="43" fillId="9" borderId="37" xfId="18" applyNumberFormat="1" applyFont="1" applyFill="1" applyBorder="1" applyAlignment="1" applyProtection="1">
      <alignment horizontal="right"/>
      <protection locked="0"/>
    </xf>
    <xf numFmtId="0" fontId="43" fillId="0" borderId="38" xfId="19" applyFont="1" applyBorder="1" applyAlignment="1" applyProtection="1">
      <alignment horizontal="center"/>
      <protection locked="0"/>
    </xf>
    <xf numFmtId="0" fontId="43" fillId="0" borderId="38" xfId="19" applyFont="1" applyBorder="1" applyAlignment="1">
      <alignment horizontal="center"/>
    </xf>
    <xf numFmtId="0" fontId="44" fillId="0" borderId="38" xfId="20" applyFont="1" applyBorder="1" applyAlignment="1" applyProtection="1">
      <alignment horizontal="center" vertical="center" wrapText="1"/>
      <protection locked="0"/>
    </xf>
    <xf numFmtId="2" fontId="43" fillId="9" borderId="38" xfId="18" applyNumberFormat="1" applyFont="1" applyFill="1" applyBorder="1" applyAlignment="1" applyProtection="1">
      <alignment horizontal="right"/>
      <protection locked="0"/>
    </xf>
    <xf numFmtId="2" fontId="43" fillId="0" borderId="38" xfId="18" quotePrefix="1" applyNumberFormat="1" applyFont="1" applyBorder="1" applyAlignment="1" applyProtection="1">
      <alignment horizontal="right"/>
      <protection locked="0"/>
    </xf>
    <xf numFmtId="2" fontId="43" fillId="0" borderId="39" xfId="18" applyNumberFormat="1" applyFont="1" applyBorder="1" applyAlignment="1" applyProtection="1">
      <alignment horizontal="right"/>
      <protection locked="0"/>
    </xf>
    <xf numFmtId="2" fontId="43" fillId="9" borderId="43" xfId="18" quotePrefix="1" applyNumberFormat="1" applyFont="1" applyFill="1" applyBorder="1" applyAlignment="1" applyProtection="1">
      <alignment horizontal="right"/>
      <protection locked="0"/>
    </xf>
    <xf numFmtId="2" fontId="43" fillId="9" borderId="38" xfId="18" quotePrefix="1" applyNumberFormat="1" applyFont="1" applyFill="1" applyBorder="1" applyAlignment="1" applyProtection="1">
      <alignment horizontal="right"/>
      <protection locked="0"/>
    </xf>
    <xf numFmtId="2" fontId="43" fillId="9" borderId="39" xfId="18" applyNumberFormat="1" applyFont="1" applyFill="1" applyBorder="1" applyAlignment="1" applyProtection="1">
      <alignment horizontal="right"/>
      <protection locked="0"/>
    </xf>
    <xf numFmtId="2" fontId="43" fillId="3" borderId="43" xfId="18" quotePrefix="1" applyNumberFormat="1" applyFont="1" applyFill="1" applyBorder="1" applyAlignment="1" applyProtection="1">
      <alignment horizontal="right"/>
      <protection locked="0"/>
    </xf>
    <xf numFmtId="2" fontId="43" fillId="3" borderId="38" xfId="18" quotePrefix="1" applyNumberFormat="1" applyFont="1" applyFill="1" applyBorder="1" applyAlignment="1" applyProtection="1">
      <alignment horizontal="right"/>
      <protection locked="0"/>
    </xf>
    <xf numFmtId="2" fontId="43" fillId="3" borderId="44" xfId="18" applyNumberFormat="1" applyFont="1" applyFill="1" applyBorder="1" applyAlignment="1" applyProtection="1">
      <alignment horizontal="right"/>
      <protection locked="0"/>
    </xf>
    <xf numFmtId="2" fontId="43" fillId="9" borderId="38" xfId="18" applyNumberFormat="1" applyFont="1" applyFill="1" applyBorder="1" applyAlignment="1">
      <alignment horizontal="right"/>
    </xf>
    <xf numFmtId="2" fontId="43" fillId="9" borderId="41" xfId="18" applyNumberFormat="1" applyFont="1" applyFill="1" applyBorder="1" applyAlignment="1" applyProtection="1">
      <alignment horizontal="right"/>
      <protection locked="0"/>
    </xf>
    <xf numFmtId="2" fontId="43" fillId="0" borderId="43" xfId="18" quotePrefix="1" applyNumberFormat="1" applyFont="1" applyBorder="1" applyAlignment="1" applyProtection="1">
      <alignment horizontal="right"/>
      <protection locked="0"/>
    </xf>
    <xf numFmtId="2" fontId="43" fillId="0" borderId="44" xfId="18" applyNumberFormat="1" applyFont="1" applyBorder="1" applyAlignment="1" applyProtection="1">
      <alignment horizontal="right"/>
      <protection locked="0"/>
    </xf>
    <xf numFmtId="49" fontId="43" fillId="0" borderId="38" xfId="18" applyNumberFormat="1" applyFont="1" applyBorder="1" applyAlignment="1" applyProtection="1">
      <alignment horizontal="center"/>
      <protection locked="0"/>
    </xf>
    <xf numFmtId="0" fontId="43" fillId="0" borderId="38" xfId="18" applyFont="1" applyBorder="1" applyAlignment="1" applyProtection="1">
      <alignment horizontal="center" vertical="center"/>
      <protection locked="0"/>
    </xf>
    <xf numFmtId="2" fontId="43" fillId="0" borderId="38" xfId="18" applyNumberFormat="1" applyFont="1" applyBorder="1" applyAlignment="1" applyProtection="1">
      <alignment horizontal="right"/>
      <protection locked="0"/>
    </xf>
    <xf numFmtId="2" fontId="43" fillId="3" borderId="38" xfId="18" applyNumberFormat="1" applyFont="1" applyFill="1" applyBorder="1" applyAlignment="1" applyProtection="1">
      <alignment horizontal="right"/>
      <protection locked="0"/>
    </xf>
    <xf numFmtId="2" fontId="43" fillId="9" borderId="43" xfId="18" applyNumberFormat="1" applyFont="1" applyFill="1" applyBorder="1" applyAlignment="1" applyProtection="1">
      <alignment horizontal="right"/>
      <protection locked="0"/>
    </xf>
    <xf numFmtId="2" fontId="43" fillId="9" borderId="44" xfId="18" applyNumberFormat="1" applyFont="1" applyFill="1" applyBorder="1" applyAlignment="1" applyProtection="1">
      <alignment horizontal="right"/>
      <protection locked="0"/>
    </xf>
    <xf numFmtId="2" fontId="43" fillId="3" borderId="43" xfId="18" applyNumberFormat="1" applyFont="1" applyFill="1" applyBorder="1" applyAlignment="1" applyProtection="1">
      <alignment horizontal="right"/>
      <protection locked="0"/>
    </xf>
    <xf numFmtId="2" fontId="43" fillId="9" borderId="45" xfId="18" applyNumberFormat="1" applyFont="1" applyFill="1" applyBorder="1" applyAlignment="1" applyProtection="1">
      <alignment horizontal="right"/>
      <protection locked="0"/>
    </xf>
    <xf numFmtId="2" fontId="43" fillId="3" borderId="39" xfId="18" applyNumberFormat="1" applyFont="1" applyFill="1" applyBorder="1" applyAlignment="1" applyProtection="1">
      <alignment horizontal="right"/>
      <protection locked="0"/>
    </xf>
    <xf numFmtId="49" fontId="41" fillId="13" borderId="38" xfId="18" applyNumberFormat="1" applyFont="1" applyFill="1" applyBorder="1" applyAlignment="1">
      <alignment horizontal="center"/>
    </xf>
    <xf numFmtId="0" fontId="41" fillId="13" borderId="38" xfId="18" applyFont="1" applyFill="1" applyBorder="1"/>
    <xf numFmtId="2" fontId="41" fillId="13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6" fillId="0" borderId="0" xfId="18" applyNumberFormat="1" applyFont="1"/>
    <xf numFmtId="0" fontId="46" fillId="0" borderId="0" xfId="18" applyFont="1"/>
    <xf numFmtId="0" fontId="43" fillId="0" borderId="34" xfId="19" applyFont="1" applyBorder="1" applyAlignment="1">
      <alignment horizontal="center"/>
    </xf>
    <xf numFmtId="2" fontId="43" fillId="9" borderId="47" xfId="18" applyNumberFormat="1" applyFont="1" applyFill="1" applyBorder="1" applyAlignment="1" applyProtection="1">
      <alignment horizontal="right"/>
      <protection locked="0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17" fillId="0" borderId="2" xfId="17" applyFont="1" applyBorder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5" fontId="11" fillId="0" borderId="0" xfId="10" applyFont="1" applyAlignment="1">
      <alignment horizontal="center"/>
    </xf>
    <xf numFmtId="165" fontId="11" fillId="0" borderId="3" xfId="10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8" xfId="17" applyFont="1" applyBorder="1" applyAlignment="1">
      <alignment horizontal="center" vertical="center"/>
    </xf>
    <xf numFmtId="165" fontId="10" fillId="0" borderId="29" xfId="10" applyFont="1" applyBorder="1" applyAlignment="1">
      <alignment horizontal="center" vertical="center"/>
    </xf>
    <xf numFmtId="164" fontId="17" fillId="0" borderId="28" xfId="17" applyNumberFormat="1" applyFont="1" applyBorder="1" applyAlignment="1">
      <alignment horizontal="center" vertical="center"/>
    </xf>
    <xf numFmtId="165" fontId="11" fillId="0" borderId="30" xfId="10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165" fontId="11" fillId="0" borderId="0" xfId="10" applyFont="1" applyAlignment="1">
      <alignment horizontal="center" vertic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8" xfId="17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49" fontId="39" fillId="5" borderId="0" xfId="18" applyNumberFormat="1" applyFont="1" applyFill="1" applyAlignment="1">
      <alignment horizontal="center" vertical="center" wrapText="1"/>
    </xf>
    <xf numFmtId="49" fontId="39" fillId="5" borderId="3" xfId="18" applyNumberFormat="1" applyFont="1" applyFill="1" applyBorder="1" applyAlignment="1">
      <alignment horizontal="center" vertical="center" wrapText="1"/>
    </xf>
    <xf numFmtId="0" fontId="40" fillId="9" borderId="32" xfId="18" applyFont="1" applyFill="1" applyBorder="1" applyAlignment="1">
      <alignment horizontal="center" vertical="center" wrapText="1"/>
    </xf>
    <xf numFmtId="0" fontId="40" fillId="9" borderId="33" xfId="18" applyFont="1" applyFill="1" applyBorder="1" applyAlignment="1">
      <alignment horizontal="center" vertical="center" wrapText="1"/>
    </xf>
    <xf numFmtId="0" fontId="40" fillId="9" borderId="32" xfId="18" applyFont="1" applyFill="1" applyBorder="1" applyAlignment="1">
      <alignment horizontal="center" vertical="center"/>
    </xf>
    <xf numFmtId="0" fontId="40" fillId="9" borderId="33" xfId="18" applyFont="1" applyFill="1" applyBorder="1" applyAlignment="1">
      <alignment horizontal="center" vertical="center"/>
    </xf>
    <xf numFmtId="2" fontId="40" fillId="9" borderId="2" xfId="18" applyNumberFormat="1" applyFont="1" applyFill="1" applyBorder="1" applyAlignment="1">
      <alignment horizontal="center"/>
    </xf>
    <xf numFmtId="2" fontId="40" fillId="9" borderId="0" xfId="18" applyNumberFormat="1" applyFont="1" applyFill="1" applyAlignment="1">
      <alignment horizontal="center"/>
    </xf>
    <xf numFmtId="2" fontId="40" fillId="9" borderId="3" xfId="18" applyNumberFormat="1" applyFont="1" applyFill="1" applyBorder="1" applyAlignment="1">
      <alignment horizontal="center"/>
    </xf>
    <xf numFmtId="2" fontId="40" fillId="3" borderId="2" xfId="18" applyNumberFormat="1" applyFont="1" applyFill="1" applyBorder="1" applyAlignment="1">
      <alignment horizontal="center"/>
    </xf>
    <xf numFmtId="2" fontId="40" fillId="3" borderId="0" xfId="18" applyNumberFormat="1" applyFont="1" applyFill="1" applyAlignment="1">
      <alignment horizontal="center"/>
    </xf>
    <xf numFmtId="2" fontId="40" fillId="3" borderId="3" xfId="18" applyNumberFormat="1" applyFont="1" applyFill="1" applyBorder="1" applyAlignment="1">
      <alignment horizontal="center"/>
    </xf>
    <xf numFmtId="0" fontId="40" fillId="9" borderId="2" xfId="18" applyFont="1" applyFill="1" applyBorder="1" applyAlignment="1">
      <alignment horizontal="center" wrapText="1"/>
    </xf>
    <xf numFmtId="0" fontId="40" fillId="9" borderId="0" xfId="18" applyFont="1" applyFill="1" applyAlignment="1">
      <alignment horizontal="center" wrapText="1"/>
    </xf>
    <xf numFmtId="0" fontId="40" fillId="9" borderId="3" xfId="18" applyFont="1" applyFill="1" applyBorder="1" applyAlignment="1">
      <alignment horizontal="center" wrapText="1"/>
    </xf>
    <xf numFmtId="0" fontId="41" fillId="13" borderId="32" xfId="18" applyFont="1" applyFill="1" applyBorder="1" applyAlignment="1">
      <alignment horizontal="center" vertical="center" wrapText="1"/>
    </xf>
    <xf numFmtId="0" fontId="41" fillId="13" borderId="46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9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2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F111" sqref="F111"/>
    </sheetView>
  </sheetViews>
  <sheetFormatPr defaultColWidth="10.21875" defaultRowHeight="10.199999999999999" x14ac:dyDescent="0.2"/>
  <cols>
    <col min="1" max="1" width="25" style="200" customWidth="1"/>
    <col min="2" max="2" width="12.21875" style="194" customWidth="1"/>
    <col min="3" max="3" width="13" style="194" customWidth="1"/>
    <col min="4" max="4" width="20.77734375" style="195" bestFit="1" customWidth="1"/>
    <col min="5" max="5" width="13.21875" style="201" bestFit="1" customWidth="1"/>
    <col min="6" max="6" width="8.77734375" style="198" bestFit="1" customWidth="1"/>
    <col min="7" max="7" width="11.21875" style="198" bestFit="1" customWidth="1"/>
    <col min="8" max="8" width="16.21875" style="198" bestFit="1" customWidth="1"/>
    <col min="9" max="9" width="9.21875" style="199" bestFit="1" customWidth="1"/>
    <col min="10" max="10" width="12.21875" style="175" customWidth="1"/>
    <col min="11" max="16384" width="10.21875" style="175"/>
  </cols>
  <sheetData>
    <row r="1" spans="1:10" s="172" customFormat="1" ht="14.4" thickBot="1" x14ac:dyDescent="0.35">
      <c r="A1" s="371" t="s">
        <v>323</v>
      </c>
      <c r="B1" s="371"/>
      <c r="C1" s="371"/>
      <c r="D1" s="371"/>
      <c r="E1" s="81"/>
      <c r="F1" s="81"/>
      <c r="G1" s="81"/>
      <c r="H1" s="81"/>
      <c r="I1" s="81"/>
      <c r="J1" s="372" t="s">
        <v>252</v>
      </c>
    </row>
    <row r="2" spans="1:10" s="173" customFormat="1" ht="13.5" customHeight="1" thickTop="1" x14ac:dyDescent="0.3">
      <c r="A2" s="371"/>
      <c r="B2" s="371"/>
      <c r="C2" s="371"/>
      <c r="D2" s="371"/>
      <c r="E2" s="82" t="s">
        <v>168</v>
      </c>
      <c r="F2" s="83" t="s">
        <v>169</v>
      </c>
      <c r="G2" s="83" t="s">
        <v>170</v>
      </c>
      <c r="H2" s="84" t="s">
        <v>171</v>
      </c>
      <c r="I2" s="85" t="s">
        <v>172</v>
      </c>
      <c r="J2" s="372"/>
    </row>
    <row r="3" spans="1:10" s="173" customFormat="1" ht="12.75" customHeight="1" thickBot="1" x14ac:dyDescent="0.35">
      <c r="A3" s="174"/>
      <c r="B3" s="86"/>
      <c r="C3" s="87"/>
      <c r="D3" s="259" t="s">
        <v>322</v>
      </c>
      <c r="E3" s="88" t="s">
        <v>173</v>
      </c>
      <c r="F3" s="89" t="s">
        <v>174</v>
      </c>
      <c r="G3" s="89" t="s">
        <v>175</v>
      </c>
      <c r="H3" s="90" t="s">
        <v>176</v>
      </c>
      <c r="I3" s="91" t="s">
        <v>177</v>
      </c>
      <c r="J3" s="372"/>
    </row>
    <row r="4" spans="1:10" ht="14.25" customHeight="1" x14ac:dyDescent="0.3">
      <c r="A4" s="92" t="s">
        <v>178</v>
      </c>
      <c r="B4" s="93" t="s">
        <v>2</v>
      </c>
      <c r="C4" s="93" t="s">
        <v>179</v>
      </c>
      <c r="D4" s="94" t="s">
        <v>180</v>
      </c>
      <c r="E4" s="95" t="s">
        <v>181</v>
      </c>
      <c r="F4" s="96" t="s">
        <v>151</v>
      </c>
      <c r="G4" s="97" t="s">
        <v>151</v>
      </c>
      <c r="H4" s="97" t="s">
        <v>151</v>
      </c>
      <c r="I4" s="98" t="s">
        <v>151</v>
      </c>
      <c r="J4" s="373"/>
    </row>
    <row r="5" spans="1:10" ht="13.8" x14ac:dyDescent="0.3">
      <c r="A5" s="99" t="s">
        <v>5</v>
      </c>
      <c r="B5" s="100">
        <v>6176</v>
      </c>
      <c r="C5" s="100">
        <v>441.14285714285717</v>
      </c>
      <c r="D5" s="287">
        <v>3.2000000000000001E-2</v>
      </c>
      <c r="E5" s="221">
        <v>447130.69361702132</v>
      </c>
      <c r="F5" s="222">
        <v>0.64670000000000005</v>
      </c>
      <c r="G5" s="222">
        <v>0.81779999999999997</v>
      </c>
      <c r="H5" s="222">
        <v>0.88570000000000004</v>
      </c>
      <c r="I5" s="222">
        <v>0.67059999999999997</v>
      </c>
      <c r="J5" s="281">
        <v>6.3688539998724973</v>
      </c>
    </row>
    <row r="6" spans="1:10" ht="13.8" x14ac:dyDescent="0.3">
      <c r="A6" s="99" t="s">
        <v>6</v>
      </c>
      <c r="B6" s="100">
        <v>1161</v>
      </c>
      <c r="C6" s="100">
        <v>387</v>
      </c>
      <c r="D6" s="287">
        <v>2.7000000000000003E-2</v>
      </c>
      <c r="E6" s="221">
        <v>405231.92705882352</v>
      </c>
      <c r="F6" s="222">
        <v>0.62019999999999997</v>
      </c>
      <c r="G6" s="222">
        <v>0.90700000000000003</v>
      </c>
      <c r="H6" s="222">
        <v>1.0679000000000001</v>
      </c>
      <c r="I6" s="222">
        <v>0.62460000000000004</v>
      </c>
      <c r="J6" s="282">
        <v>4.7136805592594193</v>
      </c>
    </row>
    <row r="7" spans="1:10" ht="13.8" x14ac:dyDescent="0.3">
      <c r="A7" s="99" t="s">
        <v>7</v>
      </c>
      <c r="B7" s="100">
        <v>339</v>
      </c>
      <c r="C7" s="100">
        <v>193.71428571428572</v>
      </c>
      <c r="D7" s="287">
        <v>4.7E-2</v>
      </c>
      <c r="E7" s="221">
        <v>240748.57500000001</v>
      </c>
      <c r="F7" s="222">
        <v>0.62609999999999999</v>
      </c>
      <c r="G7" s="222">
        <v>0.86729999999999996</v>
      </c>
      <c r="H7" s="222">
        <v>1.0866</v>
      </c>
      <c r="I7" s="222">
        <v>0.58450000000000002</v>
      </c>
      <c r="J7" s="282">
        <v>2.8349342361052909</v>
      </c>
    </row>
    <row r="8" spans="1:10" ht="13.8" x14ac:dyDescent="0.3">
      <c r="A8" s="99" t="s">
        <v>8</v>
      </c>
      <c r="B8" s="100">
        <v>1921</v>
      </c>
      <c r="C8" s="100">
        <v>404.42105263157896</v>
      </c>
      <c r="D8" s="287">
        <v>3.6000000000000004E-2</v>
      </c>
      <c r="E8" s="221">
        <v>436364.83428571426</v>
      </c>
      <c r="F8" s="222">
        <v>0.63290000000000002</v>
      </c>
      <c r="G8" s="222">
        <v>0.94269999999999998</v>
      </c>
      <c r="H8" s="222">
        <v>1.0067999999999999</v>
      </c>
      <c r="I8" s="222">
        <v>0.73939999999999995</v>
      </c>
      <c r="J8" s="282">
        <v>5.0083605084494227</v>
      </c>
    </row>
    <row r="9" spans="1:10" ht="13.8" x14ac:dyDescent="0.3">
      <c r="A9" s="99" t="s">
        <v>9</v>
      </c>
      <c r="B9" s="100">
        <v>892</v>
      </c>
      <c r="C9" s="100">
        <v>223</v>
      </c>
      <c r="D9" s="287">
        <v>2.7000000000000003E-2</v>
      </c>
      <c r="E9" s="221">
        <v>245170.49714285717</v>
      </c>
      <c r="F9" s="222">
        <v>0.70469999999999999</v>
      </c>
      <c r="G9" s="222">
        <v>0.91139999999999999</v>
      </c>
      <c r="H9" s="222">
        <v>0.97070000000000001</v>
      </c>
      <c r="I9" s="222">
        <v>0.72289999999999999</v>
      </c>
      <c r="J9" s="282">
        <v>2.2409592961494234</v>
      </c>
    </row>
    <row r="10" spans="1:10" ht="13.8" x14ac:dyDescent="0.3">
      <c r="A10" s="99" t="s">
        <v>10</v>
      </c>
      <c r="B10" s="100">
        <v>277</v>
      </c>
      <c r="C10" s="100">
        <v>277</v>
      </c>
      <c r="D10" s="287">
        <v>2.7999999999999997E-2</v>
      </c>
      <c r="E10" s="221">
        <v>534643.78</v>
      </c>
      <c r="F10" s="222">
        <v>0.70020000000000004</v>
      </c>
      <c r="G10" s="222">
        <v>0.88449999999999995</v>
      </c>
      <c r="H10" s="222">
        <v>1.0723</v>
      </c>
      <c r="I10" s="222">
        <v>0.63770000000000004</v>
      </c>
      <c r="J10" s="282">
        <v>3.9953428898190158</v>
      </c>
    </row>
    <row r="11" spans="1:10" ht="13.8" x14ac:dyDescent="0.3">
      <c r="A11" s="99" t="s">
        <v>11</v>
      </c>
      <c r="B11" s="100">
        <v>2690</v>
      </c>
      <c r="C11" s="100">
        <v>489.09090909090907</v>
      </c>
      <c r="D11" s="287">
        <v>3.4000000000000002E-2</v>
      </c>
      <c r="E11" s="221">
        <v>631064.696</v>
      </c>
      <c r="F11" s="222">
        <v>0.63139999999999996</v>
      </c>
      <c r="G11" s="222">
        <v>0.90069999999999995</v>
      </c>
      <c r="H11" s="222">
        <v>0.94569999999999999</v>
      </c>
      <c r="I11" s="222">
        <v>0.62780000000000002</v>
      </c>
      <c r="J11" s="282">
        <v>4.3027317543557002</v>
      </c>
    </row>
    <row r="12" spans="1:10" ht="13.8" x14ac:dyDescent="0.3">
      <c r="A12" s="99" t="s">
        <v>12</v>
      </c>
      <c r="B12" s="100">
        <v>1345</v>
      </c>
      <c r="C12" s="100">
        <v>448.33333333333331</v>
      </c>
      <c r="D12" s="287">
        <v>3.9E-2</v>
      </c>
      <c r="E12" s="221">
        <v>586596.94571428571</v>
      </c>
      <c r="F12" s="222">
        <v>0.67459999999999998</v>
      </c>
      <c r="G12" s="222">
        <v>0.93159999999999998</v>
      </c>
      <c r="H12" s="222">
        <v>0.96350000000000002</v>
      </c>
      <c r="I12" s="222">
        <v>0.70330000000000004</v>
      </c>
      <c r="J12" s="282">
        <v>2.8224178533640631</v>
      </c>
    </row>
    <row r="13" spans="1:10" ht="13.8" x14ac:dyDescent="0.3">
      <c r="A13" s="99" t="s">
        <v>13</v>
      </c>
      <c r="B13" s="100">
        <v>2060</v>
      </c>
      <c r="C13" s="100">
        <v>343.33333333333331</v>
      </c>
      <c r="D13" s="287">
        <v>3.7999999999999999E-2</v>
      </c>
      <c r="E13" s="221">
        <v>675486.875</v>
      </c>
      <c r="F13" s="222">
        <v>0.69820000000000004</v>
      </c>
      <c r="G13" s="222">
        <v>0.86119999999999997</v>
      </c>
      <c r="H13" s="222">
        <v>1.0048999999999999</v>
      </c>
      <c r="I13" s="222">
        <v>0.74719999999999998</v>
      </c>
      <c r="J13" s="282">
        <v>4.2379847372194996</v>
      </c>
    </row>
    <row r="14" spans="1:10" ht="13.8" x14ac:dyDescent="0.3">
      <c r="A14" s="99" t="s">
        <v>14</v>
      </c>
      <c r="B14" s="100">
        <v>3473</v>
      </c>
      <c r="C14" s="100">
        <v>323.06976744186045</v>
      </c>
      <c r="D14" s="287">
        <v>3.7000000000000005E-2</v>
      </c>
      <c r="E14" s="221">
        <v>507928.80846153846</v>
      </c>
      <c r="F14" s="222">
        <v>0.7046</v>
      </c>
      <c r="G14" s="222">
        <v>0.88800000000000001</v>
      </c>
      <c r="H14" s="222">
        <v>1.0569999999999999</v>
      </c>
      <c r="I14" s="222">
        <v>0.72189999999999999</v>
      </c>
      <c r="J14" s="282">
        <v>3.8936902712450969</v>
      </c>
    </row>
    <row r="15" spans="1:10" ht="13.8" x14ac:dyDescent="0.3">
      <c r="A15" s="99" t="s">
        <v>15</v>
      </c>
      <c r="B15" s="100">
        <v>5981</v>
      </c>
      <c r="C15" s="100">
        <v>747.625</v>
      </c>
      <c r="D15" s="287">
        <v>2.4E-2</v>
      </c>
      <c r="E15" s="221">
        <v>782186.66689655173</v>
      </c>
      <c r="F15" s="222">
        <v>0.71009999999999995</v>
      </c>
      <c r="G15" s="222">
        <v>0.94030000000000002</v>
      </c>
      <c r="H15" s="222">
        <v>1.0261</v>
      </c>
      <c r="I15" s="222">
        <v>0.73329999999999995</v>
      </c>
      <c r="J15" s="282">
        <v>6.4625139293266898</v>
      </c>
    </row>
    <row r="16" spans="1:10" ht="13.8" x14ac:dyDescent="0.3">
      <c r="A16" s="99" t="s">
        <v>16</v>
      </c>
      <c r="B16" s="100">
        <v>2503</v>
      </c>
      <c r="C16" s="100">
        <v>500.6</v>
      </c>
      <c r="D16" s="287">
        <v>2.8999999999999998E-2</v>
      </c>
      <c r="E16" s="221">
        <v>447708.28111111111</v>
      </c>
      <c r="F16" s="222">
        <v>0.66110000000000002</v>
      </c>
      <c r="G16" s="222">
        <v>0.871</v>
      </c>
      <c r="H16" s="222">
        <v>1.0745</v>
      </c>
      <c r="I16" s="222">
        <v>0.66910000000000003</v>
      </c>
      <c r="J16" s="282">
        <v>5.1316079333624218</v>
      </c>
    </row>
    <row r="17" spans="1:10" ht="13.8" x14ac:dyDescent="0.3">
      <c r="A17" s="99" t="s">
        <v>17</v>
      </c>
      <c r="B17" s="100">
        <v>4766</v>
      </c>
      <c r="C17" s="100">
        <v>284.53731343283584</v>
      </c>
      <c r="D17" s="287">
        <v>2.8999999999999998E-2</v>
      </c>
      <c r="E17" s="221">
        <v>534374.60173913045</v>
      </c>
      <c r="F17" s="222">
        <v>0.74929999999999997</v>
      </c>
      <c r="G17" s="222">
        <v>0.88900000000000001</v>
      </c>
      <c r="H17" s="222">
        <v>1.0523</v>
      </c>
      <c r="I17" s="222">
        <v>0.77310000000000001</v>
      </c>
      <c r="J17" s="282">
        <v>4.5724367405044717</v>
      </c>
    </row>
    <row r="18" spans="1:10" ht="13.8" x14ac:dyDescent="0.3">
      <c r="A18" s="99" t="s">
        <v>18</v>
      </c>
      <c r="B18" s="100">
        <v>2724</v>
      </c>
      <c r="C18" s="100">
        <v>351.48387096774195</v>
      </c>
      <c r="D18" s="287">
        <v>0.03</v>
      </c>
      <c r="E18" s="221">
        <v>569328.23222222226</v>
      </c>
      <c r="F18" s="222">
        <v>0.67249999999999999</v>
      </c>
      <c r="G18" s="222">
        <v>0.92879999999999996</v>
      </c>
      <c r="H18" s="222">
        <v>1.026</v>
      </c>
      <c r="I18" s="222">
        <v>0.71599999999999997</v>
      </c>
      <c r="J18" s="282">
        <v>5.9953499096775804</v>
      </c>
    </row>
    <row r="19" spans="1:10" ht="13.8" x14ac:dyDescent="0.3">
      <c r="A19" s="99" t="s">
        <v>19</v>
      </c>
      <c r="B19" s="100">
        <v>272</v>
      </c>
      <c r="C19" s="100">
        <v>272</v>
      </c>
      <c r="D19" s="287">
        <v>2.8999999999999998E-2</v>
      </c>
      <c r="E19" s="221">
        <v>473199.19</v>
      </c>
      <c r="F19" s="222">
        <v>0.75790000000000002</v>
      </c>
      <c r="G19" s="222">
        <v>0.92279999999999995</v>
      </c>
      <c r="H19" s="222">
        <v>1.0832999999999999</v>
      </c>
      <c r="I19" s="222">
        <v>0.77380000000000004</v>
      </c>
      <c r="J19" s="282">
        <v>10.723878424834686</v>
      </c>
    </row>
    <row r="20" spans="1:10" ht="13.8" x14ac:dyDescent="0.3">
      <c r="A20" s="99" t="s">
        <v>20</v>
      </c>
      <c r="B20" s="100">
        <v>2050</v>
      </c>
      <c r="C20" s="100">
        <v>512.5</v>
      </c>
      <c r="D20" s="287">
        <v>2.8999999999999998E-2</v>
      </c>
      <c r="E20" s="221">
        <v>728768.41833333333</v>
      </c>
      <c r="F20" s="222">
        <v>0.69030000000000002</v>
      </c>
      <c r="G20" s="222">
        <v>0.82879999999999998</v>
      </c>
      <c r="H20" s="222">
        <v>0.98760000000000003</v>
      </c>
      <c r="I20" s="222">
        <v>0.66979999999999995</v>
      </c>
      <c r="J20" s="282">
        <v>7.5207481229430337</v>
      </c>
    </row>
    <row r="21" spans="1:10" ht="13.8" x14ac:dyDescent="0.3">
      <c r="A21" s="99" t="s">
        <v>21</v>
      </c>
      <c r="B21" s="100">
        <v>873</v>
      </c>
      <c r="C21" s="100">
        <v>291</v>
      </c>
      <c r="D21" s="287">
        <v>3.2000000000000001E-2</v>
      </c>
      <c r="E21" s="221">
        <v>294171.46420323325</v>
      </c>
      <c r="F21" s="222">
        <v>0.70320000000000005</v>
      </c>
      <c r="G21" s="222">
        <v>0.90490000000000004</v>
      </c>
      <c r="H21" s="222">
        <v>0.99419999999999997</v>
      </c>
      <c r="I21" s="222">
        <v>0.7006</v>
      </c>
      <c r="J21" s="282">
        <v>2.7485808215479097</v>
      </c>
    </row>
    <row r="22" spans="1:10" ht="13.8" x14ac:dyDescent="0.3">
      <c r="A22" s="99" t="s">
        <v>22</v>
      </c>
      <c r="B22" s="100">
        <v>5086</v>
      </c>
      <c r="C22" s="100">
        <v>299.1764705882353</v>
      </c>
      <c r="D22" s="287">
        <v>2.8999999999999998E-2</v>
      </c>
      <c r="E22" s="221">
        <v>470823.60863636364</v>
      </c>
      <c r="F22" s="222">
        <v>0.6966</v>
      </c>
      <c r="G22" s="222">
        <v>0.9355</v>
      </c>
      <c r="H22" s="222">
        <v>1.0152000000000001</v>
      </c>
      <c r="I22" s="222">
        <v>0.70799999999999996</v>
      </c>
      <c r="J22" s="282">
        <v>5.906868200914519</v>
      </c>
    </row>
    <row r="23" spans="1:10" ht="13.8" x14ac:dyDescent="0.3">
      <c r="A23" s="99" t="s">
        <v>23</v>
      </c>
      <c r="B23" s="100">
        <v>1473</v>
      </c>
      <c r="C23" s="100">
        <v>491</v>
      </c>
      <c r="D23" s="287">
        <v>2.6000000000000002E-2</v>
      </c>
      <c r="E23" s="221">
        <v>826533.75999999989</v>
      </c>
      <c r="F23" s="222">
        <v>0.71450000000000002</v>
      </c>
      <c r="G23" s="222">
        <v>0.80379999999999996</v>
      </c>
      <c r="H23" s="222">
        <v>0.97260000000000002</v>
      </c>
      <c r="I23" s="222">
        <v>0.69399999999999995</v>
      </c>
      <c r="J23" s="282">
        <v>5.7433991125210806</v>
      </c>
    </row>
    <row r="24" spans="1:10" ht="13.8" x14ac:dyDescent="0.3">
      <c r="A24" s="99" t="s">
        <v>24</v>
      </c>
      <c r="B24" s="100">
        <v>667</v>
      </c>
      <c r="C24" s="100">
        <v>667</v>
      </c>
      <c r="D24" s="287">
        <v>3.5000000000000003E-2</v>
      </c>
      <c r="E24" s="221">
        <v>491868.90476190473</v>
      </c>
      <c r="F24" s="222">
        <v>0.61770000000000003</v>
      </c>
      <c r="G24" s="222">
        <v>0.87109999999999999</v>
      </c>
      <c r="H24" s="222">
        <v>1.0266999999999999</v>
      </c>
      <c r="I24" s="222">
        <v>0.66279999999999994</v>
      </c>
      <c r="J24" s="282">
        <v>3.3633140272068047</v>
      </c>
    </row>
    <row r="25" spans="1:10" s="176" customFormat="1" ht="13.8" x14ac:dyDescent="0.3">
      <c r="A25" s="99" t="s">
        <v>25</v>
      </c>
      <c r="B25" s="100">
        <v>944</v>
      </c>
      <c r="C25" s="100">
        <v>472</v>
      </c>
      <c r="D25" s="287">
        <v>3.3000000000000002E-2</v>
      </c>
      <c r="E25" s="221">
        <v>368190.14250000002</v>
      </c>
      <c r="F25" s="222">
        <v>0.64149999999999996</v>
      </c>
      <c r="G25" s="222">
        <v>0.92479999999999996</v>
      </c>
      <c r="H25" s="222">
        <v>0.96250000000000002</v>
      </c>
      <c r="I25" s="222">
        <v>0.68579999999999997</v>
      </c>
      <c r="J25" s="282">
        <v>6.2000185016153466</v>
      </c>
    </row>
    <row r="26" spans="1:10" s="176" customFormat="1" ht="13.8" x14ac:dyDescent="0.3">
      <c r="A26" s="99" t="s">
        <v>26</v>
      </c>
      <c r="B26" s="100">
        <v>238</v>
      </c>
      <c r="C26" s="100">
        <v>238</v>
      </c>
      <c r="D26" s="287">
        <v>3.1E-2</v>
      </c>
      <c r="E26" s="221">
        <v>452521.62499999988</v>
      </c>
      <c r="F26" s="222">
        <v>0.68740000000000001</v>
      </c>
      <c r="G26" s="222">
        <v>0.91180000000000005</v>
      </c>
      <c r="H26" s="222">
        <v>0.98770000000000002</v>
      </c>
      <c r="I26" s="222">
        <v>0.71689999999999998</v>
      </c>
      <c r="J26" s="282">
        <v>2.5334328498820295</v>
      </c>
    </row>
    <row r="27" spans="1:10" ht="13.8" x14ac:dyDescent="0.3">
      <c r="A27" s="99" t="s">
        <v>27</v>
      </c>
      <c r="B27" s="100">
        <v>6431</v>
      </c>
      <c r="C27" s="100">
        <v>428.73333333333335</v>
      </c>
      <c r="D27" s="287">
        <v>3.3000000000000002E-2</v>
      </c>
      <c r="E27" s="221">
        <v>417904.79238095239</v>
      </c>
      <c r="F27" s="222">
        <v>0.61770000000000003</v>
      </c>
      <c r="G27" s="222">
        <v>0.91090000000000004</v>
      </c>
      <c r="H27" s="222">
        <v>0.95299999999999996</v>
      </c>
      <c r="I27" s="222">
        <v>0.63429999999999997</v>
      </c>
      <c r="J27" s="282">
        <v>3.5153007634646252</v>
      </c>
    </row>
    <row r="28" spans="1:10" ht="13.8" x14ac:dyDescent="0.3">
      <c r="A28" s="99" t="s">
        <v>28</v>
      </c>
      <c r="B28" s="100">
        <v>3935</v>
      </c>
      <c r="C28" s="100">
        <v>357.72727272727275</v>
      </c>
      <c r="D28" s="287">
        <v>3.4000000000000002E-2</v>
      </c>
      <c r="E28" s="221">
        <v>382776.19249999995</v>
      </c>
      <c r="F28" s="222">
        <v>0.63739999999999997</v>
      </c>
      <c r="G28" s="222">
        <v>0.75829999999999997</v>
      </c>
      <c r="H28" s="222">
        <v>0.97860000000000003</v>
      </c>
      <c r="I28" s="222">
        <v>0.67520000000000002</v>
      </c>
      <c r="J28" s="282">
        <v>6.2523633923127351</v>
      </c>
    </row>
    <row r="29" spans="1:10" ht="13.8" x14ac:dyDescent="0.3">
      <c r="A29" s="99" t="s">
        <v>29</v>
      </c>
      <c r="B29" s="100">
        <v>4340</v>
      </c>
      <c r="C29" s="100">
        <v>620</v>
      </c>
      <c r="D29" s="287">
        <v>3.2000000000000001E-2</v>
      </c>
      <c r="E29" s="221">
        <v>859980.5066666666</v>
      </c>
      <c r="F29" s="222">
        <v>0.68589999999999995</v>
      </c>
      <c r="G29" s="222">
        <v>0.83179999999999998</v>
      </c>
      <c r="H29" s="222">
        <v>0.9849</v>
      </c>
      <c r="I29" s="222">
        <v>0.67800000000000005</v>
      </c>
      <c r="J29" s="282">
        <v>9.4297549272454582</v>
      </c>
    </row>
    <row r="30" spans="1:10" ht="13.8" x14ac:dyDescent="0.3">
      <c r="A30" s="99" t="s">
        <v>30</v>
      </c>
      <c r="B30" s="100">
        <v>18137</v>
      </c>
      <c r="C30" s="100">
        <v>394.28260869565219</v>
      </c>
      <c r="D30" s="287">
        <v>4.2999999999999997E-2</v>
      </c>
      <c r="E30" s="221">
        <v>608995.67327868857</v>
      </c>
      <c r="F30" s="222">
        <v>0.67359999999999998</v>
      </c>
      <c r="G30" s="222">
        <v>0.80800000000000005</v>
      </c>
      <c r="H30" s="222">
        <v>0.95660000000000001</v>
      </c>
      <c r="I30" s="222">
        <v>0.6552</v>
      </c>
      <c r="J30" s="282">
        <v>7.4231221597011752</v>
      </c>
    </row>
    <row r="31" spans="1:10" ht="13.8" x14ac:dyDescent="0.3">
      <c r="A31" s="99" t="s">
        <v>31</v>
      </c>
      <c r="B31" s="100">
        <v>749</v>
      </c>
      <c r="C31" s="100">
        <v>749</v>
      </c>
      <c r="D31" s="287">
        <v>2.7999999999999997E-2</v>
      </c>
      <c r="E31" s="221">
        <v>1405318.0133333334</v>
      </c>
      <c r="F31" s="222">
        <v>0.71340000000000003</v>
      </c>
      <c r="G31" s="222">
        <v>0.93059999999999998</v>
      </c>
      <c r="H31" s="222">
        <v>0.98629999999999995</v>
      </c>
      <c r="I31" s="222">
        <v>0.75860000000000005</v>
      </c>
      <c r="J31" s="282">
        <v>9.2482611683223919</v>
      </c>
    </row>
    <row r="32" spans="1:10" ht="13.8" x14ac:dyDescent="0.3">
      <c r="A32" s="99" t="s">
        <v>32</v>
      </c>
      <c r="B32" s="100">
        <v>807</v>
      </c>
      <c r="C32" s="100">
        <v>403.5</v>
      </c>
      <c r="D32" s="287">
        <v>3.7000000000000005E-2</v>
      </c>
      <c r="E32" s="221">
        <v>887260.48399999994</v>
      </c>
      <c r="F32" s="222">
        <v>0.73780000000000001</v>
      </c>
      <c r="G32" s="222">
        <v>0.90580000000000005</v>
      </c>
      <c r="H32" s="222">
        <v>1.0278</v>
      </c>
      <c r="I32" s="222">
        <v>0.76929999999999998</v>
      </c>
      <c r="J32" s="282">
        <v>7.7582495764326378</v>
      </c>
    </row>
    <row r="33" spans="1:10" ht="13.8" x14ac:dyDescent="0.3">
      <c r="A33" s="99" t="s">
        <v>33</v>
      </c>
      <c r="B33" s="100">
        <v>4818</v>
      </c>
      <c r="C33" s="100">
        <v>370.61538461538464</v>
      </c>
      <c r="D33" s="287">
        <v>0.03</v>
      </c>
      <c r="E33" s="221">
        <v>713197.53764705884</v>
      </c>
      <c r="F33" s="222">
        <v>0.69550000000000001</v>
      </c>
      <c r="G33" s="222">
        <v>0.8871</v>
      </c>
      <c r="H33" s="222">
        <v>1.0098</v>
      </c>
      <c r="I33" s="222">
        <v>0.71870000000000001</v>
      </c>
      <c r="J33" s="282">
        <v>8.9390148431025374</v>
      </c>
    </row>
    <row r="34" spans="1:10" ht="13.8" x14ac:dyDescent="0.3">
      <c r="A34" s="99" t="s">
        <v>34</v>
      </c>
      <c r="B34" s="100">
        <v>1196</v>
      </c>
      <c r="C34" s="100">
        <v>683.42857142857144</v>
      </c>
      <c r="D34" s="287">
        <v>2.7999999999999997E-2</v>
      </c>
      <c r="E34" s="221">
        <v>765949.34</v>
      </c>
      <c r="F34" s="222">
        <v>0.72250000000000003</v>
      </c>
      <c r="G34" s="222">
        <v>0.80100000000000005</v>
      </c>
      <c r="H34" s="222">
        <v>1.0085999999999999</v>
      </c>
      <c r="I34" s="222">
        <v>0.74609999999999999</v>
      </c>
      <c r="J34" s="282">
        <v>4.2527021009936323</v>
      </c>
    </row>
    <row r="35" spans="1:10" ht="13.8" x14ac:dyDescent="0.3">
      <c r="A35" s="99" t="s">
        <v>35</v>
      </c>
      <c r="B35" s="100">
        <v>2470</v>
      </c>
      <c r="C35" s="100">
        <v>274.44444444444446</v>
      </c>
      <c r="D35" s="287">
        <v>0.03</v>
      </c>
      <c r="E35" s="221">
        <v>521988.99199999997</v>
      </c>
      <c r="F35" s="222">
        <v>0.6462</v>
      </c>
      <c r="G35" s="222">
        <v>0.88870000000000005</v>
      </c>
      <c r="H35" s="222">
        <v>0.9637</v>
      </c>
      <c r="I35" s="222">
        <v>0.70709999999999995</v>
      </c>
      <c r="J35" s="282">
        <v>7.324418465784154</v>
      </c>
    </row>
    <row r="36" spans="1:10" ht="13.8" x14ac:dyDescent="0.3">
      <c r="A36" s="99" t="s">
        <v>36</v>
      </c>
      <c r="B36" s="100">
        <v>7891</v>
      </c>
      <c r="C36" s="100">
        <v>272.10344827586209</v>
      </c>
      <c r="D36" s="287">
        <v>2.7999999999999997E-2</v>
      </c>
      <c r="E36" s="221">
        <v>405804.88210526312</v>
      </c>
      <c r="F36" s="222">
        <v>0.69650000000000001</v>
      </c>
      <c r="G36" s="222">
        <v>0.91100000000000003</v>
      </c>
      <c r="H36" s="222">
        <v>0.96699999999999997</v>
      </c>
      <c r="I36" s="222">
        <v>0.72789999999999999</v>
      </c>
      <c r="J36" s="282">
        <v>2.3567207995506094</v>
      </c>
    </row>
    <row r="37" spans="1:10" ht="13.8" x14ac:dyDescent="0.3">
      <c r="A37" s="99" t="s">
        <v>182</v>
      </c>
      <c r="B37" s="100">
        <v>4720</v>
      </c>
      <c r="C37" s="100">
        <v>262.22222222222223</v>
      </c>
      <c r="D37" s="287">
        <v>5.2000000000000005E-2</v>
      </c>
      <c r="E37" s="221">
        <v>297018.04736842104</v>
      </c>
      <c r="F37" s="222">
        <v>0.63816047158772737</v>
      </c>
      <c r="G37" s="222">
        <v>0.68114406779661019</v>
      </c>
      <c r="H37" s="222">
        <v>0.81523096129837702</v>
      </c>
      <c r="I37" s="222">
        <v>0.69369369369369371</v>
      </c>
      <c r="J37" s="282">
        <v>3.9860621138777672</v>
      </c>
    </row>
    <row r="38" spans="1:10" ht="13.8" x14ac:dyDescent="0.3">
      <c r="A38" s="99" t="s">
        <v>39</v>
      </c>
      <c r="B38" s="100">
        <v>12618</v>
      </c>
      <c r="C38" s="100">
        <v>371.11764705882354</v>
      </c>
      <c r="D38" s="287">
        <v>3.2000000000000001E-2</v>
      </c>
      <c r="E38" s="221">
        <v>517065.25477272732</v>
      </c>
      <c r="F38" s="222">
        <v>0.64419999999999999</v>
      </c>
      <c r="G38" s="222">
        <v>0.89380000000000004</v>
      </c>
      <c r="H38" s="222">
        <v>1.0069999999999999</v>
      </c>
      <c r="I38" s="222">
        <v>0.67559999999999998</v>
      </c>
      <c r="J38" s="282">
        <v>5.3781559781979285</v>
      </c>
    </row>
    <row r="39" spans="1:10" ht="13.8" x14ac:dyDescent="0.3">
      <c r="A39" s="99" t="s">
        <v>40</v>
      </c>
      <c r="B39" s="100">
        <v>2725</v>
      </c>
      <c r="C39" s="100">
        <v>340.625</v>
      </c>
      <c r="D39" s="287">
        <v>3.2000000000000001E-2</v>
      </c>
      <c r="E39" s="221">
        <v>595862.80777777778</v>
      </c>
      <c r="F39" s="222">
        <v>0.7</v>
      </c>
      <c r="G39" s="222">
        <v>0.89759999999999995</v>
      </c>
      <c r="H39" s="222">
        <v>1.0398000000000001</v>
      </c>
      <c r="I39" s="222">
        <v>0.69930000000000003</v>
      </c>
      <c r="J39" s="282">
        <v>5.3113824439480357</v>
      </c>
    </row>
    <row r="40" spans="1:10" ht="13.8" x14ac:dyDescent="0.3">
      <c r="A40" s="99" t="s">
        <v>41</v>
      </c>
      <c r="B40" s="100">
        <v>8391</v>
      </c>
      <c r="C40" s="100">
        <v>342.48979591836735</v>
      </c>
      <c r="D40" s="287">
        <v>3.1E-2</v>
      </c>
      <c r="E40" s="221">
        <v>461359.6419354839</v>
      </c>
      <c r="F40" s="222">
        <v>0.69679999999999997</v>
      </c>
      <c r="G40" s="222">
        <v>0.85880000000000001</v>
      </c>
      <c r="H40" s="222">
        <v>1.0423</v>
      </c>
      <c r="I40" s="222">
        <v>0.6794</v>
      </c>
      <c r="J40" s="282">
        <v>3.6514012796092907</v>
      </c>
    </row>
    <row r="41" spans="1:10" ht="13.8" x14ac:dyDescent="0.3">
      <c r="A41" s="99" t="s">
        <v>42</v>
      </c>
      <c r="B41" s="100">
        <v>437</v>
      </c>
      <c r="C41" s="100">
        <v>437</v>
      </c>
      <c r="D41" s="287">
        <v>0.03</v>
      </c>
      <c r="E41" s="221">
        <v>612216.36</v>
      </c>
      <c r="F41" s="222">
        <v>0.69969999999999999</v>
      </c>
      <c r="G41" s="222">
        <v>0.94510000000000005</v>
      </c>
      <c r="H41" s="222">
        <v>0.97870000000000001</v>
      </c>
      <c r="I41" s="222">
        <v>0.77400000000000002</v>
      </c>
      <c r="J41" s="282">
        <v>5.2881455514240479</v>
      </c>
    </row>
    <row r="42" spans="1:10" ht="13.8" x14ac:dyDescent="0.3">
      <c r="A42" s="99" t="s">
        <v>43</v>
      </c>
      <c r="B42" s="100">
        <v>243</v>
      </c>
      <c r="C42" s="100">
        <v>324</v>
      </c>
      <c r="D42" s="287">
        <v>4.2000000000000003E-2</v>
      </c>
      <c r="E42" s="221">
        <v>500535.19999999995</v>
      </c>
      <c r="F42" s="222">
        <v>0.66190000000000004</v>
      </c>
      <c r="G42" s="222">
        <v>0.89300000000000002</v>
      </c>
      <c r="H42" s="222">
        <v>1.1149</v>
      </c>
      <c r="I42" s="222">
        <v>0.64639999999999997</v>
      </c>
      <c r="J42" s="282">
        <v>4.5584000426683913</v>
      </c>
    </row>
    <row r="43" spans="1:10" ht="13.8" x14ac:dyDescent="0.3">
      <c r="A43" s="99" t="s">
        <v>44</v>
      </c>
      <c r="B43" s="100">
        <v>2282</v>
      </c>
      <c r="C43" s="100">
        <v>240.21052631578948</v>
      </c>
      <c r="D43" s="287">
        <v>2.7000000000000003E-2</v>
      </c>
      <c r="E43" s="221">
        <v>379328.90899999999</v>
      </c>
      <c r="F43" s="222">
        <v>0.71240000000000003</v>
      </c>
      <c r="G43" s="222">
        <v>0.89749999999999996</v>
      </c>
      <c r="H43" s="222">
        <v>0.93659999999999999</v>
      </c>
      <c r="I43" s="222">
        <v>0.67859999999999998</v>
      </c>
      <c r="J43" s="282">
        <v>3.9921734290991546</v>
      </c>
    </row>
    <row r="44" spans="1:10" ht="13.8" x14ac:dyDescent="0.3">
      <c r="A44" s="99" t="s">
        <v>45</v>
      </c>
      <c r="B44" s="100">
        <v>1205</v>
      </c>
      <c r="C44" s="100">
        <v>401.66666666666669</v>
      </c>
      <c r="D44" s="287">
        <v>2.7000000000000003E-2</v>
      </c>
      <c r="E44" s="221">
        <v>387527.51868131867</v>
      </c>
      <c r="F44" s="222">
        <v>0.63580000000000003</v>
      </c>
      <c r="G44" s="222">
        <v>0.93359999999999999</v>
      </c>
      <c r="H44" s="222">
        <v>1.0216000000000001</v>
      </c>
      <c r="I44" s="222">
        <v>0.65329999999999999</v>
      </c>
      <c r="J44" s="282">
        <v>4.1350237080322607</v>
      </c>
    </row>
    <row r="45" spans="1:10" ht="13.8" x14ac:dyDescent="0.3">
      <c r="A45" s="99" t="s">
        <v>183</v>
      </c>
      <c r="B45" s="100">
        <v>18897</v>
      </c>
      <c r="C45" s="100">
        <v>385.65306122448982</v>
      </c>
      <c r="D45" s="287">
        <v>3.5000000000000003E-2</v>
      </c>
      <c r="E45" s="221">
        <v>358862.73913978494</v>
      </c>
      <c r="F45" s="222">
        <v>0.72539701786798738</v>
      </c>
      <c r="G45" s="222">
        <v>0.68114406779661019</v>
      </c>
      <c r="H45" s="222">
        <v>0.81523096129837702</v>
      </c>
      <c r="I45" s="222">
        <v>0.69369369369369371</v>
      </c>
      <c r="J45" s="282">
        <v>4.0935280913906764</v>
      </c>
    </row>
    <row r="46" spans="1:10" ht="13.8" x14ac:dyDescent="0.3">
      <c r="A46" s="99" t="s">
        <v>48</v>
      </c>
      <c r="B46" s="100">
        <v>3648</v>
      </c>
      <c r="C46" s="100">
        <v>304</v>
      </c>
      <c r="D46" s="287">
        <v>4.5999999999999999E-2</v>
      </c>
      <c r="E46" s="221">
        <v>395652.05310344824</v>
      </c>
      <c r="F46" s="222">
        <v>0.67530000000000001</v>
      </c>
      <c r="G46" s="222">
        <v>0.80510000000000004</v>
      </c>
      <c r="H46" s="222">
        <v>0.93459999999999999</v>
      </c>
      <c r="I46" s="222">
        <v>0.7177</v>
      </c>
      <c r="J46" s="282">
        <v>4.2013383133871791</v>
      </c>
    </row>
    <row r="47" spans="1:10" ht="13.8" x14ac:dyDescent="0.3">
      <c r="A47" s="99" t="s">
        <v>49</v>
      </c>
      <c r="B47" s="100">
        <v>4377</v>
      </c>
      <c r="C47" s="100">
        <v>324.22222222222223</v>
      </c>
      <c r="D47" s="287">
        <v>3.5000000000000003E-2</v>
      </c>
      <c r="E47" s="221">
        <v>490162.91631578951</v>
      </c>
      <c r="F47" s="222">
        <v>0.70599999999999996</v>
      </c>
      <c r="G47" s="222">
        <v>0.85740000000000005</v>
      </c>
      <c r="H47" s="222">
        <v>1.0102</v>
      </c>
      <c r="I47" s="222">
        <v>0.70750000000000002</v>
      </c>
      <c r="J47" s="282">
        <v>5.1548039199671818</v>
      </c>
    </row>
    <row r="48" spans="1:10" ht="13.8" x14ac:dyDescent="0.3">
      <c r="A48" s="99" t="s">
        <v>50</v>
      </c>
      <c r="B48" s="100">
        <v>1245</v>
      </c>
      <c r="C48" s="100">
        <v>249</v>
      </c>
      <c r="D48" s="287">
        <v>2.6000000000000002E-2</v>
      </c>
      <c r="E48" s="221">
        <v>343653.51333333337</v>
      </c>
      <c r="F48" s="222">
        <v>0.75519999999999998</v>
      </c>
      <c r="G48" s="222">
        <v>0.92849999999999999</v>
      </c>
      <c r="H48" s="222">
        <v>1.0124</v>
      </c>
      <c r="I48" s="222">
        <v>0.71930000000000005</v>
      </c>
      <c r="J48" s="282">
        <v>3.0879169626551168</v>
      </c>
    </row>
    <row r="49" spans="1:10" ht="13.8" x14ac:dyDescent="0.3">
      <c r="A49" s="99" t="s">
        <v>51</v>
      </c>
      <c r="B49" s="100">
        <v>1961</v>
      </c>
      <c r="C49" s="100">
        <v>326.83333333333331</v>
      </c>
      <c r="D49" s="287">
        <v>2.6000000000000002E-2</v>
      </c>
      <c r="E49" s="221">
        <v>516756.06133333332</v>
      </c>
      <c r="F49" s="222">
        <v>0.75739999999999996</v>
      </c>
      <c r="G49" s="222">
        <v>0.91790000000000005</v>
      </c>
      <c r="H49" s="222">
        <v>1.0006999999999999</v>
      </c>
      <c r="I49" s="222">
        <v>0.72619999999999996</v>
      </c>
      <c r="J49" s="282">
        <v>5.5595836928419322</v>
      </c>
    </row>
    <row r="50" spans="1:10" ht="13.8" x14ac:dyDescent="0.3">
      <c r="A50" s="99" t="s">
        <v>52</v>
      </c>
      <c r="B50" s="100">
        <v>1714</v>
      </c>
      <c r="C50" s="100">
        <v>428.5</v>
      </c>
      <c r="D50" s="287">
        <v>4.4000000000000004E-2</v>
      </c>
      <c r="E50" s="221">
        <v>641610.24222222215</v>
      </c>
      <c r="F50" s="222">
        <v>0.71789999999999998</v>
      </c>
      <c r="G50" s="222">
        <v>0.9002</v>
      </c>
      <c r="H50" s="222">
        <v>0.97719999999999996</v>
      </c>
      <c r="I50" s="222">
        <v>0.72540000000000004</v>
      </c>
      <c r="J50" s="282">
        <v>5.5513310946195773</v>
      </c>
    </row>
    <row r="51" spans="1:10" ht="13.8" x14ac:dyDescent="0.3">
      <c r="A51" s="99" t="s">
        <v>53</v>
      </c>
      <c r="B51" s="100">
        <v>2351</v>
      </c>
      <c r="C51" s="100">
        <v>303.35483870967744</v>
      </c>
      <c r="D51" s="287">
        <v>0.04</v>
      </c>
      <c r="E51" s="221">
        <v>454754.60599999997</v>
      </c>
      <c r="F51" s="222">
        <v>0.65629999999999999</v>
      </c>
      <c r="G51" s="222">
        <v>0.84940000000000004</v>
      </c>
      <c r="H51" s="222">
        <v>0.96930000000000005</v>
      </c>
      <c r="I51" s="222">
        <v>0.67100000000000004</v>
      </c>
      <c r="J51" s="282">
        <v>6.0214478718517412</v>
      </c>
    </row>
    <row r="52" spans="1:10" ht="13.8" x14ac:dyDescent="0.3">
      <c r="A52" s="99" t="s">
        <v>54</v>
      </c>
      <c r="B52" s="100">
        <v>155</v>
      </c>
      <c r="C52" s="100">
        <v>310</v>
      </c>
      <c r="D52" s="287">
        <v>0.05</v>
      </c>
      <c r="E52" s="221">
        <v>333804.72000000003</v>
      </c>
      <c r="F52" s="222">
        <v>0.57699999999999996</v>
      </c>
      <c r="G52" s="222">
        <v>0.92900000000000005</v>
      </c>
      <c r="H52" s="222">
        <v>0.96950000000000003</v>
      </c>
      <c r="I52" s="222">
        <v>0.63580000000000003</v>
      </c>
      <c r="J52" s="282">
        <v>2.1232260762166164</v>
      </c>
    </row>
    <row r="53" spans="1:10" ht="13.8" x14ac:dyDescent="0.3">
      <c r="A53" s="99" t="s">
        <v>55</v>
      </c>
      <c r="B53" s="100">
        <v>5347</v>
      </c>
      <c r="C53" s="100">
        <v>411.30769230769232</v>
      </c>
      <c r="D53" s="287">
        <v>2.8999999999999998E-2</v>
      </c>
      <c r="E53" s="221">
        <v>577381.22411764704</v>
      </c>
      <c r="F53" s="222">
        <v>0.6724</v>
      </c>
      <c r="G53" s="222">
        <v>0.80920000000000003</v>
      </c>
      <c r="H53" s="222">
        <v>0.99429999999999996</v>
      </c>
      <c r="I53" s="222">
        <v>0.73150000000000004</v>
      </c>
      <c r="J53" s="282">
        <v>4.7289402082934355</v>
      </c>
    </row>
    <row r="54" spans="1:10" s="176" customFormat="1" ht="13.8" x14ac:dyDescent="0.3">
      <c r="A54" s="99" t="s">
        <v>56</v>
      </c>
      <c r="B54" s="100">
        <v>832</v>
      </c>
      <c r="C54" s="100">
        <v>416</v>
      </c>
      <c r="D54" s="287">
        <v>3.5000000000000003E-2</v>
      </c>
      <c r="E54" s="221">
        <v>437515.85609756102</v>
      </c>
      <c r="F54" s="222">
        <v>0.65680000000000005</v>
      </c>
      <c r="G54" s="222">
        <v>0.82930000000000004</v>
      </c>
      <c r="H54" s="222">
        <v>1.0887</v>
      </c>
      <c r="I54" s="222">
        <v>0.69869999999999999</v>
      </c>
      <c r="J54" s="282">
        <v>4.5143328759794006</v>
      </c>
    </row>
    <row r="55" spans="1:10" ht="13.8" x14ac:dyDescent="0.3">
      <c r="A55" s="99" t="s">
        <v>57</v>
      </c>
      <c r="B55" s="100">
        <v>5606</v>
      </c>
      <c r="C55" s="100">
        <v>350.375</v>
      </c>
      <c r="D55" s="287">
        <v>2.8999999999999998E-2</v>
      </c>
      <c r="E55" s="221">
        <v>648387.32434782607</v>
      </c>
      <c r="F55" s="222">
        <v>0.74690000000000001</v>
      </c>
      <c r="G55" s="222">
        <v>0.89029999999999998</v>
      </c>
      <c r="H55" s="222">
        <v>1.0648</v>
      </c>
      <c r="I55" s="222">
        <v>0.77100000000000002</v>
      </c>
      <c r="J55" s="282">
        <v>7.1288466375442159</v>
      </c>
    </row>
    <row r="56" spans="1:10" s="177" customFormat="1" ht="13.8" x14ac:dyDescent="0.3">
      <c r="A56" s="99" t="s">
        <v>58</v>
      </c>
      <c r="B56" s="100">
        <v>357</v>
      </c>
      <c r="C56" s="100">
        <v>357</v>
      </c>
      <c r="D56" s="287">
        <v>2.8999999999999998E-2</v>
      </c>
      <c r="E56" s="221">
        <v>856667.01</v>
      </c>
      <c r="F56" s="222">
        <v>0.70430000000000004</v>
      </c>
      <c r="G56" s="222">
        <v>0.93840000000000001</v>
      </c>
      <c r="H56" s="222">
        <v>0.93469999999999998</v>
      </c>
      <c r="I56" s="222">
        <v>0.73770000000000002</v>
      </c>
      <c r="J56" s="282">
        <v>3.6453551142676885</v>
      </c>
    </row>
    <row r="57" spans="1:10" ht="13.8" x14ac:dyDescent="0.3">
      <c r="A57" s="99" t="s">
        <v>59</v>
      </c>
      <c r="B57" s="100">
        <v>2254</v>
      </c>
      <c r="C57" s="100">
        <v>333.92592592592592</v>
      </c>
      <c r="D57" s="287">
        <v>3.6000000000000004E-2</v>
      </c>
      <c r="E57" s="221">
        <v>412702.23199999996</v>
      </c>
      <c r="F57" s="222">
        <v>0.68259999999999998</v>
      </c>
      <c r="G57" s="222">
        <v>0.85140000000000005</v>
      </c>
      <c r="H57" s="222">
        <v>0.97670000000000001</v>
      </c>
      <c r="I57" s="222">
        <v>0.69269999999999998</v>
      </c>
      <c r="J57" s="282">
        <v>5.04032975761901</v>
      </c>
    </row>
    <row r="58" spans="1:10" ht="13.8" x14ac:dyDescent="0.3">
      <c r="A58" s="99" t="s">
        <v>60</v>
      </c>
      <c r="B58" s="100">
        <v>4491</v>
      </c>
      <c r="C58" s="100">
        <v>345.46153846153845</v>
      </c>
      <c r="D58" s="287">
        <v>3.2000000000000001E-2</v>
      </c>
      <c r="E58" s="221">
        <v>383538.31611111114</v>
      </c>
      <c r="F58" s="222">
        <v>0.64659999999999995</v>
      </c>
      <c r="G58" s="222">
        <v>0.85909999999999997</v>
      </c>
      <c r="H58" s="222">
        <v>0.94130000000000003</v>
      </c>
      <c r="I58" s="222">
        <v>0.68379999999999996</v>
      </c>
      <c r="J58" s="282">
        <v>4.2778245515670434</v>
      </c>
    </row>
    <row r="59" spans="1:10" ht="13.8" x14ac:dyDescent="0.3">
      <c r="A59" s="99" t="s">
        <v>61</v>
      </c>
      <c r="B59" s="100">
        <v>2435</v>
      </c>
      <c r="C59" s="100">
        <v>314.19354838709677</v>
      </c>
      <c r="D59" s="287">
        <v>2.7000000000000003E-2</v>
      </c>
      <c r="E59" s="221">
        <v>525060.68777777778</v>
      </c>
      <c r="F59" s="222">
        <v>0.69540000000000002</v>
      </c>
      <c r="G59" s="222">
        <v>0.81440000000000001</v>
      </c>
      <c r="H59" s="222">
        <v>1.0119</v>
      </c>
      <c r="I59" s="222">
        <v>0.73470000000000002</v>
      </c>
      <c r="J59" s="282">
        <v>4.5772154118139925</v>
      </c>
    </row>
    <row r="60" spans="1:10" s="176" customFormat="1" ht="13.8" x14ac:dyDescent="0.3">
      <c r="A60" s="99" t="s">
        <v>62</v>
      </c>
      <c r="B60" s="100">
        <v>1000</v>
      </c>
      <c r="C60" s="100">
        <v>250</v>
      </c>
      <c r="D60" s="287">
        <v>0.03</v>
      </c>
      <c r="E60" s="221">
        <v>434703.93103448284</v>
      </c>
      <c r="F60" s="222">
        <v>0.61029999999999995</v>
      </c>
      <c r="G60" s="222">
        <v>0.89700000000000002</v>
      </c>
      <c r="H60" s="222">
        <v>1.0335000000000001</v>
      </c>
      <c r="I60" s="222">
        <v>0.65480000000000005</v>
      </c>
      <c r="J60" s="282">
        <v>5.8285201887814004</v>
      </c>
    </row>
    <row r="61" spans="1:10" ht="13.8" x14ac:dyDescent="0.3">
      <c r="A61" s="99" t="s">
        <v>63</v>
      </c>
      <c r="B61" s="100">
        <v>554</v>
      </c>
      <c r="C61" s="100">
        <v>738.66666666666663</v>
      </c>
      <c r="D61" s="287">
        <v>2.8999999999999998E-2</v>
      </c>
      <c r="E61" s="223">
        <v>549030.38518518512</v>
      </c>
      <c r="F61" s="222">
        <v>0.67600000000000005</v>
      </c>
      <c r="G61" s="222">
        <v>0.94399999999999995</v>
      </c>
      <c r="H61" s="222">
        <v>0.94379999999999997</v>
      </c>
      <c r="I61" s="222">
        <v>0.68169999999999997</v>
      </c>
      <c r="J61" s="283">
        <v>7.8741429501388183</v>
      </c>
    </row>
    <row r="62" spans="1:10" ht="13.8" x14ac:dyDescent="0.3">
      <c r="A62" s="99" t="s">
        <v>64</v>
      </c>
      <c r="B62" s="100">
        <v>1715</v>
      </c>
      <c r="C62" s="100">
        <v>428.75</v>
      </c>
      <c r="D62" s="287">
        <v>3.9E-2</v>
      </c>
      <c r="E62" s="221">
        <v>521678.14199999999</v>
      </c>
      <c r="F62" s="222">
        <v>0.67359999999999998</v>
      </c>
      <c r="G62" s="222">
        <v>0.95569999999999999</v>
      </c>
      <c r="H62" s="222">
        <v>0.98340000000000005</v>
      </c>
      <c r="I62" s="222">
        <v>0.70740000000000003</v>
      </c>
      <c r="J62" s="282">
        <v>4.1769562866508272</v>
      </c>
    </row>
    <row r="63" spans="1:10" ht="13.8" x14ac:dyDescent="0.3">
      <c r="A63" s="99" t="s">
        <v>65</v>
      </c>
      <c r="B63" s="100">
        <v>1581</v>
      </c>
      <c r="C63" s="100">
        <v>316.2</v>
      </c>
      <c r="D63" s="287">
        <v>2.8999999999999998E-2</v>
      </c>
      <c r="E63" s="221">
        <v>444683.43</v>
      </c>
      <c r="F63" s="222">
        <v>0.65990000000000004</v>
      </c>
      <c r="G63" s="222">
        <v>0.85199999999999998</v>
      </c>
      <c r="H63" s="222">
        <v>1.0095000000000001</v>
      </c>
      <c r="I63" s="222">
        <v>0.62719999999999998</v>
      </c>
      <c r="J63" s="282">
        <v>5.3133999317346019</v>
      </c>
    </row>
    <row r="64" spans="1:10" ht="13.8" x14ac:dyDescent="0.3">
      <c r="A64" s="99" t="s">
        <v>66</v>
      </c>
      <c r="B64" s="100">
        <v>31176</v>
      </c>
      <c r="C64" s="100">
        <v>389.7</v>
      </c>
      <c r="D64" s="287">
        <v>3.1E-2</v>
      </c>
      <c r="E64" s="221">
        <v>420228.26391304348</v>
      </c>
      <c r="F64" s="222">
        <v>0.61509999999999998</v>
      </c>
      <c r="G64" s="222">
        <v>0.71419999999999995</v>
      </c>
      <c r="H64" s="222">
        <v>0.93240000000000001</v>
      </c>
      <c r="I64" s="222">
        <v>0.66590000000000005</v>
      </c>
      <c r="J64" s="282">
        <v>3.9521913377050581</v>
      </c>
    </row>
    <row r="65" spans="1:10" ht="13.8" x14ac:dyDescent="0.3">
      <c r="A65" s="99" t="s">
        <v>67</v>
      </c>
      <c r="B65" s="100">
        <v>300</v>
      </c>
      <c r="C65" s="100">
        <v>300</v>
      </c>
      <c r="D65" s="287">
        <v>3.3000000000000002E-2</v>
      </c>
      <c r="E65" s="221">
        <v>633533.19999999995</v>
      </c>
      <c r="F65" s="222">
        <v>0.77700000000000002</v>
      </c>
      <c r="G65" s="222">
        <v>0.94330000000000003</v>
      </c>
      <c r="H65" s="222">
        <v>1.0164</v>
      </c>
      <c r="I65" s="222">
        <v>0.77969999999999995</v>
      </c>
      <c r="J65" s="282">
        <v>4.2674582521929452</v>
      </c>
    </row>
    <row r="66" spans="1:10" ht="13.8" x14ac:dyDescent="0.3">
      <c r="A66" s="99" t="s">
        <v>68</v>
      </c>
      <c r="B66" s="100">
        <v>1377</v>
      </c>
      <c r="C66" s="100">
        <v>344.25</v>
      </c>
      <c r="D66" s="287">
        <v>3.3000000000000002E-2</v>
      </c>
      <c r="E66" s="221">
        <v>438609.07400000002</v>
      </c>
      <c r="F66" s="222">
        <v>0.75319999999999998</v>
      </c>
      <c r="G66" s="222">
        <v>0.97599999999999998</v>
      </c>
      <c r="H66" s="222">
        <v>1.0073000000000001</v>
      </c>
      <c r="I66" s="222">
        <v>0.76480000000000004</v>
      </c>
      <c r="J66" s="282">
        <v>4.4519250620592787</v>
      </c>
    </row>
    <row r="67" spans="1:10" ht="13.8" x14ac:dyDescent="0.3">
      <c r="A67" s="99" t="s">
        <v>69</v>
      </c>
      <c r="B67" s="100">
        <v>2233</v>
      </c>
      <c r="C67" s="100">
        <v>319</v>
      </c>
      <c r="D67" s="287">
        <v>3.2000000000000001E-2</v>
      </c>
      <c r="E67" s="221">
        <v>484268.31727272732</v>
      </c>
      <c r="F67" s="222">
        <v>0.72</v>
      </c>
      <c r="G67" s="222">
        <v>0.93689999999999996</v>
      </c>
      <c r="H67" s="222">
        <v>1.0491999999999999</v>
      </c>
      <c r="I67" s="222">
        <v>0.7268</v>
      </c>
      <c r="J67" s="282">
        <v>4.7474938379684213</v>
      </c>
    </row>
    <row r="68" spans="1:10" s="176" customFormat="1" ht="13.8" x14ac:dyDescent="0.3">
      <c r="A68" s="99" t="s">
        <v>70</v>
      </c>
      <c r="B68" s="100">
        <v>4521</v>
      </c>
      <c r="C68" s="100">
        <v>347.76923076923077</v>
      </c>
      <c r="D68" s="287">
        <v>4.2000000000000003E-2</v>
      </c>
      <c r="E68" s="221">
        <v>469611.22270270268</v>
      </c>
      <c r="F68" s="222">
        <v>0.68620000000000003</v>
      </c>
      <c r="G68" s="222">
        <v>0.86729999999999996</v>
      </c>
      <c r="H68" s="222">
        <v>0.97760000000000002</v>
      </c>
      <c r="I68" s="222">
        <v>0.72319999999999995</v>
      </c>
      <c r="J68" s="282">
        <v>4.5572560556996029</v>
      </c>
    </row>
    <row r="69" spans="1:10" ht="13.8" x14ac:dyDescent="0.3">
      <c r="A69" s="99" t="s">
        <v>71</v>
      </c>
      <c r="B69" s="100">
        <v>5339</v>
      </c>
      <c r="C69" s="100">
        <v>410.69230769230768</v>
      </c>
      <c r="D69" s="287">
        <v>2.7999999999999997E-2</v>
      </c>
      <c r="E69" s="221">
        <v>880152.70461538457</v>
      </c>
      <c r="F69" s="222">
        <v>0.71379999999999999</v>
      </c>
      <c r="G69" s="222">
        <v>0.88200000000000001</v>
      </c>
      <c r="H69" s="222">
        <v>0.95250000000000001</v>
      </c>
      <c r="I69" s="222">
        <v>0.72199999999999998</v>
      </c>
      <c r="J69" s="282">
        <v>8.6019461750935662</v>
      </c>
    </row>
    <row r="70" spans="1:10" ht="13.8" x14ac:dyDescent="0.3">
      <c r="A70" s="99" t="s">
        <v>72</v>
      </c>
      <c r="B70" s="100">
        <v>1612</v>
      </c>
      <c r="C70" s="100">
        <v>268.66666666666669</v>
      </c>
      <c r="D70" s="287">
        <v>4.2000000000000003E-2</v>
      </c>
      <c r="E70" s="221">
        <v>266685.94874999998</v>
      </c>
      <c r="F70" s="222">
        <v>0.66310000000000002</v>
      </c>
      <c r="G70" s="222">
        <v>0.87660000000000005</v>
      </c>
      <c r="H70" s="222">
        <v>0.88890000000000002</v>
      </c>
      <c r="I70" s="222">
        <v>0.66180000000000005</v>
      </c>
      <c r="J70" s="282">
        <v>2.4999049411064997</v>
      </c>
    </row>
    <row r="71" spans="1:10" ht="13.8" x14ac:dyDescent="0.3">
      <c r="A71" s="99" t="s">
        <v>74</v>
      </c>
      <c r="B71" s="100">
        <v>7538</v>
      </c>
      <c r="C71" s="100">
        <v>579.84615384615381</v>
      </c>
      <c r="D71" s="287">
        <v>3.6000000000000004E-2</v>
      </c>
      <c r="E71" s="221">
        <v>1416387.5757142857</v>
      </c>
      <c r="F71" s="222">
        <v>0.68659999999999999</v>
      </c>
      <c r="G71" s="222">
        <v>0.89690000000000003</v>
      </c>
      <c r="H71" s="222">
        <v>0.98429999999999995</v>
      </c>
      <c r="I71" s="222">
        <v>0.64439999999999997</v>
      </c>
      <c r="J71" s="282">
        <v>22.200064022033999</v>
      </c>
    </row>
    <row r="72" spans="1:10" ht="13.8" x14ac:dyDescent="0.3">
      <c r="A72" s="99" t="s">
        <v>75</v>
      </c>
      <c r="B72" s="100">
        <v>1703</v>
      </c>
      <c r="C72" s="100">
        <v>212.875</v>
      </c>
      <c r="D72" s="287">
        <v>2.7000000000000003E-2</v>
      </c>
      <c r="E72" s="221">
        <v>383235.43333333335</v>
      </c>
      <c r="F72" s="222">
        <v>0.73219999999999996</v>
      </c>
      <c r="G72" s="222">
        <v>0.8579</v>
      </c>
      <c r="H72" s="222">
        <v>1.0407</v>
      </c>
      <c r="I72" s="222">
        <v>0.76380000000000003</v>
      </c>
      <c r="J72" s="282">
        <v>2.2334314845049281</v>
      </c>
    </row>
    <row r="73" spans="1:10" s="176" customFormat="1" ht="13.8" x14ac:dyDescent="0.3">
      <c r="A73" s="99" t="s">
        <v>76</v>
      </c>
      <c r="B73" s="100">
        <v>463</v>
      </c>
      <c r="C73" s="100">
        <v>463</v>
      </c>
      <c r="D73" s="287">
        <v>0.03</v>
      </c>
      <c r="E73" s="221">
        <v>675851.07518796995</v>
      </c>
      <c r="F73" s="222">
        <v>0.66249999999999998</v>
      </c>
      <c r="G73" s="222">
        <v>0.94820000000000004</v>
      </c>
      <c r="H73" s="222">
        <v>0.9516</v>
      </c>
      <c r="I73" s="222">
        <v>0.69910000000000005</v>
      </c>
      <c r="J73" s="282">
        <v>4.5958424297326266</v>
      </c>
    </row>
    <row r="74" spans="1:10" s="176" customFormat="1" ht="13.8" x14ac:dyDescent="0.3">
      <c r="A74" s="99" t="s">
        <v>77</v>
      </c>
      <c r="B74" s="100">
        <v>2291</v>
      </c>
      <c r="C74" s="100">
        <v>458.2</v>
      </c>
      <c r="D74" s="287">
        <v>3.7000000000000005E-2</v>
      </c>
      <c r="E74" s="221">
        <v>818353.97199999995</v>
      </c>
      <c r="F74" s="222">
        <v>0.69450000000000001</v>
      </c>
      <c r="G74" s="222">
        <v>0.88429999999999997</v>
      </c>
      <c r="H74" s="222">
        <v>0.99350000000000005</v>
      </c>
      <c r="I74" s="222">
        <v>0.71789999999999998</v>
      </c>
      <c r="J74" s="282">
        <v>7.8771478778347213</v>
      </c>
    </row>
    <row r="75" spans="1:10" ht="13.8" x14ac:dyDescent="0.3">
      <c r="A75" s="99" t="s">
        <v>78</v>
      </c>
      <c r="B75" s="100">
        <v>1559</v>
      </c>
      <c r="C75" s="100">
        <v>519.66666666666663</v>
      </c>
      <c r="D75" s="287">
        <v>2.8999999999999998E-2</v>
      </c>
      <c r="E75" s="221">
        <v>686716.74400000006</v>
      </c>
      <c r="F75" s="222">
        <v>0.65159999999999996</v>
      </c>
      <c r="G75" s="222">
        <v>0.87360000000000004</v>
      </c>
      <c r="H75" s="222">
        <v>0.99750000000000005</v>
      </c>
      <c r="I75" s="222">
        <v>0.69259999999999999</v>
      </c>
      <c r="J75" s="282">
        <v>20.783565710191798</v>
      </c>
    </row>
    <row r="76" spans="1:10" s="176" customFormat="1" ht="13.8" x14ac:dyDescent="0.3">
      <c r="A76" s="99" t="s">
        <v>79</v>
      </c>
      <c r="B76" s="100">
        <v>535</v>
      </c>
      <c r="C76" s="100">
        <v>267.5</v>
      </c>
      <c r="D76" s="287">
        <v>3.6000000000000004E-2</v>
      </c>
      <c r="E76" s="221">
        <v>390636.70181818178</v>
      </c>
      <c r="F76" s="222">
        <v>0.69169999999999998</v>
      </c>
      <c r="G76" s="222">
        <v>0.94389999999999996</v>
      </c>
      <c r="H76" s="222">
        <v>0.98560000000000003</v>
      </c>
      <c r="I76" s="222">
        <v>0.71</v>
      </c>
      <c r="J76" s="282">
        <v>7.5360757588411156</v>
      </c>
    </row>
    <row r="77" spans="1:10" s="176" customFormat="1" ht="13.8" x14ac:dyDescent="0.3">
      <c r="A77" s="99" t="s">
        <v>80</v>
      </c>
      <c r="B77" s="100">
        <v>1780</v>
      </c>
      <c r="C77" s="100">
        <v>296.66666666666669</v>
      </c>
      <c r="D77" s="287">
        <v>3.2000000000000001E-2</v>
      </c>
      <c r="E77" s="221">
        <v>520259.62166666664</v>
      </c>
      <c r="F77" s="222">
        <v>0.67010000000000003</v>
      </c>
      <c r="G77" s="222">
        <v>0.89329999999999998</v>
      </c>
      <c r="H77" s="222">
        <v>0.96530000000000005</v>
      </c>
      <c r="I77" s="222">
        <v>0.76029999999999998</v>
      </c>
      <c r="J77" s="282">
        <v>4.5862886902790558</v>
      </c>
    </row>
    <row r="78" spans="1:10" s="176" customFormat="1" ht="13.8" x14ac:dyDescent="0.3">
      <c r="A78" s="99" t="s">
        <v>81</v>
      </c>
      <c r="B78" s="100">
        <v>8821</v>
      </c>
      <c r="C78" s="100">
        <v>400.95454545454544</v>
      </c>
      <c r="D78" s="287">
        <v>3.5000000000000003E-2</v>
      </c>
      <c r="E78" s="221">
        <v>490071.962012987</v>
      </c>
      <c r="F78" s="222">
        <v>0.63449999999999995</v>
      </c>
      <c r="G78" s="222">
        <v>0.91849999999999998</v>
      </c>
      <c r="H78" s="222">
        <v>1.0067999999999999</v>
      </c>
      <c r="I78" s="222">
        <v>0.69310000000000005</v>
      </c>
      <c r="J78" s="282">
        <v>4.6943502264355859</v>
      </c>
    </row>
    <row r="79" spans="1:10" ht="13.8" x14ac:dyDescent="0.3">
      <c r="A79" s="99" t="s">
        <v>82</v>
      </c>
      <c r="B79" s="100">
        <v>383</v>
      </c>
      <c r="C79" s="100">
        <v>383</v>
      </c>
      <c r="D79" s="287">
        <v>3.1E-2</v>
      </c>
      <c r="E79" s="221">
        <v>646133.02727272722</v>
      </c>
      <c r="F79" s="222">
        <v>0.72019999999999995</v>
      </c>
      <c r="G79" s="222">
        <v>0.85119999999999996</v>
      </c>
      <c r="H79" s="222">
        <v>1.0926</v>
      </c>
      <c r="I79" s="222">
        <v>0.76680000000000004</v>
      </c>
      <c r="J79" s="282">
        <v>5.7180877362379405</v>
      </c>
    </row>
    <row r="80" spans="1:10" ht="13.8" x14ac:dyDescent="0.3">
      <c r="A80" s="99" t="s">
        <v>83</v>
      </c>
      <c r="B80" s="100">
        <v>4550</v>
      </c>
      <c r="C80" s="100">
        <v>379.16666666666669</v>
      </c>
      <c r="D80" s="287">
        <v>3.2000000000000001E-2</v>
      </c>
      <c r="E80" s="221">
        <v>504493.66187499999</v>
      </c>
      <c r="F80" s="222">
        <v>0.66510000000000002</v>
      </c>
      <c r="G80" s="222">
        <v>0.84919999999999995</v>
      </c>
      <c r="H80" s="222">
        <v>1.0078</v>
      </c>
      <c r="I80" s="222">
        <v>0.64149999999999996</v>
      </c>
      <c r="J80" s="282">
        <v>6.2042533811818981</v>
      </c>
    </row>
    <row r="81" spans="1:10" s="176" customFormat="1" ht="13.8" x14ac:dyDescent="0.3">
      <c r="A81" s="99" t="s">
        <v>84</v>
      </c>
      <c r="B81" s="100">
        <v>4000</v>
      </c>
      <c r="C81" s="100">
        <v>410.25641025641028</v>
      </c>
      <c r="D81" s="287">
        <v>4.0999999999999995E-2</v>
      </c>
      <c r="E81" s="221">
        <v>513190.12</v>
      </c>
      <c r="F81" s="222">
        <v>0.65810000000000002</v>
      </c>
      <c r="G81" s="222">
        <v>0.92630000000000001</v>
      </c>
      <c r="H81" s="222">
        <v>0.98650000000000004</v>
      </c>
      <c r="I81" s="222">
        <v>0.6905</v>
      </c>
      <c r="J81" s="282">
        <v>6.1041103866364166</v>
      </c>
    </row>
    <row r="82" spans="1:10" ht="13.8" x14ac:dyDescent="0.3">
      <c r="A82" s="99" t="s">
        <v>85</v>
      </c>
      <c r="B82" s="100">
        <v>8516</v>
      </c>
      <c r="C82" s="100">
        <v>340.64</v>
      </c>
      <c r="D82" s="287">
        <v>4.7E-2</v>
      </c>
      <c r="E82" s="221">
        <v>428951.92178571428</v>
      </c>
      <c r="F82" s="222">
        <v>0.68289999999999995</v>
      </c>
      <c r="G82" s="222">
        <v>0.85299999999999998</v>
      </c>
      <c r="H82" s="222">
        <v>0.94510000000000005</v>
      </c>
      <c r="I82" s="222">
        <v>0.73009999999999997</v>
      </c>
      <c r="J82" s="282">
        <v>3.4923137235026225</v>
      </c>
    </row>
    <row r="83" spans="1:10" s="176" customFormat="1" ht="13.8" x14ac:dyDescent="0.3">
      <c r="A83" s="99" t="s">
        <v>86</v>
      </c>
      <c r="B83" s="100">
        <v>3291</v>
      </c>
      <c r="C83" s="100">
        <v>411.375</v>
      </c>
      <c r="D83" s="287">
        <v>3.5000000000000003E-2</v>
      </c>
      <c r="E83" s="223">
        <v>528583.02545454551</v>
      </c>
      <c r="F83" s="222">
        <v>0.68589999999999995</v>
      </c>
      <c r="G83" s="222">
        <v>0.86170000000000002</v>
      </c>
      <c r="H83" s="222">
        <v>0.95299999999999996</v>
      </c>
      <c r="I83" s="222">
        <v>0.68340000000000001</v>
      </c>
      <c r="J83" s="283">
        <v>5.4327894589058872</v>
      </c>
    </row>
    <row r="84" spans="1:10" s="176" customFormat="1" ht="13.8" x14ac:dyDescent="0.3">
      <c r="A84" s="99" t="s">
        <v>87</v>
      </c>
      <c r="B84" s="100">
        <v>5095</v>
      </c>
      <c r="C84" s="100">
        <v>328.70967741935482</v>
      </c>
      <c r="D84" s="287">
        <v>3.1E-2</v>
      </c>
      <c r="E84" s="221">
        <v>431960.41818181815</v>
      </c>
      <c r="F84" s="222">
        <v>0.70909999999999995</v>
      </c>
      <c r="G84" s="222">
        <v>0.85729999999999995</v>
      </c>
      <c r="H84" s="222">
        <v>0.97270000000000001</v>
      </c>
      <c r="I84" s="222">
        <v>0.75700000000000001</v>
      </c>
      <c r="J84" s="282">
        <v>4.3279188159904232</v>
      </c>
    </row>
    <row r="85" spans="1:10" ht="13.8" x14ac:dyDescent="0.3">
      <c r="A85" s="99" t="s">
        <v>88</v>
      </c>
      <c r="B85" s="100">
        <v>3761</v>
      </c>
      <c r="C85" s="100">
        <v>417.88888888888891</v>
      </c>
      <c r="D85" s="287">
        <v>4.2999999999999997E-2</v>
      </c>
      <c r="E85" s="221">
        <v>501817.37300000002</v>
      </c>
      <c r="F85" s="222">
        <v>0.62480000000000002</v>
      </c>
      <c r="G85" s="222">
        <v>0.79369999999999996</v>
      </c>
      <c r="H85" s="222">
        <v>0.9667</v>
      </c>
      <c r="I85" s="222">
        <v>0.63829999999999998</v>
      </c>
      <c r="J85" s="282">
        <v>6.6752683753495683</v>
      </c>
    </row>
    <row r="86" spans="1:10" s="176" customFormat="1" ht="13.8" x14ac:dyDescent="0.3">
      <c r="A86" s="99" t="s">
        <v>89</v>
      </c>
      <c r="B86" s="100">
        <v>3112</v>
      </c>
      <c r="C86" s="100">
        <v>311.2</v>
      </c>
      <c r="D86" s="287">
        <v>0.03</v>
      </c>
      <c r="E86" s="221">
        <v>494871.16923076927</v>
      </c>
      <c r="F86" s="222">
        <v>0.69620000000000004</v>
      </c>
      <c r="G86" s="222">
        <v>0.91200000000000003</v>
      </c>
      <c r="H86" s="222">
        <v>0.99490000000000001</v>
      </c>
      <c r="I86" s="222">
        <v>0.69430000000000003</v>
      </c>
      <c r="J86" s="282">
        <v>5.4472620677593238</v>
      </c>
    </row>
    <row r="87" spans="1:10" s="176" customFormat="1" ht="13.8" x14ac:dyDescent="0.3">
      <c r="A87" s="99" t="s">
        <v>90</v>
      </c>
      <c r="B87" s="100">
        <v>3726</v>
      </c>
      <c r="C87" s="100">
        <v>338.72727272727275</v>
      </c>
      <c r="D87" s="287">
        <v>6.8000000000000005E-2</v>
      </c>
      <c r="E87" s="221">
        <v>422590.4169230769</v>
      </c>
      <c r="F87" s="222">
        <v>0.6038</v>
      </c>
      <c r="G87" s="222">
        <v>0.9002</v>
      </c>
      <c r="H87" s="222">
        <v>0.97</v>
      </c>
      <c r="I87" s="222">
        <v>0.7006</v>
      </c>
      <c r="J87" s="282">
        <v>5.1799829420213168</v>
      </c>
    </row>
    <row r="88" spans="1:10" s="176" customFormat="1" ht="13.8" x14ac:dyDescent="0.3">
      <c r="A88" s="99" t="s">
        <v>91</v>
      </c>
      <c r="B88" s="100">
        <v>2309</v>
      </c>
      <c r="C88" s="100">
        <v>348.26546003016591</v>
      </c>
      <c r="D88" s="287">
        <v>2.7999999999999997E-2</v>
      </c>
      <c r="E88" s="221">
        <v>325597.97648165573</v>
      </c>
      <c r="F88" s="222">
        <v>0.70020000000000004</v>
      </c>
      <c r="G88" s="222">
        <v>0.78949999999999998</v>
      </c>
      <c r="H88" s="222">
        <v>1.0063</v>
      </c>
      <c r="I88" s="222">
        <v>0.73060000000000003</v>
      </c>
      <c r="J88" s="282">
        <v>3.7058696413940915</v>
      </c>
    </row>
    <row r="89" spans="1:10" s="176" customFormat="1" ht="13.8" x14ac:dyDescent="0.3">
      <c r="A89" s="99" t="s">
        <v>92</v>
      </c>
      <c r="B89" s="100">
        <v>1089</v>
      </c>
      <c r="C89" s="100">
        <v>272.25</v>
      </c>
      <c r="D89" s="287">
        <v>2.7000000000000003E-2</v>
      </c>
      <c r="E89" s="221">
        <v>349592.89166666666</v>
      </c>
      <c r="F89" s="222">
        <v>0.68600000000000005</v>
      </c>
      <c r="G89" s="222">
        <v>0.92559999999999998</v>
      </c>
      <c r="H89" s="222">
        <v>1.0402</v>
      </c>
      <c r="I89" s="222">
        <v>0.63190000000000002</v>
      </c>
      <c r="J89" s="282">
        <v>5.8189014664721208</v>
      </c>
    </row>
    <row r="90" spans="1:10" s="176" customFormat="1" ht="13.8" x14ac:dyDescent="0.3">
      <c r="A90" s="99" t="s">
        <v>93</v>
      </c>
      <c r="B90" s="100">
        <v>1985</v>
      </c>
      <c r="C90" s="100">
        <v>283.57142857142856</v>
      </c>
      <c r="D90" s="287">
        <v>2.8999999999999998E-2</v>
      </c>
      <c r="E90" s="221">
        <v>339807.95899999997</v>
      </c>
      <c r="F90" s="222">
        <v>0.6925</v>
      </c>
      <c r="G90" s="222">
        <v>0.90680000000000005</v>
      </c>
      <c r="H90" s="222">
        <v>1.0629999999999999</v>
      </c>
      <c r="I90" s="222">
        <v>0.68110000000000004</v>
      </c>
      <c r="J90" s="282">
        <v>4.2055496622006752</v>
      </c>
    </row>
    <row r="91" spans="1:10" s="176" customFormat="1" ht="12" customHeight="1" x14ac:dyDescent="0.3">
      <c r="A91" s="99" t="s">
        <v>94</v>
      </c>
      <c r="B91" s="100">
        <v>366</v>
      </c>
      <c r="C91" s="100">
        <v>183</v>
      </c>
      <c r="D91" s="287">
        <v>2.6000000000000002E-2</v>
      </c>
      <c r="E91" s="221">
        <v>306501.5319148936</v>
      </c>
      <c r="F91" s="222">
        <v>0.69099999999999995</v>
      </c>
      <c r="G91" s="222">
        <v>0.89890000000000003</v>
      </c>
      <c r="H91" s="222">
        <v>0.97819999999999996</v>
      </c>
      <c r="I91" s="222">
        <v>0.71120000000000005</v>
      </c>
      <c r="J91" s="282">
        <v>2.3153280862415797</v>
      </c>
    </row>
    <row r="92" spans="1:10" ht="13.8" x14ac:dyDescent="0.3">
      <c r="A92" s="99" t="s">
        <v>95</v>
      </c>
      <c r="B92" s="100">
        <v>710</v>
      </c>
      <c r="C92" s="100">
        <v>355</v>
      </c>
      <c r="D92" s="287">
        <v>2.8999999999999998E-2</v>
      </c>
      <c r="E92" s="221">
        <v>595353.43809523806</v>
      </c>
      <c r="F92" s="222">
        <v>0.7087</v>
      </c>
      <c r="G92" s="222">
        <v>0.93940000000000001</v>
      </c>
      <c r="H92" s="222">
        <v>0.97389999999999999</v>
      </c>
      <c r="I92" s="222">
        <v>0.77669999999999995</v>
      </c>
      <c r="J92" s="282">
        <v>6.2967666040790879</v>
      </c>
    </row>
    <row r="93" spans="1:10" ht="13.8" x14ac:dyDescent="0.3">
      <c r="A93" s="99" t="s">
        <v>97</v>
      </c>
      <c r="B93" s="100">
        <v>177</v>
      </c>
      <c r="C93" s="100">
        <v>354</v>
      </c>
      <c r="D93" s="287">
        <v>5.0999999999999997E-2</v>
      </c>
      <c r="E93" s="221">
        <v>681070.62</v>
      </c>
      <c r="F93" s="222">
        <v>0.72560000000000002</v>
      </c>
      <c r="G93" s="222">
        <v>0.93220000000000003</v>
      </c>
      <c r="H93" s="222">
        <v>0.97399999999999998</v>
      </c>
      <c r="I93" s="222">
        <v>0.78400000000000003</v>
      </c>
      <c r="J93" s="282">
        <v>6.0411856016693886</v>
      </c>
    </row>
    <row r="94" spans="1:10" ht="13.8" x14ac:dyDescent="0.3">
      <c r="A94" s="99" t="s">
        <v>98</v>
      </c>
      <c r="B94" s="100">
        <v>4827</v>
      </c>
      <c r="C94" s="100">
        <v>536.33333333333337</v>
      </c>
      <c r="D94" s="287">
        <v>2.7000000000000003E-2</v>
      </c>
      <c r="E94" s="221">
        <v>718408.88285714283</v>
      </c>
      <c r="F94" s="222">
        <v>0.64190000000000003</v>
      </c>
      <c r="G94" s="222">
        <v>0.89990000000000003</v>
      </c>
      <c r="H94" s="222">
        <v>1.0247999999999999</v>
      </c>
      <c r="I94" s="222">
        <v>0.6885</v>
      </c>
      <c r="J94" s="282">
        <v>6.3300293708805695</v>
      </c>
    </row>
    <row r="95" spans="1:10" ht="13.8" x14ac:dyDescent="0.3">
      <c r="A95" s="99" t="s">
        <v>99</v>
      </c>
      <c r="B95" s="100">
        <v>2907</v>
      </c>
      <c r="C95" s="100">
        <v>276.85714285714283</v>
      </c>
      <c r="D95" s="287">
        <v>0.05</v>
      </c>
      <c r="E95" s="221">
        <v>402619.85333333333</v>
      </c>
      <c r="F95" s="222">
        <v>0.68959999999999999</v>
      </c>
      <c r="G95" s="222">
        <v>0.90849999999999997</v>
      </c>
      <c r="H95" s="222">
        <v>1.0148999999999999</v>
      </c>
      <c r="I95" s="222">
        <v>0.76649999999999996</v>
      </c>
      <c r="J95" s="282">
        <v>5.2241032426391918</v>
      </c>
    </row>
    <row r="96" spans="1:10" ht="13.8" x14ac:dyDescent="0.3">
      <c r="A96" s="99" t="s">
        <v>100</v>
      </c>
      <c r="B96" s="100">
        <v>19056</v>
      </c>
      <c r="C96" s="100">
        <v>381.12</v>
      </c>
      <c r="D96" s="287">
        <v>2.7000000000000003E-2</v>
      </c>
      <c r="E96" s="221">
        <v>587424.96710526315</v>
      </c>
      <c r="F96" s="222">
        <v>0.68400000000000005</v>
      </c>
      <c r="G96" s="222">
        <v>0.86470000000000002</v>
      </c>
      <c r="H96" s="222">
        <v>0.9829</v>
      </c>
      <c r="I96" s="222">
        <v>0.71579999999999999</v>
      </c>
      <c r="J96" s="282">
        <v>5.2313609252951352</v>
      </c>
    </row>
    <row r="97" spans="1:10" ht="13.8" x14ac:dyDescent="0.3">
      <c r="A97" s="99" t="s">
        <v>101</v>
      </c>
      <c r="B97" s="100">
        <v>1101</v>
      </c>
      <c r="C97" s="100">
        <v>275.25</v>
      </c>
      <c r="D97" s="287">
        <v>4.9000000000000002E-2</v>
      </c>
      <c r="E97" s="221">
        <v>338840.42499999999</v>
      </c>
      <c r="F97" s="222">
        <v>0.72199999999999998</v>
      </c>
      <c r="G97" s="222">
        <v>0.90369999999999995</v>
      </c>
      <c r="H97" s="222">
        <v>1.012</v>
      </c>
      <c r="I97" s="222">
        <v>0.78310000000000002</v>
      </c>
      <c r="J97" s="282">
        <v>3.1339015436009432</v>
      </c>
    </row>
    <row r="98" spans="1:10" ht="13.8" x14ac:dyDescent="0.3">
      <c r="A98" s="99" t="s">
        <v>102</v>
      </c>
      <c r="B98" s="100">
        <v>1039</v>
      </c>
      <c r="C98" s="100">
        <v>296.85714285714283</v>
      </c>
      <c r="D98" s="287">
        <v>4.0999999999999995E-2</v>
      </c>
      <c r="E98" s="221">
        <v>380604.19714285713</v>
      </c>
      <c r="F98" s="222">
        <v>0.66779999999999995</v>
      </c>
      <c r="G98" s="222">
        <v>0.82099999999999995</v>
      </c>
      <c r="H98" s="222">
        <v>0.94420000000000004</v>
      </c>
      <c r="I98" s="222">
        <v>0.74109999999999998</v>
      </c>
      <c r="J98" s="282">
        <v>4.0364421918458548</v>
      </c>
    </row>
    <row r="99" spans="1:10" ht="13.8" x14ac:dyDescent="0.3">
      <c r="A99" s="99" t="s">
        <v>103</v>
      </c>
      <c r="B99" s="100">
        <v>620</v>
      </c>
      <c r="C99" s="100">
        <v>620</v>
      </c>
      <c r="D99" s="287">
        <v>2.8999999999999998E-2</v>
      </c>
      <c r="E99" s="221">
        <v>902196.64</v>
      </c>
      <c r="F99" s="222">
        <v>0.76149999999999995</v>
      </c>
      <c r="G99" s="222">
        <v>0.90969999999999995</v>
      </c>
      <c r="H99" s="222">
        <v>1.0203</v>
      </c>
      <c r="I99" s="222">
        <v>0.6804</v>
      </c>
      <c r="J99" s="282">
        <v>7.1461610004725422</v>
      </c>
    </row>
    <row r="100" spans="1:10" ht="13.8" x14ac:dyDescent="0.3">
      <c r="A100" s="99" t="s">
        <v>104</v>
      </c>
      <c r="B100" s="100">
        <v>8457</v>
      </c>
      <c r="C100" s="100">
        <v>704.75</v>
      </c>
      <c r="D100" s="287">
        <v>3.4000000000000002E-2</v>
      </c>
      <c r="E100" s="221">
        <v>701292.32374999998</v>
      </c>
      <c r="F100" s="222">
        <v>0.6431</v>
      </c>
      <c r="G100" s="222">
        <v>0.77759999999999996</v>
      </c>
      <c r="H100" s="222">
        <v>0.92349999999999999</v>
      </c>
      <c r="I100" s="222">
        <v>0.61990000000000001</v>
      </c>
      <c r="J100" s="282">
        <v>8.5631550781667745</v>
      </c>
    </row>
    <row r="101" spans="1:10" ht="13.8" x14ac:dyDescent="0.3">
      <c r="A101" s="99" t="s">
        <v>105</v>
      </c>
      <c r="B101" s="100">
        <v>2740</v>
      </c>
      <c r="C101" s="100">
        <v>456.66666666666669</v>
      </c>
      <c r="D101" s="287">
        <v>3.3000000000000002E-2</v>
      </c>
      <c r="E101" s="221">
        <v>448082.88374999998</v>
      </c>
      <c r="F101" s="222">
        <v>0.61029999999999995</v>
      </c>
      <c r="G101" s="222">
        <v>0.88829999999999998</v>
      </c>
      <c r="H101" s="222">
        <v>1.0185999999999999</v>
      </c>
      <c r="I101" s="222">
        <v>0.58989999999999998</v>
      </c>
      <c r="J101" s="282">
        <v>5.0706533553086768</v>
      </c>
    </row>
    <row r="102" spans="1:10" ht="13.8" x14ac:dyDescent="0.3">
      <c r="A102" s="99" t="s">
        <v>106</v>
      </c>
      <c r="B102" s="100">
        <v>4904</v>
      </c>
      <c r="C102" s="100">
        <v>377.23076923076923</v>
      </c>
      <c r="D102" s="287">
        <v>4.5999999999999999E-2</v>
      </c>
      <c r="E102" s="221">
        <v>537658.07125000004</v>
      </c>
      <c r="F102" s="222">
        <v>0.64729999999999999</v>
      </c>
      <c r="G102" s="222">
        <v>0.93410000000000004</v>
      </c>
      <c r="H102" s="222">
        <v>1.0130999999999999</v>
      </c>
      <c r="I102" s="222">
        <v>0.67849999999999999</v>
      </c>
      <c r="J102" s="282">
        <v>4.5841823222264377</v>
      </c>
    </row>
    <row r="103" spans="1:10" ht="13.8" x14ac:dyDescent="0.3">
      <c r="A103" s="99" t="s">
        <v>107</v>
      </c>
      <c r="B103" s="100">
        <v>1089</v>
      </c>
      <c r="C103" s="100">
        <v>272.25</v>
      </c>
      <c r="D103" s="287">
        <v>2.7999999999999997E-2</v>
      </c>
      <c r="E103" s="221">
        <v>415200.66800000001</v>
      </c>
      <c r="F103" s="222">
        <v>0.63490000000000002</v>
      </c>
      <c r="G103" s="222">
        <v>0.89259999999999995</v>
      </c>
      <c r="H103" s="222">
        <v>1.0512999999999999</v>
      </c>
      <c r="I103" s="222">
        <v>0.66039999999999999</v>
      </c>
      <c r="J103" s="282">
        <v>5.0038651263863345</v>
      </c>
    </row>
    <row r="104" spans="1:10" ht="13.8" x14ac:dyDescent="0.3">
      <c r="A104" s="99" t="s">
        <v>108</v>
      </c>
      <c r="B104" s="100">
        <v>334</v>
      </c>
      <c r="C104" s="100">
        <v>445.33333333333331</v>
      </c>
      <c r="D104" s="287">
        <v>2.7999999999999997E-2</v>
      </c>
      <c r="E104" s="221">
        <v>631832.32380952372</v>
      </c>
      <c r="F104" s="222">
        <v>0.74680000000000002</v>
      </c>
      <c r="G104" s="222">
        <v>0.82630000000000003</v>
      </c>
      <c r="H104" s="222">
        <v>1.0765</v>
      </c>
      <c r="I104" s="222">
        <v>0.66220000000000001</v>
      </c>
      <c r="J104" s="283">
        <v>7.5089370690567003</v>
      </c>
    </row>
    <row r="105" spans="1:10" s="176" customFormat="1" ht="13.8" x14ac:dyDescent="0.3">
      <c r="A105" s="101" t="s">
        <v>3</v>
      </c>
      <c r="B105" s="102">
        <v>353224</v>
      </c>
      <c r="C105" s="102">
        <v>372.25360424922013</v>
      </c>
      <c r="D105" s="228">
        <v>3.4000000000000002E-2</v>
      </c>
      <c r="E105" s="103">
        <v>502942.93046827184</v>
      </c>
      <c r="F105" s="104">
        <v>0.67686458929142768</v>
      </c>
      <c r="G105" s="104">
        <v>0.85335934138110658</v>
      </c>
      <c r="H105" s="104">
        <v>0.97906857709159945</v>
      </c>
      <c r="I105" s="104">
        <v>0.69604515011724322</v>
      </c>
      <c r="J105" s="105"/>
    </row>
    <row r="106" spans="1:10" ht="13.8" x14ac:dyDescent="0.3">
      <c r="A106" s="106"/>
      <c r="B106" s="107"/>
      <c r="C106" s="107"/>
      <c r="D106" s="108"/>
      <c r="E106" s="109"/>
      <c r="F106" s="110"/>
      <c r="G106" s="110"/>
      <c r="H106" s="110"/>
      <c r="I106" s="111"/>
    </row>
    <row r="107" spans="1:10" s="173" customFormat="1" ht="13.8" x14ac:dyDescent="0.3">
      <c r="A107" s="112">
        <f>SUBTOTAL(103,A5:A104)</f>
        <v>100</v>
      </c>
      <c r="B107" s="113">
        <f>SUBTOTAL(109,B5:B104)</f>
        <v>353218</v>
      </c>
      <c r="C107" s="114">
        <f>SUBTOTAL(101,C5:C104)</f>
        <v>381.62125373218834</v>
      </c>
      <c r="D107" s="115">
        <v>3.4000000000000002E-2</v>
      </c>
      <c r="E107" s="258"/>
      <c r="F107" s="110"/>
      <c r="G107" s="110"/>
      <c r="H107" s="110"/>
      <c r="I107" s="110"/>
    </row>
    <row r="108" spans="1:10" ht="13.8" hidden="1" x14ac:dyDescent="0.3">
      <c r="A108" s="178" t="s">
        <v>184</v>
      </c>
      <c r="B108" s="107" t="s">
        <v>185</v>
      </c>
      <c r="C108" s="107" t="s">
        <v>186</v>
      </c>
      <c r="D108" s="108" t="s">
        <v>186</v>
      </c>
      <c r="E108" s="179"/>
      <c r="F108" s="110"/>
      <c r="G108" s="110"/>
      <c r="H108" s="110"/>
      <c r="I108" s="110"/>
    </row>
    <row r="109" spans="1:10" ht="13.8" hidden="1" x14ac:dyDescent="0.3">
      <c r="A109" s="178">
        <f>SUBTOTAL(103,A5:A103)</f>
        <v>99</v>
      </c>
      <c r="B109" s="180">
        <f>SUBTOTAL(109,B5:B103)</f>
        <v>352884</v>
      </c>
      <c r="C109" s="178">
        <f>SUBTOTAL(101,C5:C103)</f>
        <v>380.97769737258079</v>
      </c>
      <c r="D109" s="178">
        <f>SUBTOTAL(101,D5:D103)</f>
        <v>3.3919191919191911E-2</v>
      </c>
      <c r="E109" s="179"/>
      <c r="F109" s="110"/>
      <c r="G109" s="110"/>
      <c r="H109" s="110"/>
      <c r="I109" s="110"/>
    </row>
    <row r="110" spans="1:10" ht="13.8" x14ac:dyDescent="0.3">
      <c r="A110" s="178"/>
      <c r="B110" s="107"/>
      <c r="C110" s="107"/>
      <c r="D110" s="108"/>
      <c r="E110" s="179"/>
      <c r="F110" s="110"/>
      <c r="G110" s="110"/>
      <c r="H110" s="110"/>
      <c r="I110" s="110"/>
    </row>
    <row r="111" spans="1:10" s="181" customFormat="1" ht="13.8" x14ac:dyDescent="0.3">
      <c r="B111" s="256"/>
      <c r="C111" s="277"/>
      <c r="D111" s="278" t="s">
        <v>321</v>
      </c>
      <c r="E111" s="257"/>
      <c r="F111" s="110"/>
      <c r="G111" s="110"/>
      <c r="H111" s="110"/>
      <c r="I111" s="110"/>
    </row>
    <row r="112" spans="1:10" ht="13.8" x14ac:dyDescent="0.3">
      <c r="A112" s="117"/>
      <c r="B112" s="107"/>
      <c r="C112" s="107"/>
      <c r="D112" s="108"/>
      <c r="E112" s="179"/>
      <c r="F112" s="110"/>
      <c r="G112" s="110"/>
      <c r="H112" s="110"/>
      <c r="I112" s="110"/>
    </row>
    <row r="113" spans="1:9" ht="13.8" x14ac:dyDescent="0.3">
      <c r="A113" s="116"/>
      <c r="B113" s="107"/>
      <c r="C113" s="107"/>
      <c r="D113" s="108"/>
      <c r="E113" s="179"/>
      <c r="F113" s="110"/>
      <c r="G113" s="110"/>
      <c r="H113" s="110"/>
      <c r="I113" s="110"/>
    </row>
    <row r="114" spans="1:9" ht="15" customHeight="1" x14ac:dyDescent="0.3">
      <c r="A114" s="260"/>
      <c r="B114" s="107"/>
      <c r="C114" s="107"/>
      <c r="D114" s="108"/>
      <c r="E114" s="109"/>
      <c r="F114" s="110"/>
      <c r="G114" s="110"/>
      <c r="H114" s="110"/>
      <c r="I114" s="111"/>
    </row>
    <row r="115" spans="1:9" ht="13.8" x14ac:dyDescent="0.3">
      <c r="A115" s="183"/>
      <c r="B115" s="107"/>
      <c r="C115" s="107"/>
      <c r="D115" s="108"/>
      <c r="E115" s="179"/>
      <c r="F115" s="184"/>
      <c r="G115" s="110"/>
      <c r="H115" s="110"/>
      <c r="I115" s="111"/>
    </row>
    <row r="116" spans="1:9" ht="13.8" x14ac:dyDescent="0.3">
      <c r="A116" s="183"/>
      <c r="B116" s="107"/>
      <c r="C116" s="107"/>
      <c r="D116" s="108"/>
      <c r="E116" s="179"/>
      <c r="F116" s="184"/>
      <c r="G116" s="110"/>
      <c r="H116" s="110"/>
      <c r="I116" s="111"/>
    </row>
    <row r="117" spans="1:9" ht="13.8" x14ac:dyDescent="0.3">
      <c r="A117" s="185"/>
      <c r="B117" s="107"/>
      <c r="C117" s="107"/>
      <c r="D117" s="108"/>
      <c r="E117" s="179"/>
      <c r="F117" s="184"/>
      <c r="G117" s="110"/>
      <c r="H117" s="110"/>
      <c r="I117" s="111"/>
    </row>
    <row r="118" spans="1:9" s="172" customFormat="1" ht="13.8" x14ac:dyDescent="0.3">
      <c r="A118" s="178"/>
      <c r="B118" s="107"/>
      <c r="C118" s="107"/>
      <c r="D118" s="108"/>
      <c r="E118" s="179"/>
      <c r="F118" s="110"/>
      <c r="G118" s="110"/>
      <c r="H118" s="110"/>
      <c r="I118" s="110"/>
    </row>
    <row r="119" spans="1:9" s="172" customFormat="1" ht="13.8" x14ac:dyDescent="0.3">
      <c r="A119" s="106"/>
      <c r="B119" s="107"/>
      <c r="C119" s="186"/>
      <c r="D119" s="186"/>
      <c r="E119" s="179"/>
      <c r="F119" s="110"/>
      <c r="G119" s="110"/>
      <c r="H119" s="110"/>
      <c r="I119" s="110"/>
    </row>
    <row r="120" spans="1:9" s="172" customFormat="1" ht="13.8" x14ac:dyDescent="0.3">
      <c r="A120" s="106"/>
      <c r="B120" s="107"/>
      <c r="C120" s="107"/>
      <c r="D120" s="187"/>
      <c r="E120" s="179"/>
      <c r="F120" s="110"/>
      <c r="G120" s="110"/>
      <c r="H120" s="110"/>
      <c r="I120" s="110"/>
    </row>
    <row r="121" spans="1:9" s="172" customFormat="1" ht="13.8" x14ac:dyDescent="0.3">
      <c r="A121" s="106"/>
      <c r="B121" s="107"/>
      <c r="C121" s="107"/>
      <c r="D121" s="108"/>
      <c r="E121" s="179"/>
      <c r="F121" s="110"/>
      <c r="G121" s="110"/>
      <c r="H121" s="110"/>
      <c r="I121" s="110"/>
    </row>
    <row r="122" spans="1:9" s="172" customFormat="1" ht="13.8" x14ac:dyDescent="0.3">
      <c r="A122" s="106"/>
      <c r="B122" s="107"/>
      <c r="C122" s="107"/>
      <c r="D122" s="186"/>
      <c r="E122" s="179"/>
      <c r="F122" s="110"/>
      <c r="G122" s="110"/>
      <c r="H122" s="110"/>
      <c r="I122" s="110"/>
    </row>
    <row r="123" spans="1:9" s="172" customFormat="1" ht="13.8" x14ac:dyDescent="0.3">
      <c r="A123" s="178"/>
      <c r="B123" s="107"/>
      <c r="C123" s="107"/>
      <c r="D123" s="108"/>
      <c r="E123" s="179"/>
      <c r="F123" s="110"/>
      <c r="G123" s="110"/>
      <c r="H123" s="110"/>
      <c r="I123" s="110"/>
    </row>
    <row r="124" spans="1:9" s="172" customFormat="1" ht="13.8" x14ac:dyDescent="0.3">
      <c r="A124" s="106"/>
      <c r="B124" s="107"/>
      <c r="C124" s="107"/>
      <c r="D124" s="108"/>
      <c r="E124" s="179"/>
      <c r="F124" s="110"/>
      <c r="G124" s="110"/>
      <c r="H124" s="110"/>
      <c r="I124" s="110"/>
    </row>
    <row r="125" spans="1:9" s="172" customFormat="1" ht="13.8" x14ac:dyDescent="0.3">
      <c r="A125" s="178"/>
      <c r="B125" s="107"/>
      <c r="C125" s="107"/>
      <c r="D125" s="108"/>
      <c r="E125" s="179"/>
      <c r="F125" s="110"/>
      <c r="G125" s="110"/>
      <c r="H125" s="110"/>
      <c r="I125" s="110"/>
    </row>
    <row r="126" spans="1:9" s="176" customFormat="1" ht="13.8" x14ac:dyDescent="0.3">
      <c r="A126" s="182"/>
      <c r="B126" s="188"/>
      <c r="C126" s="188"/>
      <c r="D126" s="189"/>
      <c r="E126" s="190"/>
      <c r="F126" s="191"/>
      <c r="G126" s="191"/>
      <c r="H126" s="191"/>
      <c r="I126" s="191"/>
    </row>
    <row r="127" spans="1:9" ht="13.8" x14ac:dyDescent="0.3">
      <c r="A127" s="183"/>
      <c r="B127" s="107"/>
      <c r="C127" s="107"/>
      <c r="D127" s="108"/>
      <c r="E127" s="179"/>
      <c r="F127" s="184"/>
      <c r="G127" s="110"/>
      <c r="H127" s="110"/>
      <c r="I127" s="111"/>
    </row>
    <row r="128" spans="1:9" ht="13.8" x14ac:dyDescent="0.3">
      <c r="A128" s="192"/>
      <c r="B128" s="107"/>
      <c r="C128" s="107"/>
      <c r="D128" s="108"/>
      <c r="E128" s="179"/>
      <c r="F128" s="184"/>
      <c r="G128" s="110"/>
      <c r="H128" s="110"/>
      <c r="I128" s="111"/>
    </row>
    <row r="129" spans="1:9" ht="13.8" x14ac:dyDescent="0.3">
      <c r="A129" s="183"/>
      <c r="B129" s="107"/>
      <c r="C129" s="107"/>
      <c r="D129" s="108"/>
      <c r="E129" s="179"/>
      <c r="F129" s="184"/>
      <c r="G129" s="110"/>
      <c r="H129" s="110"/>
      <c r="I129" s="111"/>
    </row>
    <row r="130" spans="1:9" ht="13.8" x14ac:dyDescent="0.3">
      <c r="A130" s="183"/>
      <c r="B130" s="107"/>
      <c r="C130" s="107"/>
      <c r="D130" s="108"/>
      <c r="E130" s="179"/>
      <c r="F130" s="184"/>
      <c r="G130" s="110"/>
      <c r="H130" s="110"/>
      <c r="I130" s="111"/>
    </row>
    <row r="131" spans="1:9" ht="13.8" x14ac:dyDescent="0.3">
      <c r="A131" s="183"/>
      <c r="B131" s="107"/>
      <c r="C131" s="107"/>
      <c r="D131" s="108"/>
      <c r="E131" s="179"/>
      <c r="F131" s="184"/>
      <c r="G131" s="110"/>
      <c r="H131" s="110"/>
      <c r="I131" s="111"/>
    </row>
    <row r="132" spans="1:9" ht="13.8" x14ac:dyDescent="0.3">
      <c r="A132" s="183"/>
      <c r="B132" s="107"/>
      <c r="C132" s="107"/>
      <c r="D132" s="108"/>
      <c r="E132" s="179"/>
      <c r="F132" s="184"/>
      <c r="G132" s="110"/>
      <c r="H132" s="110"/>
      <c r="I132" s="111"/>
    </row>
    <row r="133" spans="1:9" ht="13.8" x14ac:dyDescent="0.3">
      <c r="A133" s="183"/>
      <c r="B133" s="107"/>
      <c r="C133" s="107"/>
      <c r="D133" s="108"/>
      <c r="E133" s="179"/>
      <c r="F133" s="184"/>
      <c r="G133" s="110"/>
      <c r="H133" s="110"/>
      <c r="I133" s="111"/>
    </row>
    <row r="134" spans="1:9" ht="13.8" x14ac:dyDescent="0.3">
      <c r="A134" s="183"/>
      <c r="B134" s="107"/>
      <c r="C134" s="107"/>
      <c r="D134" s="108"/>
      <c r="E134" s="179"/>
      <c r="F134" s="184"/>
      <c r="G134" s="110"/>
      <c r="H134" s="110"/>
      <c r="I134" s="111"/>
    </row>
    <row r="135" spans="1:9" ht="13.8" x14ac:dyDescent="0.3">
      <c r="A135" s="183"/>
      <c r="B135" s="107"/>
      <c r="C135" s="107"/>
      <c r="D135" s="108"/>
      <c r="E135" s="179"/>
      <c r="F135" s="184"/>
      <c r="G135" s="110"/>
      <c r="H135" s="110"/>
      <c r="I135" s="111"/>
    </row>
    <row r="136" spans="1:9" ht="13.8" x14ac:dyDescent="0.3">
      <c r="A136" s="183"/>
      <c r="B136" s="107"/>
      <c r="C136" s="107"/>
      <c r="D136" s="108"/>
      <c r="E136" s="179"/>
      <c r="F136" s="184"/>
      <c r="G136" s="110"/>
      <c r="H136" s="110"/>
      <c r="I136" s="111"/>
    </row>
    <row r="137" spans="1:9" ht="13.8" x14ac:dyDescent="0.3">
      <c r="A137" s="183"/>
      <c r="B137" s="107"/>
      <c r="C137" s="107"/>
      <c r="D137" s="108"/>
      <c r="E137" s="179"/>
      <c r="F137" s="184"/>
      <c r="G137" s="110"/>
      <c r="H137" s="110"/>
      <c r="I137" s="111"/>
    </row>
    <row r="138" spans="1:9" ht="13.8" x14ac:dyDescent="0.3">
      <c r="A138" s="183"/>
      <c r="B138" s="107"/>
      <c r="C138" s="107"/>
      <c r="D138" s="108"/>
      <c r="E138" s="179"/>
      <c r="F138" s="184"/>
      <c r="G138" s="110"/>
      <c r="H138" s="110"/>
      <c r="I138" s="111"/>
    </row>
    <row r="139" spans="1:9" ht="13.8" x14ac:dyDescent="0.3">
      <c r="A139" s="183"/>
      <c r="B139" s="107"/>
      <c r="C139" s="107"/>
      <c r="D139" s="108"/>
      <c r="E139" s="179"/>
      <c r="F139" s="184"/>
      <c r="G139" s="110"/>
      <c r="H139" s="110"/>
      <c r="I139" s="111"/>
    </row>
    <row r="140" spans="1:9" ht="13.8" x14ac:dyDescent="0.3">
      <c r="A140" s="183"/>
      <c r="B140" s="107"/>
      <c r="C140" s="107"/>
      <c r="D140" s="108"/>
      <c r="E140" s="179"/>
      <c r="F140" s="184"/>
      <c r="G140" s="110"/>
      <c r="H140" s="110"/>
      <c r="I140" s="111"/>
    </row>
    <row r="141" spans="1:9" ht="13.8" x14ac:dyDescent="0.3">
      <c r="A141" s="183"/>
      <c r="B141" s="107"/>
      <c r="C141" s="107"/>
      <c r="D141" s="108"/>
      <c r="E141" s="179"/>
      <c r="F141" s="184"/>
      <c r="G141" s="110"/>
      <c r="H141" s="110"/>
      <c r="I141" s="111"/>
    </row>
    <row r="142" spans="1:9" ht="13.8" x14ac:dyDescent="0.3">
      <c r="A142" s="183"/>
      <c r="B142" s="107"/>
      <c r="C142" s="107"/>
      <c r="D142" s="108"/>
      <c r="E142" s="179"/>
      <c r="F142" s="184"/>
      <c r="G142" s="110"/>
      <c r="H142" s="110"/>
      <c r="I142" s="111"/>
    </row>
    <row r="143" spans="1:9" x14ac:dyDescent="0.2">
      <c r="A143" s="193"/>
      <c r="E143" s="196"/>
      <c r="F143" s="197"/>
    </row>
    <row r="144" spans="1:9" x14ac:dyDescent="0.2">
      <c r="A144" s="193"/>
      <c r="E144" s="196"/>
      <c r="F144" s="197"/>
    </row>
    <row r="145" spans="1:10" s="198" customFormat="1" x14ac:dyDescent="0.2">
      <c r="A145" s="193"/>
      <c r="B145" s="194"/>
      <c r="C145" s="194"/>
      <c r="D145" s="195"/>
      <c r="E145" s="196"/>
      <c r="F145" s="197"/>
      <c r="I145" s="199"/>
      <c r="J145" s="175"/>
    </row>
    <row r="146" spans="1:10" s="198" customFormat="1" x14ac:dyDescent="0.2">
      <c r="A146" s="193"/>
      <c r="B146" s="194"/>
      <c r="C146" s="194"/>
      <c r="D146" s="195"/>
      <c r="E146" s="196"/>
      <c r="F146" s="197"/>
      <c r="I146" s="199"/>
      <c r="J146" s="175"/>
    </row>
    <row r="147" spans="1:10" s="198" customFormat="1" x14ac:dyDescent="0.2">
      <c r="A147" s="193"/>
      <c r="B147" s="194"/>
      <c r="C147" s="194"/>
      <c r="D147" s="195"/>
      <c r="E147" s="196"/>
      <c r="F147" s="197"/>
      <c r="I147" s="199"/>
      <c r="J147" s="175"/>
    </row>
    <row r="148" spans="1:10" s="198" customFormat="1" x14ac:dyDescent="0.2">
      <c r="A148" s="193"/>
      <c r="B148" s="194"/>
      <c r="C148" s="194"/>
      <c r="D148" s="195"/>
      <c r="E148" s="196"/>
      <c r="F148" s="197"/>
      <c r="I148" s="199"/>
      <c r="J148" s="175"/>
    </row>
    <row r="149" spans="1:10" s="198" customFormat="1" x14ac:dyDescent="0.2">
      <c r="A149" s="193"/>
      <c r="B149" s="194"/>
      <c r="C149" s="194"/>
      <c r="D149" s="195"/>
      <c r="E149" s="196"/>
      <c r="F149" s="197"/>
      <c r="I149" s="199"/>
      <c r="J149" s="175"/>
    </row>
    <row r="150" spans="1:10" s="198" customFormat="1" x14ac:dyDescent="0.2">
      <c r="A150" s="193"/>
      <c r="B150" s="194"/>
      <c r="C150" s="194"/>
      <c r="D150" s="195"/>
      <c r="E150" s="196"/>
      <c r="F150" s="197"/>
      <c r="I150" s="199"/>
      <c r="J150" s="175"/>
    </row>
    <row r="151" spans="1:10" s="198" customFormat="1" x14ac:dyDescent="0.2">
      <c r="A151" s="193"/>
      <c r="B151" s="194"/>
      <c r="C151" s="194"/>
      <c r="D151" s="195"/>
      <c r="E151" s="196"/>
      <c r="F151" s="197"/>
      <c r="I151" s="199"/>
      <c r="J151" s="175"/>
    </row>
    <row r="152" spans="1:10" s="198" customFormat="1" x14ac:dyDescent="0.2">
      <c r="A152" s="193"/>
      <c r="B152" s="194"/>
      <c r="C152" s="194"/>
      <c r="D152" s="195"/>
      <c r="E152" s="196"/>
      <c r="F152" s="197"/>
      <c r="I152" s="199"/>
      <c r="J152" s="175"/>
    </row>
    <row r="153" spans="1:10" s="198" customFormat="1" x14ac:dyDescent="0.2">
      <c r="A153" s="193"/>
      <c r="B153" s="194"/>
      <c r="C153" s="194"/>
      <c r="D153" s="195"/>
      <c r="E153" s="196"/>
      <c r="F153" s="197"/>
      <c r="I153" s="199"/>
      <c r="J153" s="175"/>
    </row>
    <row r="154" spans="1:10" s="198" customFormat="1" x14ac:dyDescent="0.2">
      <c r="A154" s="193"/>
      <c r="B154" s="194"/>
      <c r="C154" s="194"/>
      <c r="D154" s="195"/>
      <c r="E154" s="196"/>
      <c r="F154" s="197"/>
      <c r="I154" s="199"/>
      <c r="J154" s="175"/>
    </row>
    <row r="155" spans="1:10" s="198" customFormat="1" x14ac:dyDescent="0.2">
      <c r="A155" s="193"/>
      <c r="B155" s="194"/>
      <c r="C155" s="194"/>
      <c r="D155" s="195"/>
      <c r="E155" s="196"/>
      <c r="F155" s="197"/>
      <c r="I155" s="199"/>
      <c r="J155" s="175"/>
    </row>
    <row r="156" spans="1:10" s="198" customFormat="1" x14ac:dyDescent="0.2">
      <c r="A156" s="193"/>
      <c r="B156" s="194"/>
      <c r="C156" s="194"/>
      <c r="D156" s="195"/>
      <c r="E156" s="196"/>
      <c r="F156" s="197"/>
      <c r="I156" s="199"/>
      <c r="J156" s="175"/>
    </row>
    <row r="157" spans="1:10" s="198" customFormat="1" x14ac:dyDescent="0.2">
      <c r="A157" s="193"/>
      <c r="B157" s="194"/>
      <c r="C157" s="194"/>
      <c r="D157" s="195"/>
      <c r="E157" s="196"/>
      <c r="F157" s="197"/>
      <c r="I157" s="199"/>
      <c r="J157" s="175"/>
    </row>
    <row r="158" spans="1:10" s="198" customFormat="1" x14ac:dyDescent="0.2">
      <c r="A158" s="193"/>
      <c r="B158" s="194"/>
      <c r="C158" s="194"/>
      <c r="D158" s="195"/>
      <c r="E158" s="196"/>
      <c r="F158" s="197"/>
      <c r="I158" s="199"/>
      <c r="J158" s="175"/>
    </row>
    <row r="159" spans="1:10" s="198" customFormat="1" x14ac:dyDescent="0.2">
      <c r="A159" s="193"/>
      <c r="B159" s="194"/>
      <c r="C159" s="194"/>
      <c r="D159" s="195"/>
      <c r="E159" s="196"/>
      <c r="F159" s="197"/>
      <c r="I159" s="199"/>
      <c r="J159" s="175"/>
    </row>
    <row r="160" spans="1:10" s="198" customFormat="1" x14ac:dyDescent="0.2">
      <c r="A160" s="193"/>
      <c r="B160" s="194"/>
      <c r="C160" s="194"/>
      <c r="D160" s="195"/>
      <c r="E160" s="196"/>
      <c r="F160" s="197"/>
      <c r="I160" s="199"/>
      <c r="J160" s="175"/>
    </row>
    <row r="161" spans="1:10" s="198" customFormat="1" x14ac:dyDescent="0.2">
      <c r="A161" s="193"/>
      <c r="B161" s="194"/>
      <c r="C161" s="194"/>
      <c r="D161" s="195"/>
      <c r="E161" s="196"/>
      <c r="F161" s="197"/>
      <c r="I161" s="199"/>
      <c r="J161" s="175"/>
    </row>
    <row r="162" spans="1:10" s="198" customFormat="1" x14ac:dyDescent="0.2">
      <c r="A162" s="193"/>
      <c r="B162" s="194"/>
      <c r="C162" s="194"/>
      <c r="D162" s="195"/>
      <c r="E162" s="196"/>
      <c r="F162" s="197"/>
      <c r="I162" s="199"/>
      <c r="J162" s="175"/>
    </row>
    <row r="163" spans="1:10" s="198" customFormat="1" x14ac:dyDescent="0.2">
      <c r="A163" s="193"/>
      <c r="B163" s="194"/>
      <c r="C163" s="194"/>
      <c r="D163" s="195"/>
      <c r="E163" s="196"/>
      <c r="F163" s="197"/>
      <c r="I163" s="199"/>
      <c r="J163" s="175"/>
    </row>
    <row r="164" spans="1:10" s="198" customFormat="1" x14ac:dyDescent="0.2">
      <c r="A164" s="193"/>
      <c r="B164" s="194"/>
      <c r="C164" s="194"/>
      <c r="D164" s="195"/>
      <c r="E164" s="196"/>
      <c r="F164" s="197"/>
      <c r="I164" s="199"/>
      <c r="J164" s="175"/>
    </row>
    <row r="165" spans="1:10" s="198" customFormat="1" x14ac:dyDescent="0.2">
      <c r="A165" s="193"/>
      <c r="B165" s="194"/>
      <c r="C165" s="194"/>
      <c r="D165" s="195"/>
      <c r="E165" s="196"/>
      <c r="F165" s="197"/>
      <c r="I165" s="199"/>
      <c r="J165" s="175"/>
    </row>
    <row r="166" spans="1:10" s="198" customFormat="1" x14ac:dyDescent="0.2">
      <c r="A166" s="193"/>
      <c r="B166" s="194"/>
      <c r="C166" s="194"/>
      <c r="D166" s="195"/>
      <c r="E166" s="196"/>
      <c r="F166" s="197"/>
      <c r="I166" s="199"/>
      <c r="J166" s="175"/>
    </row>
    <row r="167" spans="1:10" s="198" customFormat="1" x14ac:dyDescent="0.2">
      <c r="A167" s="193"/>
      <c r="B167" s="194"/>
      <c r="C167" s="194"/>
      <c r="D167" s="195"/>
      <c r="E167" s="196"/>
      <c r="F167" s="197"/>
      <c r="I167" s="199"/>
      <c r="J167" s="175"/>
    </row>
    <row r="168" spans="1:10" s="198" customFormat="1" x14ac:dyDescent="0.2">
      <c r="A168" s="193"/>
      <c r="B168" s="194"/>
      <c r="C168" s="194"/>
      <c r="D168" s="195"/>
      <c r="E168" s="196"/>
      <c r="F168" s="197"/>
      <c r="I168" s="199"/>
      <c r="J168" s="175"/>
    </row>
    <row r="169" spans="1:10" s="198" customFormat="1" x14ac:dyDescent="0.2">
      <c r="A169" s="193"/>
      <c r="B169" s="194"/>
      <c r="C169" s="194"/>
      <c r="D169" s="195"/>
      <c r="E169" s="196"/>
      <c r="F169" s="197"/>
      <c r="I169" s="199"/>
      <c r="J169" s="175"/>
    </row>
    <row r="170" spans="1:10" s="198" customFormat="1" x14ac:dyDescent="0.2">
      <c r="A170" s="193"/>
      <c r="B170" s="194"/>
      <c r="C170" s="194"/>
      <c r="D170" s="195"/>
      <c r="E170" s="196"/>
      <c r="F170" s="197"/>
      <c r="I170" s="199"/>
      <c r="J170" s="175"/>
    </row>
    <row r="171" spans="1:10" s="198" customFormat="1" x14ac:dyDescent="0.2">
      <c r="A171" s="193"/>
      <c r="B171" s="194"/>
      <c r="C171" s="194"/>
      <c r="D171" s="195"/>
      <c r="E171" s="196"/>
      <c r="F171" s="197"/>
      <c r="I171" s="199"/>
      <c r="J171" s="175"/>
    </row>
    <row r="172" spans="1:10" s="198" customFormat="1" x14ac:dyDescent="0.2">
      <c r="A172" s="193"/>
      <c r="B172" s="194"/>
      <c r="C172" s="194"/>
      <c r="D172" s="195"/>
      <c r="E172" s="196"/>
      <c r="F172" s="197"/>
      <c r="I172" s="199"/>
      <c r="J172" s="175"/>
    </row>
    <row r="173" spans="1:10" s="198" customFormat="1" x14ac:dyDescent="0.2">
      <c r="A173" s="193"/>
      <c r="B173" s="194"/>
      <c r="C173" s="194"/>
      <c r="D173" s="195"/>
      <c r="E173" s="196"/>
      <c r="F173" s="197"/>
      <c r="I173" s="199"/>
      <c r="J173" s="175"/>
    </row>
    <row r="174" spans="1:10" s="198" customFormat="1" x14ac:dyDescent="0.2">
      <c r="A174" s="193"/>
      <c r="B174" s="194"/>
      <c r="C174" s="194"/>
      <c r="D174" s="195"/>
      <c r="E174" s="196"/>
      <c r="F174" s="197"/>
      <c r="I174" s="199"/>
      <c r="J174" s="175"/>
    </row>
    <row r="175" spans="1:10" s="198" customFormat="1" x14ac:dyDescent="0.2">
      <c r="A175" s="193"/>
      <c r="B175" s="194"/>
      <c r="C175" s="194"/>
      <c r="D175" s="195"/>
      <c r="E175" s="196"/>
      <c r="F175" s="197"/>
      <c r="I175" s="199"/>
      <c r="J175" s="175"/>
    </row>
    <row r="176" spans="1:10" s="198" customFormat="1" x14ac:dyDescent="0.2">
      <c r="A176" s="193"/>
      <c r="B176" s="194"/>
      <c r="C176" s="194"/>
      <c r="D176" s="195"/>
      <c r="E176" s="196"/>
      <c r="F176" s="197"/>
      <c r="I176" s="199"/>
      <c r="J176" s="175"/>
    </row>
    <row r="177" spans="1:10" s="198" customFormat="1" x14ac:dyDescent="0.2">
      <c r="A177" s="193"/>
      <c r="B177" s="194"/>
      <c r="C177" s="194"/>
      <c r="D177" s="195"/>
      <c r="E177" s="196"/>
      <c r="F177" s="197"/>
      <c r="I177" s="199"/>
      <c r="J177" s="175"/>
    </row>
    <row r="178" spans="1:10" s="198" customFormat="1" x14ac:dyDescent="0.2">
      <c r="A178" s="193"/>
      <c r="B178" s="194"/>
      <c r="C178" s="194"/>
      <c r="D178" s="195"/>
      <c r="E178" s="196"/>
      <c r="F178" s="197"/>
      <c r="I178" s="199"/>
      <c r="J178" s="175"/>
    </row>
    <row r="179" spans="1:10" s="198" customFormat="1" x14ac:dyDescent="0.2">
      <c r="A179" s="193"/>
      <c r="B179" s="194"/>
      <c r="C179" s="194"/>
      <c r="D179" s="195"/>
      <c r="E179" s="196"/>
      <c r="F179" s="197"/>
      <c r="I179" s="199"/>
      <c r="J179" s="175"/>
    </row>
    <row r="180" spans="1:10" s="198" customFormat="1" x14ac:dyDescent="0.2">
      <c r="A180" s="193"/>
      <c r="B180" s="194"/>
      <c r="C180" s="194"/>
      <c r="D180" s="195"/>
      <c r="E180" s="196"/>
      <c r="F180" s="197"/>
      <c r="I180" s="199"/>
      <c r="J180" s="175"/>
    </row>
    <row r="181" spans="1:10" s="198" customFormat="1" x14ac:dyDescent="0.2">
      <c r="A181" s="193"/>
      <c r="B181" s="194"/>
      <c r="C181" s="194"/>
      <c r="D181" s="195"/>
      <c r="E181" s="196"/>
      <c r="F181" s="197"/>
      <c r="I181" s="199"/>
      <c r="J181" s="175"/>
    </row>
    <row r="182" spans="1:10" s="198" customFormat="1" x14ac:dyDescent="0.2">
      <c r="A182" s="193"/>
      <c r="B182" s="194"/>
      <c r="C182" s="194"/>
      <c r="D182" s="195"/>
      <c r="E182" s="196"/>
      <c r="F182" s="197"/>
      <c r="I182" s="199"/>
      <c r="J182" s="175"/>
    </row>
    <row r="183" spans="1:10" s="198" customFormat="1" x14ac:dyDescent="0.2">
      <c r="A183" s="193"/>
      <c r="B183" s="194"/>
      <c r="C183" s="194"/>
      <c r="D183" s="195"/>
      <c r="E183" s="196"/>
      <c r="F183" s="197"/>
      <c r="I183" s="199"/>
      <c r="J183" s="175"/>
    </row>
    <row r="184" spans="1:10" s="198" customFormat="1" x14ac:dyDescent="0.2">
      <c r="A184" s="193"/>
      <c r="B184" s="194"/>
      <c r="C184" s="194"/>
      <c r="D184" s="195"/>
      <c r="E184" s="196"/>
      <c r="F184" s="197"/>
      <c r="I184" s="199"/>
      <c r="J184" s="175"/>
    </row>
    <row r="185" spans="1:10" s="198" customFormat="1" x14ac:dyDescent="0.2">
      <c r="A185" s="193"/>
      <c r="B185" s="194"/>
      <c r="C185" s="194"/>
      <c r="D185" s="195"/>
      <c r="E185" s="196"/>
      <c r="F185" s="197"/>
      <c r="I185" s="199"/>
      <c r="J185" s="175"/>
    </row>
    <row r="186" spans="1:10" s="198" customFormat="1" x14ac:dyDescent="0.2">
      <c r="A186" s="193"/>
      <c r="B186" s="194"/>
      <c r="C186" s="194"/>
      <c r="D186" s="195"/>
      <c r="E186" s="196"/>
      <c r="F186" s="197"/>
      <c r="I186" s="199"/>
      <c r="J186" s="175"/>
    </row>
    <row r="187" spans="1:10" s="198" customFormat="1" x14ac:dyDescent="0.2">
      <c r="A187" s="193"/>
      <c r="B187" s="194"/>
      <c r="C187" s="194"/>
      <c r="D187" s="195"/>
      <c r="E187" s="196"/>
      <c r="F187" s="197"/>
      <c r="I187" s="199"/>
      <c r="J187" s="175"/>
    </row>
    <row r="188" spans="1:10" s="198" customFormat="1" x14ac:dyDescent="0.2">
      <c r="A188" s="193"/>
      <c r="B188" s="194"/>
      <c r="C188" s="194"/>
      <c r="D188" s="195"/>
      <c r="E188" s="196"/>
      <c r="F188" s="197"/>
      <c r="I188" s="199"/>
      <c r="J188" s="175"/>
    </row>
    <row r="189" spans="1:10" s="198" customFormat="1" x14ac:dyDescent="0.2">
      <c r="A189" s="193"/>
      <c r="B189" s="194"/>
      <c r="C189" s="194"/>
      <c r="D189" s="195"/>
      <c r="E189" s="196"/>
      <c r="F189" s="197"/>
      <c r="I189" s="199"/>
      <c r="J189" s="175"/>
    </row>
    <row r="190" spans="1:10" s="198" customFormat="1" x14ac:dyDescent="0.2">
      <c r="A190" s="193"/>
      <c r="B190" s="194"/>
      <c r="C190" s="194"/>
      <c r="D190" s="195"/>
      <c r="E190" s="196"/>
      <c r="F190" s="197"/>
      <c r="I190" s="199"/>
      <c r="J190" s="175"/>
    </row>
    <row r="191" spans="1:10" s="198" customFormat="1" x14ac:dyDescent="0.2">
      <c r="A191" s="193"/>
      <c r="B191" s="194"/>
      <c r="C191" s="194"/>
      <c r="D191" s="195"/>
      <c r="E191" s="196"/>
      <c r="F191" s="197"/>
      <c r="I191" s="199"/>
      <c r="J191" s="175"/>
    </row>
    <row r="192" spans="1:10" s="198" customFormat="1" x14ac:dyDescent="0.2">
      <c r="A192" s="193"/>
      <c r="B192" s="194"/>
      <c r="C192" s="194"/>
      <c r="D192" s="195"/>
      <c r="E192" s="196"/>
      <c r="F192" s="197"/>
      <c r="I192" s="199"/>
      <c r="J192" s="175"/>
    </row>
    <row r="193" spans="1:10" s="198" customFormat="1" x14ac:dyDescent="0.2">
      <c r="A193" s="193"/>
      <c r="B193" s="194"/>
      <c r="C193" s="194"/>
      <c r="D193" s="195"/>
      <c r="E193" s="196"/>
      <c r="F193" s="197"/>
      <c r="I193" s="199"/>
      <c r="J193" s="175"/>
    </row>
    <row r="194" spans="1:10" s="198" customFormat="1" x14ac:dyDescent="0.2">
      <c r="A194" s="193"/>
      <c r="B194" s="194"/>
      <c r="C194" s="194"/>
      <c r="D194" s="195"/>
      <c r="E194" s="196"/>
      <c r="F194" s="197"/>
      <c r="I194" s="199"/>
      <c r="J194" s="175"/>
    </row>
    <row r="195" spans="1:10" s="198" customFormat="1" x14ac:dyDescent="0.2">
      <c r="A195" s="193"/>
      <c r="B195" s="194"/>
      <c r="C195" s="194"/>
      <c r="D195" s="195"/>
      <c r="E195" s="196"/>
      <c r="F195" s="197"/>
      <c r="I195" s="199"/>
      <c r="J195" s="175"/>
    </row>
    <row r="196" spans="1:10" s="198" customFormat="1" x14ac:dyDescent="0.2">
      <c r="A196" s="193"/>
      <c r="B196" s="194"/>
      <c r="C196" s="194"/>
      <c r="D196" s="195"/>
      <c r="E196" s="196"/>
      <c r="F196" s="197"/>
      <c r="I196" s="199"/>
      <c r="J196" s="175"/>
    </row>
    <row r="197" spans="1:10" s="198" customFormat="1" x14ac:dyDescent="0.2">
      <c r="A197" s="193"/>
      <c r="B197" s="194"/>
      <c r="C197" s="194"/>
      <c r="D197" s="195"/>
      <c r="E197" s="196"/>
      <c r="F197" s="197"/>
      <c r="I197" s="199"/>
      <c r="J197" s="175"/>
    </row>
    <row r="198" spans="1:10" s="198" customFormat="1" x14ac:dyDescent="0.2">
      <c r="A198" s="193"/>
      <c r="B198" s="194"/>
      <c r="C198" s="194"/>
      <c r="D198" s="195"/>
      <c r="E198" s="196"/>
      <c r="F198" s="197"/>
      <c r="I198" s="199"/>
      <c r="J198" s="175"/>
    </row>
    <row r="199" spans="1:10" s="198" customFormat="1" x14ac:dyDescent="0.2">
      <c r="A199" s="193"/>
      <c r="B199" s="194"/>
      <c r="C199" s="194"/>
      <c r="D199" s="195"/>
      <c r="E199" s="196"/>
      <c r="F199" s="197"/>
      <c r="I199" s="199"/>
      <c r="J199" s="175"/>
    </row>
    <row r="200" spans="1:10" s="198" customFormat="1" x14ac:dyDescent="0.2">
      <c r="A200" s="193"/>
      <c r="B200" s="194"/>
      <c r="C200" s="194"/>
      <c r="D200" s="195"/>
      <c r="E200" s="196"/>
      <c r="F200" s="197"/>
      <c r="I200" s="199"/>
      <c r="J200" s="175"/>
    </row>
    <row r="201" spans="1:10" s="198" customFormat="1" x14ac:dyDescent="0.2">
      <c r="A201" s="193"/>
      <c r="B201" s="194"/>
      <c r="C201" s="194"/>
      <c r="D201" s="195"/>
      <c r="E201" s="196"/>
      <c r="F201" s="197"/>
      <c r="I201" s="199"/>
      <c r="J201" s="175"/>
    </row>
    <row r="202" spans="1:10" s="198" customFormat="1" x14ac:dyDescent="0.2">
      <c r="A202" s="193"/>
      <c r="B202" s="194"/>
      <c r="C202" s="194"/>
      <c r="D202" s="195"/>
      <c r="E202" s="196"/>
      <c r="F202" s="197"/>
      <c r="I202" s="199"/>
      <c r="J202" s="175"/>
    </row>
    <row r="203" spans="1:10" s="198" customFormat="1" x14ac:dyDescent="0.2">
      <c r="A203" s="193"/>
      <c r="B203" s="194"/>
      <c r="C203" s="194"/>
      <c r="D203" s="195"/>
      <c r="E203" s="196"/>
      <c r="F203" s="197"/>
      <c r="I203" s="199"/>
      <c r="J203" s="175"/>
    </row>
    <row r="204" spans="1:10" s="198" customFormat="1" x14ac:dyDescent="0.2">
      <c r="A204" s="193"/>
      <c r="B204" s="194"/>
      <c r="C204" s="194"/>
      <c r="D204" s="195"/>
      <c r="E204" s="196"/>
      <c r="F204" s="197"/>
      <c r="I204" s="199"/>
      <c r="J204" s="175"/>
    </row>
    <row r="205" spans="1:10" s="198" customFormat="1" x14ac:dyDescent="0.2">
      <c r="A205" s="193"/>
      <c r="B205" s="194"/>
      <c r="C205" s="194"/>
      <c r="D205" s="195"/>
      <c r="E205" s="196"/>
      <c r="F205" s="197"/>
      <c r="I205" s="199"/>
      <c r="J205" s="175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7"/>
  <sheetViews>
    <sheetView workbookViewId="0">
      <pane xSplit="2" ySplit="3" topLeftCell="C4" activePane="bottomRight" state="frozen"/>
      <selection activeCell="D7" sqref="D7"/>
      <selection pane="topRight" activeCell="D7" sqref="D7"/>
      <selection pane="bottomLeft" activeCell="D7" sqref="D7"/>
      <selection pane="bottomRight" activeCell="C110" sqref="C110"/>
    </sheetView>
  </sheetViews>
  <sheetFormatPr defaultColWidth="9.21875" defaultRowHeight="13.2" x14ac:dyDescent="0.25"/>
  <cols>
    <col min="1" max="1" width="15.77734375" style="118" bestFit="1" customWidth="1"/>
    <col min="2" max="2" width="25.77734375" style="118" customWidth="1"/>
    <col min="3" max="3" width="15.21875" style="154" bestFit="1" customWidth="1"/>
    <col min="4" max="4" width="14" style="155" bestFit="1" customWidth="1"/>
    <col min="5" max="5" width="12" style="156" bestFit="1" customWidth="1"/>
    <col min="6" max="6" width="10.5546875" style="157" customWidth="1"/>
    <col min="7" max="7" width="11" style="156" bestFit="1" customWidth="1"/>
    <col min="8" max="8" width="12.77734375" style="158" bestFit="1" customWidth="1"/>
    <col min="9" max="9" width="10.77734375" style="156" bestFit="1" customWidth="1"/>
    <col min="10" max="10" width="13.5546875" style="157" customWidth="1"/>
    <col min="11" max="11" width="16.77734375" style="159" bestFit="1" customWidth="1"/>
    <col min="12" max="12" width="12.21875" style="160" bestFit="1" customWidth="1"/>
    <col min="13" max="13" width="14" style="161" bestFit="1" customWidth="1"/>
    <col min="14" max="14" width="12" style="156" bestFit="1" customWidth="1"/>
    <col min="15" max="15" width="18" style="162" bestFit="1" customWidth="1"/>
    <col min="16" max="16" width="9.77734375" style="158" bestFit="1" customWidth="1"/>
    <col min="17" max="17" width="9.21875" style="157" bestFit="1" customWidth="1"/>
    <col min="18" max="18" width="10.5546875" style="156" bestFit="1" customWidth="1"/>
    <col min="19" max="19" width="10.5546875" style="162" customWidth="1"/>
    <col min="20" max="20" width="9.77734375" style="158" bestFit="1" customWidth="1"/>
    <col min="21" max="21" width="9.21875" style="157" bestFit="1" customWidth="1"/>
    <col min="22" max="22" width="7.77734375" style="156" bestFit="1" customWidth="1"/>
    <col min="23" max="23" width="8.44140625" style="162" bestFit="1" customWidth="1"/>
    <col min="24" max="24" width="9.77734375" style="158" bestFit="1" customWidth="1"/>
    <col min="25" max="25" width="9.21875" style="157" bestFit="1" customWidth="1"/>
    <col min="26" max="26" width="8.5546875" style="156" bestFit="1" customWidth="1"/>
    <col min="27" max="27" width="8.44140625" style="162" bestFit="1" customWidth="1"/>
    <col min="28" max="28" width="9.77734375" style="158" bestFit="1" customWidth="1"/>
    <col min="29" max="29" width="9.21875" style="157" bestFit="1" customWidth="1"/>
    <col min="30" max="30" width="9.77734375" style="158" bestFit="1" customWidth="1"/>
    <col min="31" max="31" width="14.44140625" style="158" customWidth="1"/>
    <col min="32" max="32" width="10.44140625" style="156" customWidth="1"/>
    <col min="33" max="33" width="16" style="157" customWidth="1"/>
    <col min="34" max="34" width="9.77734375" style="158" bestFit="1" customWidth="1"/>
    <col min="35" max="35" width="19.5546875" style="157" customWidth="1"/>
    <col min="36" max="36" width="9.77734375" style="156" bestFit="1" customWidth="1"/>
    <col min="37" max="37" width="9.21875" style="157" bestFit="1" customWidth="1"/>
    <col min="38" max="38" width="9.77734375" style="156" bestFit="1" customWidth="1"/>
    <col min="39" max="39" width="14" style="157" customWidth="1"/>
    <col min="40" max="40" width="9.21875" style="156"/>
    <col min="41" max="41" width="8.44140625" style="162" bestFit="1" customWidth="1"/>
    <col min="42" max="42" width="9.77734375" style="158" bestFit="1" customWidth="1"/>
    <col min="43" max="43" width="9.21875" style="157" bestFit="1" customWidth="1"/>
    <col min="44" max="44" width="9.77734375" style="156" bestFit="1" customWidth="1"/>
    <col min="45" max="45" width="10.5546875" style="157" customWidth="1"/>
    <col min="46" max="16384" width="9.21875" style="118"/>
  </cols>
  <sheetData>
    <row r="1" spans="1:45" ht="24" customHeight="1" x14ac:dyDescent="0.3">
      <c r="A1" s="396" t="s">
        <v>324</v>
      </c>
      <c r="B1" s="397"/>
      <c r="C1" s="387" t="s">
        <v>187</v>
      </c>
      <c r="D1" s="388"/>
      <c r="E1" s="376" t="s">
        <v>117</v>
      </c>
      <c r="F1" s="379"/>
      <c r="G1" s="376" t="s">
        <v>188</v>
      </c>
      <c r="H1" s="379"/>
      <c r="I1" s="376" t="s">
        <v>189</v>
      </c>
      <c r="J1" s="379"/>
      <c r="K1" s="399" t="s">
        <v>251</v>
      </c>
      <c r="L1" s="400"/>
      <c r="M1" s="401"/>
      <c r="N1" s="376" t="s">
        <v>190</v>
      </c>
      <c r="O1" s="377"/>
      <c r="P1" s="377"/>
      <c r="Q1" s="379"/>
      <c r="R1" s="376" t="s">
        <v>191</v>
      </c>
      <c r="S1" s="377"/>
      <c r="T1" s="377"/>
      <c r="U1" s="380"/>
      <c r="V1" s="376" t="s">
        <v>171</v>
      </c>
      <c r="W1" s="377"/>
      <c r="X1" s="377"/>
      <c r="Y1" s="380"/>
      <c r="Z1" s="376" t="s">
        <v>192</v>
      </c>
      <c r="AA1" s="377"/>
      <c r="AB1" s="377"/>
      <c r="AC1" s="380"/>
      <c r="AD1" s="376" t="s">
        <v>193</v>
      </c>
      <c r="AE1" s="380"/>
      <c r="AF1" s="376" t="s">
        <v>194</v>
      </c>
      <c r="AG1" s="379"/>
      <c r="AH1" s="377" t="s">
        <v>195</v>
      </c>
      <c r="AI1" s="378"/>
      <c r="AJ1" s="376" t="s">
        <v>196</v>
      </c>
      <c r="AK1" s="380"/>
      <c r="AL1" s="376" t="s">
        <v>197</v>
      </c>
      <c r="AM1" s="380"/>
      <c r="AN1" s="376" t="s">
        <v>198</v>
      </c>
      <c r="AO1" s="377"/>
      <c r="AP1" s="378"/>
      <c r="AQ1" s="379"/>
      <c r="AR1" s="376" t="s">
        <v>199</v>
      </c>
      <c r="AS1" s="379"/>
    </row>
    <row r="2" spans="1:45" ht="34.5" customHeight="1" thickBot="1" x14ac:dyDescent="0.3">
      <c r="A2" s="398"/>
      <c r="B2" s="397"/>
      <c r="C2" s="381" t="s">
        <v>200</v>
      </c>
      <c r="D2" s="375"/>
      <c r="E2" s="382" t="s">
        <v>201</v>
      </c>
      <c r="F2" s="383"/>
      <c r="G2" s="382" t="s">
        <v>202</v>
      </c>
      <c r="H2" s="383"/>
      <c r="I2" s="382" t="s">
        <v>203</v>
      </c>
      <c r="J2" s="383"/>
      <c r="K2" s="384" t="s">
        <v>204</v>
      </c>
      <c r="L2" s="385"/>
      <c r="M2" s="386"/>
      <c r="N2" s="395" t="s">
        <v>205</v>
      </c>
      <c r="O2" s="385"/>
      <c r="P2" s="385"/>
      <c r="Q2" s="386"/>
      <c r="R2" s="395" t="s">
        <v>205</v>
      </c>
      <c r="S2" s="385"/>
      <c r="T2" s="385"/>
      <c r="U2" s="386"/>
      <c r="V2" s="395" t="s">
        <v>205</v>
      </c>
      <c r="W2" s="385"/>
      <c r="X2" s="385"/>
      <c r="Y2" s="386"/>
      <c r="Z2" s="374" t="s">
        <v>205</v>
      </c>
      <c r="AA2" s="389"/>
      <c r="AB2" s="389"/>
      <c r="AC2" s="375"/>
      <c r="AD2" s="374" t="s">
        <v>205</v>
      </c>
      <c r="AE2" s="392"/>
      <c r="AF2" s="374" t="s">
        <v>205</v>
      </c>
      <c r="AG2" s="375"/>
      <c r="AH2" s="374" t="s">
        <v>205</v>
      </c>
      <c r="AI2" s="375"/>
      <c r="AJ2" s="374" t="s">
        <v>205</v>
      </c>
      <c r="AK2" s="375"/>
      <c r="AL2" s="374" t="s">
        <v>205</v>
      </c>
      <c r="AM2" s="375"/>
      <c r="AN2" s="374" t="s">
        <v>205</v>
      </c>
      <c r="AO2" s="389"/>
      <c r="AP2" s="389"/>
      <c r="AQ2" s="375"/>
      <c r="AR2" s="390" t="s">
        <v>205</v>
      </c>
      <c r="AS2" s="391"/>
    </row>
    <row r="3" spans="1:45" ht="13.5" customHeight="1" x14ac:dyDescent="0.3">
      <c r="A3" s="119" t="s">
        <v>109</v>
      </c>
      <c r="B3" s="120" t="s">
        <v>110</v>
      </c>
      <c r="C3" s="121" t="s">
        <v>206</v>
      </c>
      <c r="D3" s="121" t="s">
        <v>207</v>
      </c>
      <c r="E3" s="122" t="s">
        <v>117</v>
      </c>
      <c r="F3" s="122" t="s">
        <v>179</v>
      </c>
      <c r="G3" s="122" t="s">
        <v>115</v>
      </c>
      <c r="H3" s="122" t="s">
        <v>208</v>
      </c>
      <c r="I3" s="122" t="s">
        <v>209</v>
      </c>
      <c r="J3" s="122" t="s">
        <v>210</v>
      </c>
      <c r="K3" s="123" t="s">
        <v>211</v>
      </c>
      <c r="L3" s="123" t="s">
        <v>212</v>
      </c>
      <c r="M3" s="123" t="s">
        <v>213</v>
      </c>
      <c r="N3" s="122" t="s">
        <v>214</v>
      </c>
      <c r="O3" s="122" t="s">
        <v>215</v>
      </c>
      <c r="P3" s="122" t="s">
        <v>216</v>
      </c>
      <c r="Q3" s="122" t="s">
        <v>217</v>
      </c>
      <c r="R3" s="122" t="s">
        <v>214</v>
      </c>
      <c r="S3" s="122" t="s">
        <v>215</v>
      </c>
      <c r="T3" s="122" t="s">
        <v>216</v>
      </c>
      <c r="U3" s="122" t="s">
        <v>217</v>
      </c>
      <c r="V3" s="122" t="s">
        <v>214</v>
      </c>
      <c r="W3" s="122" t="s">
        <v>215</v>
      </c>
      <c r="X3" s="122" t="s">
        <v>216</v>
      </c>
      <c r="Y3" s="122" t="s">
        <v>217</v>
      </c>
      <c r="Z3" s="120" t="s">
        <v>214</v>
      </c>
      <c r="AA3" s="120" t="s">
        <v>215</v>
      </c>
      <c r="AB3" s="120" t="s">
        <v>216</v>
      </c>
      <c r="AC3" s="120" t="s">
        <v>217</v>
      </c>
      <c r="AD3" s="120" t="s">
        <v>216</v>
      </c>
      <c r="AE3" s="120" t="s">
        <v>217</v>
      </c>
      <c r="AF3" s="120" t="s">
        <v>216</v>
      </c>
      <c r="AG3" s="120" t="s">
        <v>217</v>
      </c>
      <c r="AH3" s="120" t="s">
        <v>216</v>
      </c>
      <c r="AI3" s="120" t="s">
        <v>217</v>
      </c>
      <c r="AJ3" s="120" t="s">
        <v>216</v>
      </c>
      <c r="AK3" s="120" t="s">
        <v>217</v>
      </c>
      <c r="AL3" s="120" t="s">
        <v>216</v>
      </c>
      <c r="AM3" s="120" t="s">
        <v>217</v>
      </c>
      <c r="AN3" s="120" t="s">
        <v>214</v>
      </c>
      <c r="AO3" s="120" t="s">
        <v>215</v>
      </c>
      <c r="AP3" s="120" t="s">
        <v>216</v>
      </c>
      <c r="AQ3" s="120" t="s">
        <v>217</v>
      </c>
      <c r="AR3" s="120" t="s">
        <v>216</v>
      </c>
      <c r="AS3" s="120" t="s">
        <v>217</v>
      </c>
    </row>
    <row r="4" spans="1:45" ht="13.5" customHeight="1" x14ac:dyDescent="0.3">
      <c r="A4" s="124" t="s">
        <v>142</v>
      </c>
      <c r="B4" s="171" t="s">
        <v>5</v>
      </c>
      <c r="C4" s="125">
        <v>14</v>
      </c>
      <c r="D4" s="125">
        <v>23.5</v>
      </c>
      <c r="E4" s="238">
        <v>6176</v>
      </c>
      <c r="F4" s="239">
        <v>441.14285714285717</v>
      </c>
      <c r="G4" s="240">
        <v>351</v>
      </c>
      <c r="H4" s="239">
        <v>25.071428571428573</v>
      </c>
      <c r="I4" s="240">
        <v>352</v>
      </c>
      <c r="J4" s="239">
        <v>25.142857142857142</v>
      </c>
      <c r="K4" s="126">
        <v>10507571.300000001</v>
      </c>
      <c r="L4" s="126">
        <v>750540.80714285723</v>
      </c>
      <c r="M4" s="126">
        <v>447130.69361702132</v>
      </c>
      <c r="N4" s="127">
        <v>118479</v>
      </c>
      <c r="O4" s="125">
        <v>8462.7857142857138</v>
      </c>
      <c r="P4" s="127">
        <v>768</v>
      </c>
      <c r="Q4" s="125">
        <v>54.857142857142854</v>
      </c>
      <c r="R4" s="127">
        <v>1834</v>
      </c>
      <c r="S4" s="125">
        <v>131</v>
      </c>
      <c r="T4" s="127">
        <v>80</v>
      </c>
      <c r="U4" s="125">
        <v>5.7142857142857144</v>
      </c>
      <c r="V4" s="127">
        <v>300</v>
      </c>
      <c r="W4" s="125">
        <v>21.428571428571427</v>
      </c>
      <c r="X4" s="127">
        <v>351</v>
      </c>
      <c r="Y4" s="125">
        <v>25.071428571428573</v>
      </c>
      <c r="Z4" s="127">
        <v>705</v>
      </c>
      <c r="AA4" s="125">
        <v>50.357142857142854</v>
      </c>
      <c r="AB4" s="127">
        <v>328</v>
      </c>
      <c r="AC4" s="125">
        <v>23.428571428571427</v>
      </c>
      <c r="AD4" s="128">
        <v>502</v>
      </c>
      <c r="AE4" s="125">
        <v>35.857142857142854</v>
      </c>
      <c r="AF4" s="127">
        <v>164</v>
      </c>
      <c r="AG4" s="125">
        <v>11.714285714285714</v>
      </c>
      <c r="AH4" s="127">
        <v>272</v>
      </c>
      <c r="AI4" s="125">
        <v>19.428571428571427</v>
      </c>
      <c r="AJ4" s="127">
        <v>59</v>
      </c>
      <c r="AK4" s="125">
        <v>4.2142857142857144</v>
      </c>
      <c r="AL4" s="127">
        <v>3285</v>
      </c>
      <c r="AM4" s="125">
        <v>234.64285714285714</v>
      </c>
      <c r="AN4" s="127">
        <v>1553</v>
      </c>
      <c r="AO4" s="125">
        <v>110.92857142857143</v>
      </c>
      <c r="AP4" s="127">
        <v>2951</v>
      </c>
      <c r="AQ4" s="125">
        <v>210.78571428571428</v>
      </c>
      <c r="AR4" s="127">
        <v>753</v>
      </c>
      <c r="AS4" s="125">
        <v>53.785714285714285</v>
      </c>
    </row>
    <row r="5" spans="1:45" ht="13.5" customHeight="1" x14ac:dyDescent="0.3">
      <c r="A5" s="124" t="s">
        <v>153</v>
      </c>
      <c r="B5" s="171" t="s">
        <v>6</v>
      </c>
      <c r="C5" s="125">
        <v>3</v>
      </c>
      <c r="D5" s="125">
        <v>4.25</v>
      </c>
      <c r="E5" s="238">
        <v>1161</v>
      </c>
      <c r="F5" s="239">
        <v>387</v>
      </c>
      <c r="G5" s="240">
        <v>72</v>
      </c>
      <c r="H5" s="239">
        <v>24</v>
      </c>
      <c r="I5" s="240">
        <v>58</v>
      </c>
      <c r="J5" s="239">
        <v>19.333333333333332</v>
      </c>
      <c r="K5" s="126">
        <v>1722235.69</v>
      </c>
      <c r="L5" s="126">
        <v>574078.56333333335</v>
      </c>
      <c r="M5" s="126">
        <v>405231.92705882352</v>
      </c>
      <c r="N5" s="127">
        <v>30112</v>
      </c>
      <c r="O5" s="125">
        <v>10037.333333333334</v>
      </c>
      <c r="P5" s="127">
        <v>157</v>
      </c>
      <c r="Q5" s="125">
        <v>52.333333333333336</v>
      </c>
      <c r="R5" s="127">
        <v>287</v>
      </c>
      <c r="S5" s="125">
        <v>95.666666666666671</v>
      </c>
      <c r="T5" s="127">
        <v>7</v>
      </c>
      <c r="U5" s="125">
        <v>2.3333333333333335</v>
      </c>
      <c r="V5" s="127">
        <v>31</v>
      </c>
      <c r="W5" s="125">
        <v>10.333333333333334</v>
      </c>
      <c r="X5" s="127">
        <v>75</v>
      </c>
      <c r="Y5" s="125">
        <v>25</v>
      </c>
      <c r="Z5" s="127">
        <v>65</v>
      </c>
      <c r="AA5" s="125">
        <v>21.666666666666668</v>
      </c>
      <c r="AB5" s="127">
        <v>49</v>
      </c>
      <c r="AC5" s="125">
        <v>16.333333333333332</v>
      </c>
      <c r="AD5" s="128">
        <v>6</v>
      </c>
      <c r="AE5" s="125">
        <v>2</v>
      </c>
      <c r="AF5" s="127">
        <v>22</v>
      </c>
      <c r="AG5" s="125">
        <v>7.333333333333333</v>
      </c>
      <c r="AH5" s="127">
        <v>76</v>
      </c>
      <c r="AI5" s="125">
        <v>25.333333333333332</v>
      </c>
      <c r="AJ5" s="127">
        <v>13</v>
      </c>
      <c r="AK5" s="125">
        <v>4.333333333333333</v>
      </c>
      <c r="AL5" s="127">
        <v>515</v>
      </c>
      <c r="AM5" s="125">
        <v>171.66666666666666</v>
      </c>
      <c r="AN5" s="127">
        <v>593</v>
      </c>
      <c r="AO5" s="125">
        <v>197.66666666666666</v>
      </c>
      <c r="AP5" s="127">
        <v>1173</v>
      </c>
      <c r="AQ5" s="125">
        <v>391</v>
      </c>
      <c r="AR5" s="127">
        <v>132</v>
      </c>
      <c r="AS5" s="125">
        <v>44</v>
      </c>
    </row>
    <row r="6" spans="1:45" ht="13.5" customHeight="1" x14ac:dyDescent="0.3">
      <c r="A6" s="124" t="s">
        <v>153</v>
      </c>
      <c r="B6" s="171" t="s">
        <v>7</v>
      </c>
      <c r="C6" s="125">
        <v>1.75</v>
      </c>
      <c r="D6" s="125">
        <v>2</v>
      </c>
      <c r="E6" s="238">
        <v>339</v>
      </c>
      <c r="F6" s="239">
        <v>193.71428571428572</v>
      </c>
      <c r="G6" s="240">
        <v>2</v>
      </c>
      <c r="H6" s="239">
        <v>1.1428571428571428</v>
      </c>
      <c r="I6" s="240">
        <v>33</v>
      </c>
      <c r="J6" s="239">
        <v>18.857142857142858</v>
      </c>
      <c r="K6" s="126">
        <v>481497.15</v>
      </c>
      <c r="L6" s="126">
        <v>275141.22857142857</v>
      </c>
      <c r="M6" s="126">
        <v>240748.57500000001</v>
      </c>
      <c r="N6" s="127">
        <v>7076</v>
      </c>
      <c r="O6" s="125">
        <v>4043.4285714285716</v>
      </c>
      <c r="P6" s="127">
        <v>31</v>
      </c>
      <c r="Q6" s="125">
        <v>17.714285714285715</v>
      </c>
      <c r="R6" s="127">
        <v>158</v>
      </c>
      <c r="S6" s="125">
        <v>90.285714285714292</v>
      </c>
      <c r="T6" s="127">
        <v>2</v>
      </c>
      <c r="U6" s="125">
        <v>1.1428571428571428</v>
      </c>
      <c r="V6" s="127">
        <v>0</v>
      </c>
      <c r="W6" s="125">
        <v>0</v>
      </c>
      <c r="X6" s="127">
        <v>2</v>
      </c>
      <c r="Y6" s="125">
        <v>1.1428571428571428</v>
      </c>
      <c r="Z6" s="127">
        <v>5</v>
      </c>
      <c r="AA6" s="125">
        <v>2.8571428571428572</v>
      </c>
      <c r="AB6" s="127">
        <v>34</v>
      </c>
      <c r="AC6" s="125">
        <v>19.428571428571427</v>
      </c>
      <c r="AD6" s="128">
        <v>26</v>
      </c>
      <c r="AE6" s="125">
        <v>14.857142857142858</v>
      </c>
      <c r="AF6" s="127">
        <v>10</v>
      </c>
      <c r="AG6" s="125">
        <v>5.7142857142857144</v>
      </c>
      <c r="AH6" s="127">
        <v>27</v>
      </c>
      <c r="AI6" s="125">
        <v>15.428571428571429</v>
      </c>
      <c r="AJ6" s="127">
        <v>14</v>
      </c>
      <c r="AK6" s="125">
        <v>8</v>
      </c>
      <c r="AL6" s="127">
        <v>103</v>
      </c>
      <c r="AM6" s="125">
        <v>58.857142857142854</v>
      </c>
      <c r="AN6" s="127">
        <v>105</v>
      </c>
      <c r="AO6" s="125">
        <v>60</v>
      </c>
      <c r="AP6" s="127">
        <v>412</v>
      </c>
      <c r="AQ6" s="125">
        <v>235.42857142857142</v>
      </c>
      <c r="AR6" s="127">
        <v>64</v>
      </c>
      <c r="AS6" s="125">
        <v>36.571428571428569</v>
      </c>
    </row>
    <row r="7" spans="1:45" ht="13.5" customHeight="1" x14ac:dyDescent="0.3">
      <c r="A7" s="124" t="s">
        <v>154</v>
      </c>
      <c r="B7" s="171" t="s">
        <v>8</v>
      </c>
      <c r="C7" s="125">
        <v>4.75</v>
      </c>
      <c r="D7" s="125">
        <v>7</v>
      </c>
      <c r="E7" s="238">
        <v>1921</v>
      </c>
      <c r="F7" s="239">
        <v>404.42105263157896</v>
      </c>
      <c r="G7" s="240">
        <v>138</v>
      </c>
      <c r="H7" s="239">
        <v>29.05263157894737</v>
      </c>
      <c r="I7" s="240">
        <v>119</v>
      </c>
      <c r="J7" s="239">
        <v>25.05263157894737</v>
      </c>
      <c r="K7" s="126">
        <v>3054553.84</v>
      </c>
      <c r="L7" s="126">
        <v>643063.9663157895</v>
      </c>
      <c r="M7" s="126">
        <v>436364.83428571426</v>
      </c>
      <c r="N7" s="127">
        <v>34216</v>
      </c>
      <c r="O7" s="125">
        <v>7203.3684210526317</v>
      </c>
      <c r="P7" s="127">
        <v>99</v>
      </c>
      <c r="Q7" s="125">
        <v>20.842105263157894</v>
      </c>
      <c r="R7" s="127">
        <v>408</v>
      </c>
      <c r="S7" s="125">
        <v>85.89473684210526</v>
      </c>
      <c r="T7" s="127">
        <v>22</v>
      </c>
      <c r="U7" s="125">
        <v>4.6315789473684212</v>
      </c>
      <c r="V7" s="127">
        <v>65</v>
      </c>
      <c r="W7" s="125">
        <v>13.684210526315789</v>
      </c>
      <c r="X7" s="127">
        <v>113</v>
      </c>
      <c r="Y7" s="125">
        <v>23.789473684210527</v>
      </c>
      <c r="Z7" s="127">
        <v>126</v>
      </c>
      <c r="AA7" s="125">
        <v>26.526315789473685</v>
      </c>
      <c r="AB7" s="127">
        <v>82</v>
      </c>
      <c r="AC7" s="125">
        <v>17.263157894736842</v>
      </c>
      <c r="AD7" s="128">
        <v>12</v>
      </c>
      <c r="AE7" s="125">
        <v>2.5263157894736841</v>
      </c>
      <c r="AF7" s="127">
        <v>13</v>
      </c>
      <c r="AG7" s="125">
        <v>2.736842105263158</v>
      </c>
      <c r="AH7" s="127">
        <v>41</v>
      </c>
      <c r="AI7" s="125">
        <v>8.6315789473684212</v>
      </c>
      <c r="AJ7" s="127">
        <v>44</v>
      </c>
      <c r="AK7" s="125">
        <v>9.2631578947368425</v>
      </c>
      <c r="AL7" s="127">
        <v>1038</v>
      </c>
      <c r="AM7" s="125">
        <v>218.52631578947367</v>
      </c>
      <c r="AN7" s="127">
        <v>1427</v>
      </c>
      <c r="AO7" s="125">
        <v>300.42105263157896</v>
      </c>
      <c r="AP7" s="127">
        <v>1254</v>
      </c>
      <c r="AQ7" s="125">
        <v>264</v>
      </c>
      <c r="AR7" s="127">
        <v>87</v>
      </c>
      <c r="AS7" s="125">
        <v>18.315789473684209</v>
      </c>
    </row>
    <row r="8" spans="1:45" ht="13.5" customHeight="1" x14ac:dyDescent="0.3">
      <c r="A8" s="124" t="s">
        <v>153</v>
      </c>
      <c r="B8" s="171" t="s">
        <v>9</v>
      </c>
      <c r="C8" s="125">
        <v>4</v>
      </c>
      <c r="D8" s="125">
        <v>5.25</v>
      </c>
      <c r="E8" s="238">
        <v>892</v>
      </c>
      <c r="F8" s="239">
        <v>223</v>
      </c>
      <c r="G8" s="240">
        <v>9</v>
      </c>
      <c r="H8" s="239">
        <v>2.25</v>
      </c>
      <c r="I8" s="240">
        <v>92</v>
      </c>
      <c r="J8" s="239">
        <v>23</v>
      </c>
      <c r="K8" s="126">
        <v>1287145.1100000001</v>
      </c>
      <c r="L8" s="126">
        <v>321786.27750000003</v>
      </c>
      <c r="M8" s="126">
        <v>245170.49714285717</v>
      </c>
      <c r="N8" s="127">
        <v>17042</v>
      </c>
      <c r="O8" s="125">
        <v>4260.5</v>
      </c>
      <c r="P8" s="127">
        <v>140</v>
      </c>
      <c r="Q8" s="125">
        <v>35</v>
      </c>
      <c r="R8" s="127">
        <v>590</v>
      </c>
      <c r="S8" s="125">
        <v>147.5</v>
      </c>
      <c r="T8" s="127">
        <v>8</v>
      </c>
      <c r="U8" s="125">
        <v>2</v>
      </c>
      <c r="V8" s="127">
        <v>5</v>
      </c>
      <c r="W8" s="125">
        <v>1.25</v>
      </c>
      <c r="X8" s="127">
        <v>6</v>
      </c>
      <c r="Y8" s="125">
        <v>1.5</v>
      </c>
      <c r="Z8" s="127">
        <v>114</v>
      </c>
      <c r="AA8" s="125">
        <v>28.5</v>
      </c>
      <c r="AB8" s="127">
        <v>88</v>
      </c>
      <c r="AC8" s="125">
        <v>22</v>
      </c>
      <c r="AD8" s="128">
        <v>13</v>
      </c>
      <c r="AE8" s="125">
        <v>3.25</v>
      </c>
      <c r="AF8" s="127">
        <v>5</v>
      </c>
      <c r="AG8" s="125">
        <v>1.25</v>
      </c>
      <c r="AH8" s="127">
        <v>28</v>
      </c>
      <c r="AI8" s="125">
        <v>7</v>
      </c>
      <c r="AJ8" s="127">
        <v>3</v>
      </c>
      <c r="AK8" s="125">
        <v>0.75</v>
      </c>
      <c r="AL8" s="127">
        <v>360</v>
      </c>
      <c r="AM8" s="125">
        <v>90</v>
      </c>
      <c r="AN8" s="127">
        <v>1146</v>
      </c>
      <c r="AO8" s="125">
        <v>286.5</v>
      </c>
      <c r="AP8" s="127">
        <v>492</v>
      </c>
      <c r="AQ8" s="125">
        <v>123</v>
      </c>
      <c r="AR8" s="127">
        <v>546</v>
      </c>
      <c r="AS8" s="125">
        <v>136.5</v>
      </c>
    </row>
    <row r="9" spans="1:45" ht="13.5" customHeight="1" x14ac:dyDescent="0.3">
      <c r="A9" s="124" t="s">
        <v>153</v>
      </c>
      <c r="B9" s="171" t="s">
        <v>10</v>
      </c>
      <c r="C9" s="125">
        <v>1</v>
      </c>
      <c r="D9" s="125">
        <v>1</v>
      </c>
      <c r="E9" s="238">
        <v>277</v>
      </c>
      <c r="F9" s="239">
        <v>277</v>
      </c>
      <c r="G9" s="240">
        <v>2</v>
      </c>
      <c r="H9" s="239">
        <v>2</v>
      </c>
      <c r="I9" s="240">
        <v>26</v>
      </c>
      <c r="J9" s="239">
        <v>26</v>
      </c>
      <c r="K9" s="126">
        <v>534643.78</v>
      </c>
      <c r="L9" s="126">
        <v>534643.78</v>
      </c>
      <c r="M9" s="126">
        <v>534643.78</v>
      </c>
      <c r="N9" s="127">
        <v>5496</v>
      </c>
      <c r="O9" s="125">
        <v>5496</v>
      </c>
      <c r="P9" s="127">
        <v>25</v>
      </c>
      <c r="Q9" s="125">
        <v>25</v>
      </c>
      <c r="R9" s="127">
        <v>91</v>
      </c>
      <c r="S9" s="125">
        <v>91</v>
      </c>
      <c r="T9" s="127">
        <v>5</v>
      </c>
      <c r="U9" s="125">
        <v>5</v>
      </c>
      <c r="V9" s="127">
        <v>5</v>
      </c>
      <c r="W9" s="125">
        <v>5</v>
      </c>
      <c r="X9" s="127">
        <v>2</v>
      </c>
      <c r="Y9" s="125">
        <v>2</v>
      </c>
      <c r="Z9" s="127">
        <v>56</v>
      </c>
      <c r="AA9" s="125">
        <v>56</v>
      </c>
      <c r="AB9" s="127">
        <v>27</v>
      </c>
      <c r="AC9" s="125">
        <v>27</v>
      </c>
      <c r="AD9" s="128">
        <v>0</v>
      </c>
      <c r="AE9" s="125">
        <v>0</v>
      </c>
      <c r="AF9" s="127">
        <v>7</v>
      </c>
      <c r="AG9" s="125">
        <v>7</v>
      </c>
      <c r="AH9" s="127">
        <v>16</v>
      </c>
      <c r="AI9" s="125">
        <v>16</v>
      </c>
      <c r="AJ9" s="127">
        <v>0</v>
      </c>
      <c r="AK9" s="125">
        <v>0</v>
      </c>
      <c r="AL9" s="127">
        <v>97</v>
      </c>
      <c r="AM9" s="125">
        <v>97</v>
      </c>
      <c r="AN9" s="127">
        <v>170</v>
      </c>
      <c r="AO9" s="125">
        <v>170</v>
      </c>
      <c r="AP9" s="127">
        <v>103</v>
      </c>
      <c r="AQ9" s="125">
        <v>103</v>
      </c>
      <c r="AR9" s="127">
        <v>40</v>
      </c>
      <c r="AS9" s="125">
        <v>40</v>
      </c>
    </row>
    <row r="10" spans="1:45" ht="13.5" customHeight="1" x14ac:dyDescent="0.3">
      <c r="A10" s="124" t="s">
        <v>167</v>
      </c>
      <c r="B10" s="171" t="s">
        <v>11</v>
      </c>
      <c r="C10" s="125">
        <v>5.5</v>
      </c>
      <c r="D10" s="125">
        <v>6.25</v>
      </c>
      <c r="E10" s="238">
        <v>2690</v>
      </c>
      <c r="F10" s="239">
        <v>489.09090909090907</v>
      </c>
      <c r="G10" s="240">
        <v>140</v>
      </c>
      <c r="H10" s="239">
        <v>25.454545454545453</v>
      </c>
      <c r="I10" s="240">
        <v>137</v>
      </c>
      <c r="J10" s="239">
        <v>24.90909090909091</v>
      </c>
      <c r="K10" s="126">
        <v>3944154.35</v>
      </c>
      <c r="L10" s="126">
        <v>717118.97272727278</v>
      </c>
      <c r="M10" s="126">
        <v>631064.696</v>
      </c>
      <c r="N10" s="127">
        <v>48421</v>
      </c>
      <c r="O10" s="125">
        <v>8803.818181818182</v>
      </c>
      <c r="P10" s="127">
        <v>237</v>
      </c>
      <c r="Q10" s="125">
        <v>43.090909090909093</v>
      </c>
      <c r="R10" s="127">
        <v>1137</v>
      </c>
      <c r="S10" s="125">
        <v>206.72727272727272</v>
      </c>
      <c r="T10" s="127">
        <v>44</v>
      </c>
      <c r="U10" s="125">
        <v>8</v>
      </c>
      <c r="V10" s="127">
        <v>49</v>
      </c>
      <c r="W10" s="125">
        <v>8.9090909090909083</v>
      </c>
      <c r="X10" s="127">
        <v>148</v>
      </c>
      <c r="Y10" s="125">
        <v>26.90909090909091</v>
      </c>
      <c r="Z10" s="127">
        <v>172</v>
      </c>
      <c r="AA10" s="125">
        <v>31.272727272727273</v>
      </c>
      <c r="AB10" s="127">
        <v>136</v>
      </c>
      <c r="AC10" s="125">
        <v>24.727272727272727</v>
      </c>
      <c r="AD10" s="128">
        <v>668</v>
      </c>
      <c r="AE10" s="125">
        <v>121.45454545454545</v>
      </c>
      <c r="AF10" s="127">
        <v>127</v>
      </c>
      <c r="AG10" s="125">
        <v>23.09090909090909</v>
      </c>
      <c r="AH10" s="127">
        <v>116</v>
      </c>
      <c r="AI10" s="125">
        <v>21.09090909090909</v>
      </c>
      <c r="AJ10" s="127">
        <v>29</v>
      </c>
      <c r="AK10" s="125">
        <v>5.2727272727272725</v>
      </c>
      <c r="AL10" s="127">
        <v>1352</v>
      </c>
      <c r="AM10" s="125">
        <v>245.81818181818181</v>
      </c>
      <c r="AN10" s="127">
        <v>695</v>
      </c>
      <c r="AO10" s="125">
        <v>126.36363636363636</v>
      </c>
      <c r="AP10" s="127">
        <v>1911</v>
      </c>
      <c r="AQ10" s="125">
        <v>347.45454545454544</v>
      </c>
      <c r="AR10" s="127">
        <v>345</v>
      </c>
      <c r="AS10" s="125">
        <v>62.727272727272727</v>
      </c>
    </row>
    <row r="11" spans="1:45" ht="13.5" customHeight="1" x14ac:dyDescent="0.3">
      <c r="A11" s="124" t="s">
        <v>167</v>
      </c>
      <c r="B11" s="171" t="s">
        <v>12</v>
      </c>
      <c r="C11" s="125">
        <v>3</v>
      </c>
      <c r="D11" s="125">
        <v>3.5</v>
      </c>
      <c r="E11" s="238">
        <v>1345</v>
      </c>
      <c r="F11" s="239">
        <v>448.33333333333331</v>
      </c>
      <c r="G11" s="240">
        <v>65</v>
      </c>
      <c r="H11" s="239">
        <v>21.666666666666668</v>
      </c>
      <c r="I11" s="240">
        <v>69</v>
      </c>
      <c r="J11" s="239">
        <v>23</v>
      </c>
      <c r="K11" s="126">
        <v>2053089.31</v>
      </c>
      <c r="L11" s="126">
        <v>684363.10333333339</v>
      </c>
      <c r="M11" s="126">
        <v>586596.94571428571</v>
      </c>
      <c r="N11" s="127">
        <v>20811</v>
      </c>
      <c r="O11" s="125">
        <v>6937</v>
      </c>
      <c r="P11" s="127">
        <v>70</v>
      </c>
      <c r="Q11" s="125">
        <v>23.333333333333332</v>
      </c>
      <c r="R11" s="127">
        <v>728</v>
      </c>
      <c r="S11" s="125">
        <v>242.66666666666666</v>
      </c>
      <c r="T11" s="127">
        <v>11</v>
      </c>
      <c r="U11" s="125">
        <v>3.6666666666666665</v>
      </c>
      <c r="V11" s="127">
        <v>22</v>
      </c>
      <c r="W11" s="125">
        <v>7.333333333333333</v>
      </c>
      <c r="X11" s="127">
        <v>18</v>
      </c>
      <c r="Y11" s="125">
        <v>6</v>
      </c>
      <c r="Z11" s="127">
        <v>20</v>
      </c>
      <c r="AA11" s="125">
        <v>6.666666666666667</v>
      </c>
      <c r="AB11" s="127">
        <v>16</v>
      </c>
      <c r="AC11" s="125">
        <v>5.333333333333333</v>
      </c>
      <c r="AD11" s="128">
        <v>0</v>
      </c>
      <c r="AE11" s="125">
        <v>0</v>
      </c>
      <c r="AF11" s="127">
        <v>36</v>
      </c>
      <c r="AG11" s="125">
        <v>12</v>
      </c>
      <c r="AH11" s="127">
        <v>67</v>
      </c>
      <c r="AI11" s="125">
        <v>22.333333333333332</v>
      </c>
      <c r="AJ11" s="127">
        <v>15</v>
      </c>
      <c r="AK11" s="125">
        <v>5</v>
      </c>
      <c r="AL11" s="127">
        <v>731</v>
      </c>
      <c r="AM11" s="125">
        <v>243.66666666666666</v>
      </c>
      <c r="AN11" s="127">
        <v>482</v>
      </c>
      <c r="AO11" s="125">
        <v>160.66666666666666</v>
      </c>
      <c r="AP11" s="127">
        <v>682</v>
      </c>
      <c r="AQ11" s="125">
        <v>227.33333333333334</v>
      </c>
      <c r="AR11" s="127">
        <v>129</v>
      </c>
      <c r="AS11" s="125">
        <v>43</v>
      </c>
    </row>
    <row r="12" spans="1:45" ht="13.5" customHeight="1" x14ac:dyDescent="0.3">
      <c r="A12" s="124" t="s">
        <v>152</v>
      </c>
      <c r="B12" s="171" t="s">
        <v>13</v>
      </c>
      <c r="C12" s="125">
        <v>6</v>
      </c>
      <c r="D12" s="125">
        <v>6</v>
      </c>
      <c r="E12" s="238">
        <v>2060</v>
      </c>
      <c r="F12" s="239">
        <v>343.33333333333331</v>
      </c>
      <c r="G12" s="240">
        <v>149</v>
      </c>
      <c r="H12" s="239">
        <v>24.833333333333332</v>
      </c>
      <c r="I12" s="240">
        <v>141</v>
      </c>
      <c r="J12" s="239">
        <v>23.5</v>
      </c>
      <c r="K12" s="126">
        <v>4052921.25</v>
      </c>
      <c r="L12" s="126">
        <v>675486.875</v>
      </c>
      <c r="M12" s="126">
        <v>675486.875</v>
      </c>
      <c r="N12" s="127">
        <v>49116</v>
      </c>
      <c r="O12" s="125">
        <v>8186</v>
      </c>
      <c r="P12" s="127">
        <v>298</v>
      </c>
      <c r="Q12" s="125">
        <v>49.666666666666664</v>
      </c>
      <c r="R12" s="127">
        <v>4515</v>
      </c>
      <c r="S12" s="125">
        <v>752.5</v>
      </c>
      <c r="T12" s="127">
        <v>251</v>
      </c>
      <c r="U12" s="125">
        <v>41.833333333333336</v>
      </c>
      <c r="V12" s="127">
        <v>92</v>
      </c>
      <c r="W12" s="125">
        <v>15.333333333333334</v>
      </c>
      <c r="X12" s="127">
        <v>149</v>
      </c>
      <c r="Y12" s="125">
        <v>24.833333333333332</v>
      </c>
      <c r="Z12" s="127">
        <v>262</v>
      </c>
      <c r="AA12" s="125">
        <v>43.666666666666664</v>
      </c>
      <c r="AB12" s="127">
        <v>137</v>
      </c>
      <c r="AC12" s="125">
        <v>22.833333333333332</v>
      </c>
      <c r="AD12" s="128">
        <v>249</v>
      </c>
      <c r="AE12" s="125">
        <v>41.5</v>
      </c>
      <c r="AF12" s="127">
        <v>86</v>
      </c>
      <c r="AG12" s="125">
        <v>14.333333333333334</v>
      </c>
      <c r="AH12" s="127">
        <v>157</v>
      </c>
      <c r="AI12" s="125">
        <v>26.166666666666668</v>
      </c>
      <c r="AJ12" s="127">
        <v>31</v>
      </c>
      <c r="AK12" s="125">
        <v>5.166666666666667</v>
      </c>
      <c r="AL12" s="127">
        <v>1617</v>
      </c>
      <c r="AM12" s="125">
        <v>269.5</v>
      </c>
      <c r="AN12" s="127">
        <v>1827</v>
      </c>
      <c r="AO12" s="125">
        <v>304.5</v>
      </c>
      <c r="AP12" s="127">
        <v>5563</v>
      </c>
      <c r="AQ12" s="125">
        <v>927.16666666666663</v>
      </c>
      <c r="AR12" s="127">
        <v>396</v>
      </c>
      <c r="AS12" s="125">
        <v>66</v>
      </c>
    </row>
    <row r="13" spans="1:45" ht="13.5" customHeight="1" x14ac:dyDescent="0.3">
      <c r="A13" s="124" t="s">
        <v>152</v>
      </c>
      <c r="B13" s="171" t="s">
        <v>14</v>
      </c>
      <c r="C13" s="125">
        <v>10.75</v>
      </c>
      <c r="D13" s="125">
        <v>13</v>
      </c>
      <c r="E13" s="238">
        <v>3473</v>
      </c>
      <c r="F13" s="239">
        <v>323.06976744186045</v>
      </c>
      <c r="G13" s="240">
        <v>386</v>
      </c>
      <c r="H13" s="239">
        <v>35.906976744186046</v>
      </c>
      <c r="I13" s="240">
        <v>479</v>
      </c>
      <c r="J13" s="239">
        <v>44.558139534883722</v>
      </c>
      <c r="K13" s="126">
        <v>6603074.5099999998</v>
      </c>
      <c r="L13" s="126">
        <v>614239.48930232553</v>
      </c>
      <c r="M13" s="126">
        <v>507928.80846153846</v>
      </c>
      <c r="N13" s="127">
        <v>68916</v>
      </c>
      <c r="O13" s="125">
        <v>6410.7906976744189</v>
      </c>
      <c r="P13" s="127">
        <v>417</v>
      </c>
      <c r="Q13" s="125">
        <v>38.790697674418603</v>
      </c>
      <c r="R13" s="127">
        <v>2631</v>
      </c>
      <c r="S13" s="125">
        <v>244.74418604651163</v>
      </c>
      <c r="T13" s="127">
        <v>311</v>
      </c>
      <c r="U13" s="125">
        <v>28.930232558139537</v>
      </c>
      <c r="V13" s="127">
        <v>203</v>
      </c>
      <c r="W13" s="125">
        <v>18.88372093023256</v>
      </c>
      <c r="X13" s="127">
        <v>388</v>
      </c>
      <c r="Y13" s="125">
        <v>36.093023255813954</v>
      </c>
      <c r="Z13" s="127">
        <v>659</v>
      </c>
      <c r="AA13" s="125">
        <v>61.302325581395351</v>
      </c>
      <c r="AB13" s="127">
        <v>449</v>
      </c>
      <c r="AC13" s="125">
        <v>41.767441860465119</v>
      </c>
      <c r="AD13" s="128">
        <v>2285</v>
      </c>
      <c r="AE13" s="125">
        <v>212.55813953488371</v>
      </c>
      <c r="AF13" s="127">
        <v>126</v>
      </c>
      <c r="AG13" s="125">
        <v>11.720930232558139</v>
      </c>
      <c r="AH13" s="127">
        <v>297</v>
      </c>
      <c r="AI13" s="125">
        <v>27.627906976744185</v>
      </c>
      <c r="AJ13" s="127">
        <v>38</v>
      </c>
      <c r="AK13" s="125">
        <v>3.5348837209302326</v>
      </c>
      <c r="AL13" s="127">
        <v>1725</v>
      </c>
      <c r="AM13" s="125">
        <v>160.46511627906978</v>
      </c>
      <c r="AN13" s="127">
        <v>1725</v>
      </c>
      <c r="AO13" s="125">
        <v>160.46511627906978</v>
      </c>
      <c r="AP13" s="127">
        <v>7334</v>
      </c>
      <c r="AQ13" s="125">
        <v>682.23255813953483</v>
      </c>
      <c r="AR13" s="127">
        <v>638</v>
      </c>
      <c r="AS13" s="125">
        <v>59.348837209302324</v>
      </c>
    </row>
    <row r="14" spans="1:45" ht="13.5" customHeight="1" x14ac:dyDescent="0.3">
      <c r="A14" s="124" t="s">
        <v>253</v>
      </c>
      <c r="B14" s="171" t="s">
        <v>15</v>
      </c>
      <c r="C14" s="125">
        <v>8</v>
      </c>
      <c r="D14" s="125">
        <v>14.5</v>
      </c>
      <c r="E14" s="238">
        <v>5981</v>
      </c>
      <c r="F14" s="239">
        <v>747.625</v>
      </c>
      <c r="G14" s="240">
        <v>601</v>
      </c>
      <c r="H14" s="239">
        <v>75.125</v>
      </c>
      <c r="I14" s="240">
        <v>591</v>
      </c>
      <c r="J14" s="239">
        <v>73.875</v>
      </c>
      <c r="K14" s="126">
        <v>11341706.67</v>
      </c>
      <c r="L14" s="126">
        <v>1417713.33375</v>
      </c>
      <c r="M14" s="126">
        <v>782186.66689655173</v>
      </c>
      <c r="N14" s="127">
        <v>121271</v>
      </c>
      <c r="O14" s="125">
        <v>15158.875</v>
      </c>
      <c r="P14" s="127">
        <v>1281</v>
      </c>
      <c r="Q14" s="125">
        <v>160.125</v>
      </c>
      <c r="R14" s="127">
        <v>5622</v>
      </c>
      <c r="S14" s="125">
        <v>702.75</v>
      </c>
      <c r="T14" s="127">
        <v>1043</v>
      </c>
      <c r="U14" s="125">
        <v>130.375</v>
      </c>
      <c r="V14" s="127">
        <v>295</v>
      </c>
      <c r="W14" s="125">
        <v>36.875</v>
      </c>
      <c r="X14" s="127">
        <v>606</v>
      </c>
      <c r="Y14" s="125">
        <v>75.75</v>
      </c>
      <c r="Z14" s="127">
        <v>952</v>
      </c>
      <c r="AA14" s="125">
        <v>119</v>
      </c>
      <c r="AB14" s="127">
        <v>550</v>
      </c>
      <c r="AC14" s="125">
        <v>68.75</v>
      </c>
      <c r="AD14" s="128">
        <v>11</v>
      </c>
      <c r="AE14" s="125">
        <v>1.375</v>
      </c>
      <c r="AF14" s="127">
        <v>163</v>
      </c>
      <c r="AG14" s="125">
        <v>20.375</v>
      </c>
      <c r="AH14" s="127">
        <v>869</v>
      </c>
      <c r="AI14" s="125">
        <v>108.625</v>
      </c>
      <c r="AJ14" s="127">
        <v>115</v>
      </c>
      <c r="AK14" s="125">
        <v>14.375</v>
      </c>
      <c r="AL14" s="127">
        <v>3664</v>
      </c>
      <c r="AM14" s="125">
        <v>458</v>
      </c>
      <c r="AN14" s="127">
        <v>6817</v>
      </c>
      <c r="AO14" s="125">
        <v>852.125</v>
      </c>
      <c r="AP14" s="127">
        <v>4910</v>
      </c>
      <c r="AQ14" s="125">
        <v>613.75</v>
      </c>
      <c r="AR14" s="127">
        <v>5104</v>
      </c>
      <c r="AS14" s="125">
        <v>638</v>
      </c>
    </row>
    <row r="15" spans="1:45" ht="13.5" customHeight="1" x14ac:dyDescent="0.3">
      <c r="A15" s="124" t="s">
        <v>153</v>
      </c>
      <c r="B15" s="171" t="s">
        <v>16</v>
      </c>
      <c r="C15" s="125">
        <v>5</v>
      </c>
      <c r="D15" s="125">
        <v>9</v>
      </c>
      <c r="E15" s="238">
        <v>2503</v>
      </c>
      <c r="F15" s="239">
        <v>500.6</v>
      </c>
      <c r="G15" s="240">
        <v>207</v>
      </c>
      <c r="H15" s="239">
        <v>41.4</v>
      </c>
      <c r="I15" s="240">
        <v>179</v>
      </c>
      <c r="J15" s="239">
        <v>35.799999999999997</v>
      </c>
      <c r="K15" s="126">
        <v>4029374.53</v>
      </c>
      <c r="L15" s="126">
        <v>805874.90599999996</v>
      </c>
      <c r="M15" s="126">
        <v>447708.28111111111</v>
      </c>
      <c r="N15" s="127">
        <v>61473</v>
      </c>
      <c r="O15" s="125">
        <v>12294.6</v>
      </c>
      <c r="P15" s="127">
        <v>457</v>
      </c>
      <c r="Q15" s="125">
        <v>91.4</v>
      </c>
      <c r="R15" s="127">
        <v>1896</v>
      </c>
      <c r="S15" s="125">
        <v>379.2</v>
      </c>
      <c r="T15" s="127">
        <v>171</v>
      </c>
      <c r="U15" s="125">
        <v>34.200000000000003</v>
      </c>
      <c r="V15" s="127">
        <v>12</v>
      </c>
      <c r="W15" s="125">
        <v>2.4</v>
      </c>
      <c r="X15" s="127">
        <v>305</v>
      </c>
      <c r="Y15" s="125">
        <v>61</v>
      </c>
      <c r="Z15" s="127">
        <v>112</v>
      </c>
      <c r="AA15" s="125">
        <v>22.4</v>
      </c>
      <c r="AB15" s="127">
        <v>168</v>
      </c>
      <c r="AC15" s="125">
        <v>33.6</v>
      </c>
      <c r="AD15" s="128">
        <v>20</v>
      </c>
      <c r="AE15" s="125">
        <v>4</v>
      </c>
      <c r="AF15" s="127">
        <v>97</v>
      </c>
      <c r="AG15" s="125">
        <v>19.399999999999999</v>
      </c>
      <c r="AH15" s="127">
        <v>191</v>
      </c>
      <c r="AI15" s="125">
        <v>38.200000000000003</v>
      </c>
      <c r="AJ15" s="127">
        <v>37</v>
      </c>
      <c r="AK15" s="125">
        <v>7.4</v>
      </c>
      <c r="AL15" s="127">
        <v>2169</v>
      </c>
      <c r="AM15" s="125">
        <v>433.8</v>
      </c>
      <c r="AN15" s="127">
        <v>1978</v>
      </c>
      <c r="AO15" s="125">
        <v>395.6</v>
      </c>
      <c r="AP15" s="127">
        <v>2384</v>
      </c>
      <c r="AQ15" s="125">
        <v>476.8</v>
      </c>
      <c r="AR15" s="127">
        <v>782</v>
      </c>
      <c r="AS15" s="125">
        <v>156.4</v>
      </c>
    </row>
    <row r="16" spans="1:45" ht="13.5" customHeight="1" x14ac:dyDescent="0.3">
      <c r="A16" s="124" t="s">
        <v>154</v>
      </c>
      <c r="B16" s="171" t="s">
        <v>17</v>
      </c>
      <c r="C16" s="125">
        <v>16.75</v>
      </c>
      <c r="D16" s="125">
        <v>23</v>
      </c>
      <c r="E16" s="238">
        <v>4766</v>
      </c>
      <c r="F16" s="239">
        <v>284.53731343283584</v>
      </c>
      <c r="G16" s="240">
        <v>388</v>
      </c>
      <c r="H16" s="239">
        <v>23.164179104477611</v>
      </c>
      <c r="I16" s="240">
        <v>369</v>
      </c>
      <c r="J16" s="239">
        <v>22.029850746268657</v>
      </c>
      <c r="K16" s="126">
        <v>12290615.84</v>
      </c>
      <c r="L16" s="126">
        <v>733768.10985074623</v>
      </c>
      <c r="M16" s="126">
        <v>534374.60173913045</v>
      </c>
      <c r="N16" s="127">
        <v>86775</v>
      </c>
      <c r="O16" s="125">
        <v>5180.5970149253735</v>
      </c>
      <c r="P16" s="127">
        <v>869</v>
      </c>
      <c r="Q16" s="125">
        <v>51.880597014925371</v>
      </c>
      <c r="R16" s="127">
        <v>7252</v>
      </c>
      <c r="S16" s="125">
        <v>432.95522388059703</v>
      </c>
      <c r="T16" s="127">
        <v>304</v>
      </c>
      <c r="U16" s="125">
        <v>18.149253731343283</v>
      </c>
      <c r="V16" s="127">
        <v>162</v>
      </c>
      <c r="W16" s="125">
        <v>9.6716417910447756</v>
      </c>
      <c r="X16" s="127">
        <v>410</v>
      </c>
      <c r="Y16" s="125">
        <v>24.477611940298509</v>
      </c>
      <c r="Z16" s="127">
        <v>455</v>
      </c>
      <c r="AA16" s="125">
        <v>27.164179104477611</v>
      </c>
      <c r="AB16" s="127">
        <v>363</v>
      </c>
      <c r="AC16" s="125">
        <v>21.671641791044777</v>
      </c>
      <c r="AD16" s="128">
        <v>31</v>
      </c>
      <c r="AE16" s="125">
        <v>1.8507462686567164</v>
      </c>
      <c r="AF16" s="127">
        <v>333</v>
      </c>
      <c r="AG16" s="125">
        <v>19.880597014925375</v>
      </c>
      <c r="AH16" s="127">
        <v>374</v>
      </c>
      <c r="AI16" s="125">
        <v>22.328358208955223</v>
      </c>
      <c r="AJ16" s="127">
        <v>119</v>
      </c>
      <c r="AK16" s="125">
        <v>7.1044776119402986</v>
      </c>
      <c r="AL16" s="127">
        <v>3866</v>
      </c>
      <c r="AM16" s="125">
        <v>230.80597014925374</v>
      </c>
      <c r="AN16" s="127">
        <v>8291</v>
      </c>
      <c r="AO16" s="125">
        <v>494.9850746268657</v>
      </c>
      <c r="AP16" s="127">
        <v>14058</v>
      </c>
      <c r="AQ16" s="125">
        <v>839.28358208955228</v>
      </c>
      <c r="AR16" s="127">
        <v>2874</v>
      </c>
      <c r="AS16" s="125">
        <v>171.58208955223881</v>
      </c>
    </row>
    <row r="17" spans="1:45" ht="13.5" customHeight="1" x14ac:dyDescent="0.3">
      <c r="A17" s="124" t="s">
        <v>153</v>
      </c>
      <c r="B17" s="171" t="s">
        <v>18</v>
      </c>
      <c r="C17" s="125">
        <v>7.75</v>
      </c>
      <c r="D17" s="125">
        <v>9</v>
      </c>
      <c r="E17" s="238">
        <v>2724</v>
      </c>
      <c r="F17" s="239">
        <v>351.48387096774195</v>
      </c>
      <c r="G17" s="240">
        <v>123</v>
      </c>
      <c r="H17" s="239">
        <v>15.870967741935484</v>
      </c>
      <c r="I17" s="240">
        <v>193</v>
      </c>
      <c r="J17" s="239">
        <v>24.903225806451612</v>
      </c>
      <c r="K17" s="126">
        <v>5123954.09</v>
      </c>
      <c r="L17" s="126">
        <v>661155.36645161291</v>
      </c>
      <c r="M17" s="126">
        <v>569328.23222222226</v>
      </c>
      <c r="N17" s="127">
        <v>60263</v>
      </c>
      <c r="O17" s="125">
        <v>7775.8709677419356</v>
      </c>
      <c r="P17" s="127">
        <v>341</v>
      </c>
      <c r="Q17" s="125">
        <v>44</v>
      </c>
      <c r="R17" s="127">
        <v>1035</v>
      </c>
      <c r="S17" s="125">
        <v>133.54838709677421</v>
      </c>
      <c r="T17" s="127">
        <v>61</v>
      </c>
      <c r="U17" s="125">
        <v>7.870967741935484</v>
      </c>
      <c r="V17" s="127">
        <v>45</v>
      </c>
      <c r="W17" s="125">
        <v>5.806451612903226</v>
      </c>
      <c r="X17" s="127">
        <v>131</v>
      </c>
      <c r="Y17" s="125">
        <v>16.903225806451612</v>
      </c>
      <c r="Z17" s="127">
        <v>198</v>
      </c>
      <c r="AA17" s="125">
        <v>25.548387096774192</v>
      </c>
      <c r="AB17" s="127">
        <v>185</v>
      </c>
      <c r="AC17" s="125">
        <v>23.870967741935484</v>
      </c>
      <c r="AD17" s="128">
        <v>8</v>
      </c>
      <c r="AE17" s="125">
        <v>1.032258064516129</v>
      </c>
      <c r="AF17" s="127">
        <v>43</v>
      </c>
      <c r="AG17" s="125">
        <v>5.5483870967741939</v>
      </c>
      <c r="AH17" s="127">
        <v>265</v>
      </c>
      <c r="AI17" s="125">
        <v>34.193548387096776</v>
      </c>
      <c r="AJ17" s="127">
        <v>32</v>
      </c>
      <c r="AK17" s="125">
        <v>4.129032258064516</v>
      </c>
      <c r="AL17" s="127">
        <v>1820</v>
      </c>
      <c r="AM17" s="125">
        <v>234.83870967741936</v>
      </c>
      <c r="AN17" s="127">
        <v>1915</v>
      </c>
      <c r="AO17" s="125">
        <v>247.09677419354838</v>
      </c>
      <c r="AP17" s="127">
        <v>1390</v>
      </c>
      <c r="AQ17" s="125">
        <v>179.35483870967741</v>
      </c>
      <c r="AR17" s="127">
        <v>1764</v>
      </c>
      <c r="AS17" s="125">
        <v>227.61290322580646</v>
      </c>
    </row>
    <row r="18" spans="1:45" ht="13.5" customHeight="1" x14ac:dyDescent="0.3">
      <c r="A18" s="124" t="s">
        <v>167</v>
      </c>
      <c r="B18" s="171" t="s">
        <v>19</v>
      </c>
      <c r="C18" s="125">
        <v>1</v>
      </c>
      <c r="D18" s="125">
        <v>2</v>
      </c>
      <c r="E18" s="238">
        <v>272</v>
      </c>
      <c r="F18" s="239">
        <v>272</v>
      </c>
      <c r="G18" s="240">
        <v>27</v>
      </c>
      <c r="H18" s="239">
        <v>27</v>
      </c>
      <c r="I18" s="240">
        <v>16</v>
      </c>
      <c r="J18" s="239">
        <v>16</v>
      </c>
      <c r="K18" s="126">
        <v>946398.38</v>
      </c>
      <c r="L18" s="126">
        <v>946398.38</v>
      </c>
      <c r="M18" s="126">
        <v>473199.19</v>
      </c>
      <c r="N18" s="127">
        <v>37</v>
      </c>
      <c r="O18" s="125">
        <v>37</v>
      </c>
      <c r="P18" s="127">
        <v>0</v>
      </c>
      <c r="Q18" s="125">
        <v>0</v>
      </c>
      <c r="R18" s="127">
        <v>0</v>
      </c>
      <c r="S18" s="125">
        <v>0</v>
      </c>
      <c r="T18" s="127">
        <v>0</v>
      </c>
      <c r="U18" s="125">
        <v>0</v>
      </c>
      <c r="V18" s="127">
        <v>0</v>
      </c>
      <c r="W18" s="125">
        <v>0</v>
      </c>
      <c r="X18" s="127">
        <v>0</v>
      </c>
      <c r="Y18" s="125">
        <v>0</v>
      </c>
      <c r="Z18" s="127">
        <v>0</v>
      </c>
      <c r="AA18" s="125">
        <v>0</v>
      </c>
      <c r="AB18" s="127">
        <v>0</v>
      </c>
      <c r="AC18" s="125">
        <v>0</v>
      </c>
      <c r="AD18" s="128">
        <v>0</v>
      </c>
      <c r="AE18" s="125">
        <v>0</v>
      </c>
      <c r="AF18" s="127">
        <v>0</v>
      </c>
      <c r="AG18" s="125">
        <v>0</v>
      </c>
      <c r="AH18" s="127">
        <v>0</v>
      </c>
      <c r="AI18" s="125">
        <v>0</v>
      </c>
      <c r="AJ18" s="127">
        <v>2</v>
      </c>
      <c r="AK18" s="125">
        <v>2</v>
      </c>
      <c r="AL18" s="127">
        <v>85</v>
      </c>
      <c r="AM18" s="125">
        <v>85</v>
      </c>
      <c r="AN18" s="127">
        <v>0</v>
      </c>
      <c r="AO18" s="125">
        <v>0</v>
      </c>
      <c r="AP18" s="127">
        <v>0</v>
      </c>
      <c r="AQ18" s="125">
        <v>0</v>
      </c>
      <c r="AR18" s="127">
        <v>65</v>
      </c>
      <c r="AS18" s="125">
        <v>65</v>
      </c>
    </row>
    <row r="19" spans="1:45" ht="13.5" customHeight="1" x14ac:dyDescent="0.3">
      <c r="A19" s="124" t="s">
        <v>152</v>
      </c>
      <c r="B19" s="171" t="s">
        <v>20</v>
      </c>
      <c r="C19" s="125">
        <v>4</v>
      </c>
      <c r="D19" s="125">
        <v>6</v>
      </c>
      <c r="E19" s="238">
        <v>2050</v>
      </c>
      <c r="F19" s="239">
        <v>512.5</v>
      </c>
      <c r="G19" s="240">
        <v>98</v>
      </c>
      <c r="H19" s="239">
        <v>24.5</v>
      </c>
      <c r="I19" s="240">
        <v>88</v>
      </c>
      <c r="J19" s="239">
        <v>22</v>
      </c>
      <c r="K19" s="126">
        <v>4372610.51</v>
      </c>
      <c r="L19" s="126">
        <v>1093152.6274999999</v>
      </c>
      <c r="M19" s="126">
        <v>728768.41833333333</v>
      </c>
      <c r="N19" s="127">
        <v>35556</v>
      </c>
      <c r="O19" s="125">
        <v>8889</v>
      </c>
      <c r="P19" s="127">
        <v>176</v>
      </c>
      <c r="Q19" s="125">
        <v>44</v>
      </c>
      <c r="R19" s="127">
        <v>931</v>
      </c>
      <c r="S19" s="125">
        <v>232.75</v>
      </c>
      <c r="T19" s="127">
        <v>4</v>
      </c>
      <c r="U19" s="125">
        <v>1</v>
      </c>
      <c r="V19" s="127">
        <v>20</v>
      </c>
      <c r="W19" s="125">
        <v>5</v>
      </c>
      <c r="X19" s="127">
        <v>87</v>
      </c>
      <c r="Y19" s="125">
        <v>21.75</v>
      </c>
      <c r="Z19" s="127">
        <v>99</v>
      </c>
      <c r="AA19" s="125">
        <v>24.75</v>
      </c>
      <c r="AB19" s="127">
        <v>83</v>
      </c>
      <c r="AC19" s="125">
        <v>20.75</v>
      </c>
      <c r="AD19" s="128">
        <v>160</v>
      </c>
      <c r="AE19" s="125">
        <v>40</v>
      </c>
      <c r="AF19" s="127">
        <v>22</v>
      </c>
      <c r="AG19" s="125">
        <v>5.5</v>
      </c>
      <c r="AH19" s="127">
        <v>167</v>
      </c>
      <c r="AI19" s="125">
        <v>41.75</v>
      </c>
      <c r="AJ19" s="127">
        <v>33</v>
      </c>
      <c r="AK19" s="125">
        <v>8.25</v>
      </c>
      <c r="AL19" s="127">
        <v>790</v>
      </c>
      <c r="AM19" s="125">
        <v>197.5</v>
      </c>
      <c r="AN19" s="127">
        <v>538</v>
      </c>
      <c r="AO19" s="125">
        <v>134.5</v>
      </c>
      <c r="AP19" s="127">
        <v>1834</v>
      </c>
      <c r="AQ19" s="125">
        <v>458.5</v>
      </c>
      <c r="AR19" s="127">
        <v>107</v>
      </c>
      <c r="AS19" s="125">
        <v>26.75</v>
      </c>
    </row>
    <row r="20" spans="1:45" ht="13.5" customHeight="1" x14ac:dyDescent="0.3">
      <c r="A20" s="124" t="s">
        <v>142</v>
      </c>
      <c r="B20" s="171" t="s">
        <v>21</v>
      </c>
      <c r="C20" s="125">
        <v>3</v>
      </c>
      <c r="D20" s="125">
        <v>4.33</v>
      </c>
      <c r="E20" s="238">
        <v>873</v>
      </c>
      <c r="F20" s="239">
        <v>291</v>
      </c>
      <c r="G20" s="240">
        <v>58</v>
      </c>
      <c r="H20" s="239">
        <v>19.333333333333332</v>
      </c>
      <c r="I20" s="240">
        <v>52</v>
      </c>
      <c r="J20" s="239">
        <v>17.333333333333332</v>
      </c>
      <c r="K20" s="126">
        <v>1273762.44</v>
      </c>
      <c r="L20" s="126">
        <v>424587.48</v>
      </c>
      <c r="M20" s="126">
        <v>294171.46420323325</v>
      </c>
      <c r="N20" s="127">
        <v>18867</v>
      </c>
      <c r="O20" s="125">
        <v>6289</v>
      </c>
      <c r="P20" s="127">
        <v>140</v>
      </c>
      <c r="Q20" s="125">
        <v>46.666666666666664</v>
      </c>
      <c r="R20" s="127">
        <v>948</v>
      </c>
      <c r="S20" s="125">
        <v>316</v>
      </c>
      <c r="T20" s="127">
        <v>97</v>
      </c>
      <c r="U20" s="125">
        <v>32.333333333333336</v>
      </c>
      <c r="V20" s="127">
        <v>14</v>
      </c>
      <c r="W20" s="125">
        <v>4.666666666666667</v>
      </c>
      <c r="X20" s="127">
        <v>49</v>
      </c>
      <c r="Y20" s="125">
        <v>16.333333333333332</v>
      </c>
      <c r="Z20" s="127">
        <v>24</v>
      </c>
      <c r="AA20" s="125">
        <v>8</v>
      </c>
      <c r="AB20" s="127">
        <v>51</v>
      </c>
      <c r="AC20" s="125">
        <v>17</v>
      </c>
      <c r="AD20" s="128">
        <v>5</v>
      </c>
      <c r="AE20" s="125">
        <v>1.6666666666666667</v>
      </c>
      <c r="AF20" s="127">
        <v>41</v>
      </c>
      <c r="AG20" s="125">
        <v>13.666666666666666</v>
      </c>
      <c r="AH20" s="127">
        <v>31</v>
      </c>
      <c r="AI20" s="125">
        <v>10.333333333333334</v>
      </c>
      <c r="AJ20" s="127">
        <v>6</v>
      </c>
      <c r="AK20" s="125">
        <v>2</v>
      </c>
      <c r="AL20" s="127">
        <v>367</v>
      </c>
      <c r="AM20" s="125">
        <v>122.33333333333333</v>
      </c>
      <c r="AN20" s="127">
        <v>398</v>
      </c>
      <c r="AO20" s="125">
        <v>132.66666666666666</v>
      </c>
      <c r="AP20" s="127">
        <v>362</v>
      </c>
      <c r="AQ20" s="125">
        <v>120.66666666666667</v>
      </c>
      <c r="AR20" s="127">
        <v>123</v>
      </c>
      <c r="AS20" s="125">
        <v>41</v>
      </c>
    </row>
    <row r="21" spans="1:45" ht="13.5" customHeight="1" x14ac:dyDescent="0.3">
      <c r="A21" s="124" t="s">
        <v>153</v>
      </c>
      <c r="B21" s="171" t="s">
        <v>22</v>
      </c>
      <c r="C21" s="125">
        <v>17</v>
      </c>
      <c r="D21" s="125">
        <v>22</v>
      </c>
      <c r="E21" s="238">
        <v>5086</v>
      </c>
      <c r="F21" s="239">
        <v>299.1764705882353</v>
      </c>
      <c r="G21" s="240">
        <v>267</v>
      </c>
      <c r="H21" s="239">
        <v>15.705882352941176</v>
      </c>
      <c r="I21" s="240">
        <v>280</v>
      </c>
      <c r="J21" s="239">
        <v>16.470588235294116</v>
      </c>
      <c r="K21" s="126">
        <v>10358119.390000001</v>
      </c>
      <c r="L21" s="126">
        <v>609301.14058823534</v>
      </c>
      <c r="M21" s="126">
        <v>470823.60863636364</v>
      </c>
      <c r="N21" s="127">
        <v>103302</v>
      </c>
      <c r="O21" s="125">
        <v>6076.588235294118</v>
      </c>
      <c r="P21" s="127">
        <v>651</v>
      </c>
      <c r="Q21" s="125">
        <v>38.294117647058826</v>
      </c>
      <c r="R21" s="127">
        <v>4749</v>
      </c>
      <c r="S21" s="125">
        <v>279.35294117647061</v>
      </c>
      <c r="T21" s="127">
        <v>81</v>
      </c>
      <c r="U21" s="125">
        <v>4.7647058823529411</v>
      </c>
      <c r="V21" s="127">
        <v>61</v>
      </c>
      <c r="W21" s="125">
        <v>3.5882352941176472</v>
      </c>
      <c r="X21" s="127">
        <v>276</v>
      </c>
      <c r="Y21" s="125">
        <v>16.235294117647058</v>
      </c>
      <c r="Z21" s="127">
        <v>176</v>
      </c>
      <c r="AA21" s="125">
        <v>10.352941176470589</v>
      </c>
      <c r="AB21" s="127">
        <v>268</v>
      </c>
      <c r="AC21" s="125">
        <v>15.764705882352942</v>
      </c>
      <c r="AD21" s="128">
        <v>14</v>
      </c>
      <c r="AE21" s="125">
        <v>0.82352941176470584</v>
      </c>
      <c r="AF21" s="127">
        <v>85</v>
      </c>
      <c r="AG21" s="125">
        <v>5</v>
      </c>
      <c r="AH21" s="127">
        <v>284</v>
      </c>
      <c r="AI21" s="125">
        <v>16.705882352941178</v>
      </c>
      <c r="AJ21" s="127">
        <v>139</v>
      </c>
      <c r="AK21" s="125">
        <v>8.1764705882352935</v>
      </c>
      <c r="AL21" s="127">
        <v>3761</v>
      </c>
      <c r="AM21" s="125">
        <v>221.23529411764707</v>
      </c>
      <c r="AN21" s="127">
        <v>4875</v>
      </c>
      <c r="AO21" s="125">
        <v>286.76470588235293</v>
      </c>
      <c r="AP21" s="127">
        <v>6992</v>
      </c>
      <c r="AQ21" s="125">
        <v>411.29411764705884</v>
      </c>
      <c r="AR21" s="127">
        <v>2416</v>
      </c>
      <c r="AS21" s="125">
        <v>142.11764705882354</v>
      </c>
    </row>
    <row r="22" spans="1:45" ht="13.5" customHeight="1" x14ac:dyDescent="0.3">
      <c r="A22" s="124" t="s">
        <v>142</v>
      </c>
      <c r="B22" s="171" t="s">
        <v>23</v>
      </c>
      <c r="C22" s="125">
        <v>3</v>
      </c>
      <c r="D22" s="125">
        <v>3</v>
      </c>
      <c r="E22" s="238">
        <v>1473</v>
      </c>
      <c r="F22" s="239">
        <v>491</v>
      </c>
      <c r="G22" s="240">
        <v>91</v>
      </c>
      <c r="H22" s="239">
        <v>30.333333333333332</v>
      </c>
      <c r="I22" s="240">
        <v>91</v>
      </c>
      <c r="J22" s="239">
        <v>30.333333333333332</v>
      </c>
      <c r="K22" s="126">
        <v>2479601.2799999998</v>
      </c>
      <c r="L22" s="126">
        <v>826533.75999999989</v>
      </c>
      <c r="M22" s="126">
        <v>826533.75999999989</v>
      </c>
      <c r="N22" s="127">
        <v>28630</v>
      </c>
      <c r="O22" s="125">
        <v>9543.3333333333339</v>
      </c>
      <c r="P22" s="127">
        <v>266</v>
      </c>
      <c r="Q22" s="125">
        <v>88.666666666666671</v>
      </c>
      <c r="R22" s="127">
        <v>1292</v>
      </c>
      <c r="S22" s="125">
        <v>430.66666666666669</v>
      </c>
      <c r="T22" s="127">
        <v>64</v>
      </c>
      <c r="U22" s="125">
        <v>21.333333333333332</v>
      </c>
      <c r="V22" s="127">
        <v>25</v>
      </c>
      <c r="W22" s="125">
        <v>8.3333333333333339</v>
      </c>
      <c r="X22" s="127">
        <v>91</v>
      </c>
      <c r="Y22" s="125">
        <v>30.333333333333332</v>
      </c>
      <c r="Z22" s="127">
        <v>89</v>
      </c>
      <c r="AA22" s="125">
        <v>29.666666666666668</v>
      </c>
      <c r="AB22" s="127">
        <v>80</v>
      </c>
      <c r="AC22" s="125">
        <v>26.666666666666668</v>
      </c>
      <c r="AD22" s="128">
        <v>3</v>
      </c>
      <c r="AE22" s="125">
        <v>1</v>
      </c>
      <c r="AF22" s="127">
        <v>54</v>
      </c>
      <c r="AG22" s="125">
        <v>18</v>
      </c>
      <c r="AH22" s="127">
        <v>64</v>
      </c>
      <c r="AI22" s="125">
        <v>21.333333333333332</v>
      </c>
      <c r="AJ22" s="127">
        <v>18</v>
      </c>
      <c r="AK22" s="125">
        <v>6</v>
      </c>
      <c r="AL22" s="127">
        <v>617</v>
      </c>
      <c r="AM22" s="125">
        <v>205.66666666666666</v>
      </c>
      <c r="AN22" s="127">
        <v>731</v>
      </c>
      <c r="AO22" s="125">
        <v>243.66666666666666</v>
      </c>
      <c r="AP22" s="127">
        <v>1575</v>
      </c>
      <c r="AQ22" s="125">
        <v>525</v>
      </c>
      <c r="AR22" s="127">
        <v>533</v>
      </c>
      <c r="AS22" s="125">
        <v>177.66666666666666</v>
      </c>
    </row>
    <row r="23" spans="1:45" ht="13.5" customHeight="1" x14ac:dyDescent="0.3">
      <c r="A23" s="124" t="s">
        <v>253</v>
      </c>
      <c r="B23" s="171" t="s">
        <v>24</v>
      </c>
      <c r="C23" s="125">
        <v>1</v>
      </c>
      <c r="D23" s="125">
        <v>2.1</v>
      </c>
      <c r="E23" s="238">
        <v>667</v>
      </c>
      <c r="F23" s="239">
        <v>667</v>
      </c>
      <c r="G23" s="240">
        <v>42</v>
      </c>
      <c r="H23" s="239">
        <v>42</v>
      </c>
      <c r="I23" s="240">
        <v>45</v>
      </c>
      <c r="J23" s="239">
        <v>45</v>
      </c>
      <c r="K23" s="126">
        <v>1032924.7</v>
      </c>
      <c r="L23" s="126">
        <v>1032924.7</v>
      </c>
      <c r="M23" s="126">
        <v>491868.90476190473</v>
      </c>
      <c r="N23" s="127">
        <v>13398</v>
      </c>
      <c r="O23" s="125">
        <v>13398</v>
      </c>
      <c r="P23" s="127">
        <v>133</v>
      </c>
      <c r="Q23" s="125">
        <v>133</v>
      </c>
      <c r="R23" s="127">
        <v>168</v>
      </c>
      <c r="S23" s="125">
        <v>168</v>
      </c>
      <c r="T23" s="127">
        <v>10</v>
      </c>
      <c r="U23" s="125">
        <v>10</v>
      </c>
      <c r="V23" s="127">
        <v>11</v>
      </c>
      <c r="W23" s="125">
        <v>11</v>
      </c>
      <c r="X23" s="127">
        <v>37</v>
      </c>
      <c r="Y23" s="125">
        <v>37</v>
      </c>
      <c r="Z23" s="127">
        <v>20</v>
      </c>
      <c r="AA23" s="125">
        <v>20</v>
      </c>
      <c r="AB23" s="127">
        <v>47</v>
      </c>
      <c r="AC23" s="125">
        <v>47</v>
      </c>
      <c r="AD23" s="128">
        <v>2</v>
      </c>
      <c r="AE23" s="125">
        <v>2</v>
      </c>
      <c r="AF23" s="127">
        <v>7</v>
      </c>
      <c r="AG23" s="125">
        <v>7</v>
      </c>
      <c r="AH23" s="127">
        <v>39</v>
      </c>
      <c r="AI23" s="125">
        <v>39</v>
      </c>
      <c r="AJ23" s="127">
        <v>9</v>
      </c>
      <c r="AK23" s="125">
        <v>9</v>
      </c>
      <c r="AL23" s="127">
        <v>231</v>
      </c>
      <c r="AM23" s="125">
        <v>231</v>
      </c>
      <c r="AN23" s="127">
        <v>361</v>
      </c>
      <c r="AO23" s="125">
        <v>361</v>
      </c>
      <c r="AP23" s="127">
        <v>476</v>
      </c>
      <c r="AQ23" s="125">
        <v>476</v>
      </c>
      <c r="AR23" s="127">
        <v>362</v>
      </c>
      <c r="AS23" s="125">
        <v>362</v>
      </c>
    </row>
    <row r="24" spans="1:45" ht="13.5" customHeight="1" x14ac:dyDescent="0.3">
      <c r="A24" s="124" t="s">
        <v>167</v>
      </c>
      <c r="B24" s="171" t="s">
        <v>25</v>
      </c>
      <c r="C24" s="125">
        <v>2</v>
      </c>
      <c r="D24" s="125">
        <v>4</v>
      </c>
      <c r="E24" s="238">
        <v>944</v>
      </c>
      <c r="F24" s="239">
        <v>472</v>
      </c>
      <c r="G24" s="240">
        <v>18</v>
      </c>
      <c r="H24" s="239">
        <v>9</v>
      </c>
      <c r="I24" s="240">
        <v>22</v>
      </c>
      <c r="J24" s="239">
        <v>11</v>
      </c>
      <c r="K24" s="126">
        <v>1472760.57</v>
      </c>
      <c r="L24" s="126">
        <v>736380.28500000003</v>
      </c>
      <c r="M24" s="126">
        <v>368190.14250000002</v>
      </c>
      <c r="N24" s="127">
        <v>21029</v>
      </c>
      <c r="O24" s="125">
        <v>10514.5</v>
      </c>
      <c r="P24" s="127">
        <v>61</v>
      </c>
      <c r="Q24" s="125">
        <v>30.5</v>
      </c>
      <c r="R24" s="127">
        <v>222</v>
      </c>
      <c r="S24" s="125">
        <v>111</v>
      </c>
      <c r="T24" s="127">
        <v>3</v>
      </c>
      <c r="U24" s="125">
        <v>1.5</v>
      </c>
      <c r="V24" s="127">
        <v>0</v>
      </c>
      <c r="W24" s="125">
        <v>0</v>
      </c>
      <c r="X24" s="127">
        <v>17</v>
      </c>
      <c r="Y24" s="125">
        <v>8.5</v>
      </c>
      <c r="Z24" s="127">
        <v>19</v>
      </c>
      <c r="AA24" s="125">
        <v>9.5</v>
      </c>
      <c r="AB24" s="127">
        <v>20</v>
      </c>
      <c r="AC24" s="125">
        <v>10</v>
      </c>
      <c r="AD24" s="128">
        <v>6</v>
      </c>
      <c r="AE24" s="125">
        <v>3</v>
      </c>
      <c r="AF24" s="127">
        <v>11</v>
      </c>
      <c r="AG24" s="125">
        <v>5.5</v>
      </c>
      <c r="AH24" s="127">
        <v>54</v>
      </c>
      <c r="AI24" s="125">
        <v>27</v>
      </c>
      <c r="AJ24" s="127">
        <v>8</v>
      </c>
      <c r="AK24" s="125">
        <v>4</v>
      </c>
      <c r="AL24" s="127">
        <v>164</v>
      </c>
      <c r="AM24" s="125">
        <v>82</v>
      </c>
      <c r="AN24" s="127">
        <v>280</v>
      </c>
      <c r="AO24" s="125">
        <v>140</v>
      </c>
      <c r="AP24" s="127">
        <v>248</v>
      </c>
      <c r="AQ24" s="125">
        <v>124</v>
      </c>
      <c r="AR24" s="127">
        <v>77</v>
      </c>
      <c r="AS24" s="125">
        <v>38.5</v>
      </c>
    </row>
    <row r="25" spans="1:45" ht="13.5" customHeight="1" x14ac:dyDescent="0.3">
      <c r="A25" s="124" t="s">
        <v>253</v>
      </c>
      <c r="B25" s="171" t="s">
        <v>26</v>
      </c>
      <c r="C25" s="125">
        <v>1</v>
      </c>
      <c r="D25" s="125">
        <v>1.2000000000000002</v>
      </c>
      <c r="E25" s="238">
        <v>238</v>
      </c>
      <c r="F25" s="239">
        <v>238</v>
      </c>
      <c r="G25" s="241">
        <v>20</v>
      </c>
      <c r="H25" s="239">
        <v>20</v>
      </c>
      <c r="I25" s="240">
        <v>14</v>
      </c>
      <c r="J25" s="239">
        <v>14</v>
      </c>
      <c r="K25" s="126">
        <v>543025.94999999995</v>
      </c>
      <c r="L25" s="126">
        <v>543025.94999999995</v>
      </c>
      <c r="M25" s="126">
        <v>452521.62499999988</v>
      </c>
      <c r="N25" s="127">
        <v>3595</v>
      </c>
      <c r="O25" s="125">
        <v>3595</v>
      </c>
      <c r="P25" s="127">
        <v>22</v>
      </c>
      <c r="Q25" s="125">
        <v>22</v>
      </c>
      <c r="R25" s="127">
        <v>209</v>
      </c>
      <c r="S25" s="125">
        <v>209</v>
      </c>
      <c r="T25" s="127">
        <v>37</v>
      </c>
      <c r="U25" s="125">
        <v>37</v>
      </c>
      <c r="V25" s="127">
        <v>0</v>
      </c>
      <c r="W25" s="125">
        <v>0</v>
      </c>
      <c r="X25" s="127">
        <v>20</v>
      </c>
      <c r="Y25" s="125">
        <v>20</v>
      </c>
      <c r="Z25" s="127">
        <v>12</v>
      </c>
      <c r="AA25" s="125">
        <v>12</v>
      </c>
      <c r="AB25" s="127">
        <v>13</v>
      </c>
      <c r="AC25" s="125">
        <v>13</v>
      </c>
      <c r="AD25" s="128">
        <v>5</v>
      </c>
      <c r="AE25" s="125">
        <v>5</v>
      </c>
      <c r="AF25" s="127">
        <v>8</v>
      </c>
      <c r="AG25" s="125">
        <v>8</v>
      </c>
      <c r="AH25" s="127">
        <v>26</v>
      </c>
      <c r="AI25" s="125">
        <v>26</v>
      </c>
      <c r="AJ25" s="127">
        <v>4</v>
      </c>
      <c r="AK25" s="125">
        <v>4</v>
      </c>
      <c r="AL25" s="127">
        <v>78</v>
      </c>
      <c r="AM25" s="125">
        <v>78</v>
      </c>
      <c r="AN25" s="127">
        <v>141</v>
      </c>
      <c r="AO25" s="125">
        <v>141</v>
      </c>
      <c r="AP25" s="127">
        <v>149</v>
      </c>
      <c r="AQ25" s="125">
        <v>149</v>
      </c>
      <c r="AR25" s="127">
        <v>111</v>
      </c>
      <c r="AS25" s="125">
        <v>111</v>
      </c>
    </row>
    <row r="26" spans="1:45" ht="13.5" customHeight="1" x14ac:dyDescent="0.3">
      <c r="A26" s="124" t="s">
        <v>153</v>
      </c>
      <c r="B26" s="171" t="s">
        <v>27</v>
      </c>
      <c r="C26" s="125">
        <v>15</v>
      </c>
      <c r="D26" s="125">
        <v>21</v>
      </c>
      <c r="E26" s="238">
        <v>6431</v>
      </c>
      <c r="F26" s="239">
        <v>428.73333333333335</v>
      </c>
      <c r="G26" s="240">
        <v>250</v>
      </c>
      <c r="H26" s="239">
        <v>16.666666666666668</v>
      </c>
      <c r="I26" s="240">
        <v>321</v>
      </c>
      <c r="J26" s="239">
        <v>21.4</v>
      </c>
      <c r="K26" s="126">
        <v>8776000.6400000006</v>
      </c>
      <c r="L26" s="126">
        <v>585066.70933333342</v>
      </c>
      <c r="M26" s="126">
        <v>417904.79238095239</v>
      </c>
      <c r="N26" s="127">
        <v>164764</v>
      </c>
      <c r="O26" s="125">
        <v>10984.266666666666</v>
      </c>
      <c r="P26" s="127">
        <v>768</v>
      </c>
      <c r="Q26" s="125">
        <v>51.2</v>
      </c>
      <c r="R26" s="127">
        <v>3642</v>
      </c>
      <c r="S26" s="125">
        <v>242.8</v>
      </c>
      <c r="T26" s="127">
        <v>96</v>
      </c>
      <c r="U26" s="125">
        <v>6.4</v>
      </c>
      <c r="V26" s="127">
        <v>140</v>
      </c>
      <c r="W26" s="125">
        <v>9.3333333333333339</v>
      </c>
      <c r="X26" s="127">
        <v>250</v>
      </c>
      <c r="Y26" s="125">
        <v>16.666666666666668</v>
      </c>
      <c r="Z26" s="127">
        <v>514</v>
      </c>
      <c r="AA26" s="125">
        <v>34.266666666666666</v>
      </c>
      <c r="AB26" s="127">
        <v>290</v>
      </c>
      <c r="AC26" s="125">
        <v>19.333333333333332</v>
      </c>
      <c r="AD26" s="128">
        <v>242</v>
      </c>
      <c r="AE26" s="125">
        <v>16.133333333333333</v>
      </c>
      <c r="AF26" s="127">
        <v>153</v>
      </c>
      <c r="AG26" s="125">
        <v>10.199999999999999</v>
      </c>
      <c r="AH26" s="127">
        <v>740</v>
      </c>
      <c r="AI26" s="125">
        <v>49.333333333333336</v>
      </c>
      <c r="AJ26" s="127">
        <v>43</v>
      </c>
      <c r="AK26" s="125">
        <v>2.8666666666666667</v>
      </c>
      <c r="AL26" s="127">
        <v>3879</v>
      </c>
      <c r="AM26" s="125">
        <v>258.60000000000002</v>
      </c>
      <c r="AN26" s="127">
        <v>2519</v>
      </c>
      <c r="AO26" s="125">
        <v>167.93333333333334</v>
      </c>
      <c r="AP26" s="127">
        <v>5283</v>
      </c>
      <c r="AQ26" s="125">
        <v>352.2</v>
      </c>
      <c r="AR26" s="127">
        <v>1206</v>
      </c>
      <c r="AS26" s="125">
        <v>80.400000000000006</v>
      </c>
    </row>
    <row r="27" spans="1:45" ht="13.5" customHeight="1" x14ac:dyDescent="0.3">
      <c r="A27" s="124" t="s">
        <v>152</v>
      </c>
      <c r="B27" s="171" t="s">
        <v>28</v>
      </c>
      <c r="C27" s="125">
        <v>11</v>
      </c>
      <c r="D27" s="125">
        <v>12</v>
      </c>
      <c r="E27" s="238">
        <v>3935</v>
      </c>
      <c r="F27" s="239">
        <v>357.72727272727275</v>
      </c>
      <c r="G27" s="240">
        <v>223</v>
      </c>
      <c r="H27" s="239">
        <v>20.272727272727273</v>
      </c>
      <c r="I27" s="240">
        <v>241</v>
      </c>
      <c r="J27" s="239">
        <v>21.90909090909091</v>
      </c>
      <c r="K27" s="126">
        <v>4593314.3099999996</v>
      </c>
      <c r="L27" s="126">
        <v>417574.02818181814</v>
      </c>
      <c r="M27" s="126">
        <v>382776.19249999995</v>
      </c>
      <c r="N27" s="127">
        <v>89476</v>
      </c>
      <c r="O27" s="125">
        <v>8134.181818181818</v>
      </c>
      <c r="P27" s="127">
        <v>461</v>
      </c>
      <c r="Q27" s="125">
        <v>41.909090909090907</v>
      </c>
      <c r="R27" s="127">
        <v>4131</v>
      </c>
      <c r="S27" s="125">
        <v>375.54545454545456</v>
      </c>
      <c r="T27" s="127">
        <v>386</v>
      </c>
      <c r="U27" s="125">
        <v>35.090909090909093</v>
      </c>
      <c r="V27" s="127">
        <v>172</v>
      </c>
      <c r="W27" s="125">
        <v>15.636363636363637</v>
      </c>
      <c r="X27" s="127">
        <v>230</v>
      </c>
      <c r="Y27" s="125">
        <v>20.90909090909091</v>
      </c>
      <c r="Z27" s="127">
        <v>353</v>
      </c>
      <c r="AA27" s="125">
        <v>32.090909090909093</v>
      </c>
      <c r="AB27" s="127">
        <v>226</v>
      </c>
      <c r="AC27" s="125">
        <v>20.545454545454547</v>
      </c>
      <c r="AD27" s="128">
        <v>19</v>
      </c>
      <c r="AE27" s="125">
        <v>1.7272727272727273</v>
      </c>
      <c r="AF27" s="127">
        <v>43</v>
      </c>
      <c r="AG27" s="125">
        <v>3.9090909090909092</v>
      </c>
      <c r="AH27" s="127">
        <v>242</v>
      </c>
      <c r="AI27" s="125">
        <v>22</v>
      </c>
      <c r="AJ27" s="127">
        <v>36</v>
      </c>
      <c r="AK27" s="125">
        <v>3.2727272727272729</v>
      </c>
      <c r="AL27" s="127">
        <v>1933</v>
      </c>
      <c r="AM27" s="125">
        <v>175.72727272727272</v>
      </c>
      <c r="AN27" s="127">
        <v>1337</v>
      </c>
      <c r="AO27" s="125">
        <v>121.54545454545455</v>
      </c>
      <c r="AP27" s="127">
        <v>5786</v>
      </c>
      <c r="AQ27" s="125">
        <v>526</v>
      </c>
      <c r="AR27" s="127">
        <v>708</v>
      </c>
      <c r="AS27" s="125">
        <v>64.36363636363636</v>
      </c>
    </row>
    <row r="28" spans="1:45" ht="13.5" customHeight="1" x14ac:dyDescent="0.3">
      <c r="A28" s="124" t="s">
        <v>152</v>
      </c>
      <c r="B28" s="171" t="s">
        <v>29</v>
      </c>
      <c r="C28" s="125">
        <v>7</v>
      </c>
      <c r="D28" s="125">
        <v>9</v>
      </c>
      <c r="E28" s="238">
        <v>4340</v>
      </c>
      <c r="F28" s="239">
        <v>620</v>
      </c>
      <c r="G28" s="240">
        <v>215</v>
      </c>
      <c r="H28" s="239">
        <v>30.714285714285715</v>
      </c>
      <c r="I28" s="240">
        <v>237</v>
      </c>
      <c r="J28" s="239">
        <v>33.857142857142854</v>
      </c>
      <c r="K28" s="126">
        <v>7739824.5599999996</v>
      </c>
      <c r="L28" s="126">
        <v>1105689.2228571428</v>
      </c>
      <c r="M28" s="126">
        <v>859980.5066666666</v>
      </c>
      <c r="N28" s="127">
        <v>79977</v>
      </c>
      <c r="O28" s="125">
        <v>11425.285714285714</v>
      </c>
      <c r="P28" s="127">
        <v>370</v>
      </c>
      <c r="Q28" s="125">
        <v>52.857142857142854</v>
      </c>
      <c r="R28" s="127">
        <v>1834</v>
      </c>
      <c r="S28" s="125">
        <v>262</v>
      </c>
      <c r="T28" s="127">
        <v>40</v>
      </c>
      <c r="U28" s="125">
        <v>5.7142857142857144</v>
      </c>
      <c r="V28" s="127">
        <v>165</v>
      </c>
      <c r="W28" s="125">
        <v>23.571428571428573</v>
      </c>
      <c r="X28" s="127">
        <v>239</v>
      </c>
      <c r="Y28" s="125">
        <v>34.142857142857146</v>
      </c>
      <c r="Z28" s="127">
        <v>462</v>
      </c>
      <c r="AA28" s="125">
        <v>66</v>
      </c>
      <c r="AB28" s="127">
        <v>221</v>
      </c>
      <c r="AC28" s="125">
        <v>31.571428571428573</v>
      </c>
      <c r="AD28" s="128">
        <v>8</v>
      </c>
      <c r="AE28" s="125">
        <v>1.1428571428571428</v>
      </c>
      <c r="AF28" s="127">
        <v>3</v>
      </c>
      <c r="AG28" s="125">
        <v>0.42857142857142855</v>
      </c>
      <c r="AH28" s="127">
        <v>219</v>
      </c>
      <c r="AI28" s="125">
        <v>31.285714285714285</v>
      </c>
      <c r="AJ28" s="127">
        <v>62</v>
      </c>
      <c r="AK28" s="125">
        <v>8.8571428571428577</v>
      </c>
      <c r="AL28" s="127">
        <v>1707</v>
      </c>
      <c r="AM28" s="125">
        <v>243.85714285714286</v>
      </c>
      <c r="AN28" s="127">
        <v>1279</v>
      </c>
      <c r="AO28" s="125">
        <v>182.71428571428572</v>
      </c>
      <c r="AP28" s="127">
        <v>4779</v>
      </c>
      <c r="AQ28" s="125">
        <v>682.71428571428567</v>
      </c>
      <c r="AR28" s="127">
        <v>623</v>
      </c>
      <c r="AS28" s="125">
        <v>89</v>
      </c>
    </row>
    <row r="29" spans="1:45" ht="13.5" customHeight="1" x14ac:dyDescent="0.3">
      <c r="A29" s="124" t="s">
        <v>152</v>
      </c>
      <c r="B29" s="171" t="s">
        <v>30</v>
      </c>
      <c r="C29" s="125">
        <v>46</v>
      </c>
      <c r="D29" s="125">
        <v>61</v>
      </c>
      <c r="E29" s="238">
        <v>18137</v>
      </c>
      <c r="F29" s="239">
        <v>394.28260869565219</v>
      </c>
      <c r="G29" s="240">
        <v>948</v>
      </c>
      <c r="H29" s="239">
        <v>20.608695652173914</v>
      </c>
      <c r="I29" s="240">
        <v>751</v>
      </c>
      <c r="J29" s="239">
        <v>16.326086956521738</v>
      </c>
      <c r="K29" s="126">
        <v>37148736.07</v>
      </c>
      <c r="L29" s="126">
        <v>807581.2189130435</v>
      </c>
      <c r="M29" s="126">
        <v>608995.67327868857</v>
      </c>
      <c r="N29" s="127">
        <v>349361</v>
      </c>
      <c r="O29" s="125">
        <v>7594.804347826087</v>
      </c>
      <c r="P29" s="127">
        <v>2717</v>
      </c>
      <c r="Q29" s="125">
        <v>59.065217391304351</v>
      </c>
      <c r="R29" s="127">
        <v>42890</v>
      </c>
      <c r="S29" s="125">
        <v>932.39130434782612</v>
      </c>
      <c r="T29" s="127">
        <v>2837</v>
      </c>
      <c r="U29" s="125">
        <v>61.673913043478258</v>
      </c>
      <c r="V29" s="127">
        <v>427</v>
      </c>
      <c r="W29" s="125">
        <v>9.2826086956521738</v>
      </c>
      <c r="X29" s="127">
        <v>1000</v>
      </c>
      <c r="Y29" s="125">
        <v>21.739130434782609</v>
      </c>
      <c r="Z29" s="127">
        <v>1189</v>
      </c>
      <c r="AA29" s="125">
        <v>25.847826086956523</v>
      </c>
      <c r="AB29" s="127">
        <v>684</v>
      </c>
      <c r="AC29" s="125">
        <v>14.869565217391305</v>
      </c>
      <c r="AD29" s="128">
        <v>760</v>
      </c>
      <c r="AE29" s="125">
        <v>16.521739130434781</v>
      </c>
      <c r="AF29" s="127">
        <v>1213</v>
      </c>
      <c r="AG29" s="125">
        <v>26.369565217391305</v>
      </c>
      <c r="AH29" s="127">
        <v>890</v>
      </c>
      <c r="AI29" s="125">
        <v>19.347826086956523</v>
      </c>
      <c r="AJ29" s="127">
        <v>363</v>
      </c>
      <c r="AK29" s="125">
        <v>7.8913043478260869</v>
      </c>
      <c r="AL29" s="127">
        <v>10477</v>
      </c>
      <c r="AM29" s="125">
        <v>227.7608695652174</v>
      </c>
      <c r="AN29" s="127">
        <v>3278</v>
      </c>
      <c r="AO29" s="125">
        <v>71.260869565217391</v>
      </c>
      <c r="AP29" s="127">
        <v>36184</v>
      </c>
      <c r="AQ29" s="125">
        <v>786.60869565217388</v>
      </c>
      <c r="AR29" s="127">
        <v>480</v>
      </c>
      <c r="AS29" s="125">
        <v>10.434782608695652</v>
      </c>
    </row>
    <row r="30" spans="1:45" ht="13.5" customHeight="1" x14ac:dyDescent="0.3">
      <c r="A30" s="124" t="s">
        <v>167</v>
      </c>
      <c r="B30" s="171" t="s">
        <v>31</v>
      </c>
      <c r="C30" s="125">
        <v>1</v>
      </c>
      <c r="D30" s="125">
        <v>1.5</v>
      </c>
      <c r="E30" s="238">
        <v>749</v>
      </c>
      <c r="F30" s="239">
        <v>749</v>
      </c>
      <c r="G30" s="240">
        <v>25</v>
      </c>
      <c r="H30" s="239">
        <v>25</v>
      </c>
      <c r="I30" s="240">
        <v>54</v>
      </c>
      <c r="J30" s="239">
        <v>54</v>
      </c>
      <c r="K30" s="126">
        <v>2107977.02</v>
      </c>
      <c r="L30" s="126">
        <v>2107977.02</v>
      </c>
      <c r="M30" s="126">
        <v>1405318.0133333334</v>
      </c>
      <c r="N30" s="127">
        <v>8554</v>
      </c>
      <c r="O30" s="125">
        <v>8554</v>
      </c>
      <c r="P30" s="127">
        <v>14</v>
      </c>
      <c r="Q30" s="125">
        <v>14</v>
      </c>
      <c r="R30" s="127">
        <v>55</v>
      </c>
      <c r="S30" s="125">
        <v>55</v>
      </c>
      <c r="T30" s="127">
        <v>6</v>
      </c>
      <c r="U30" s="125">
        <v>6</v>
      </c>
      <c r="V30" s="127">
        <v>1</v>
      </c>
      <c r="W30" s="125">
        <v>1</v>
      </c>
      <c r="X30" s="127">
        <v>5</v>
      </c>
      <c r="Y30" s="125">
        <v>5</v>
      </c>
      <c r="Z30" s="127">
        <v>0</v>
      </c>
      <c r="AA30" s="125">
        <v>0</v>
      </c>
      <c r="AB30" s="127">
        <v>19</v>
      </c>
      <c r="AC30" s="125">
        <v>19</v>
      </c>
      <c r="AD30" s="128">
        <v>0</v>
      </c>
      <c r="AE30" s="125">
        <v>0</v>
      </c>
      <c r="AF30" s="127">
        <v>34</v>
      </c>
      <c r="AG30" s="125">
        <v>34</v>
      </c>
      <c r="AH30" s="127">
        <v>61</v>
      </c>
      <c r="AI30" s="125">
        <v>61</v>
      </c>
      <c r="AJ30" s="127">
        <v>24</v>
      </c>
      <c r="AK30" s="125">
        <v>24</v>
      </c>
      <c r="AL30" s="127">
        <v>258</v>
      </c>
      <c r="AM30" s="125">
        <v>258</v>
      </c>
      <c r="AN30" s="127">
        <v>1086</v>
      </c>
      <c r="AO30" s="125">
        <v>1086</v>
      </c>
      <c r="AP30" s="127">
        <v>562</v>
      </c>
      <c r="AQ30" s="125">
        <v>562</v>
      </c>
      <c r="AR30" s="127">
        <v>256</v>
      </c>
      <c r="AS30" s="125">
        <v>256</v>
      </c>
    </row>
    <row r="31" spans="1:45" ht="13.5" customHeight="1" x14ac:dyDescent="0.3">
      <c r="A31" s="124" t="s">
        <v>167</v>
      </c>
      <c r="B31" s="171" t="s">
        <v>32</v>
      </c>
      <c r="C31" s="125">
        <v>2</v>
      </c>
      <c r="D31" s="125">
        <v>2.5</v>
      </c>
      <c r="E31" s="238">
        <v>807</v>
      </c>
      <c r="F31" s="239">
        <v>403.5</v>
      </c>
      <c r="G31" s="240">
        <v>41</v>
      </c>
      <c r="H31" s="239">
        <v>20.5</v>
      </c>
      <c r="I31" s="240">
        <v>44</v>
      </c>
      <c r="J31" s="239">
        <v>22</v>
      </c>
      <c r="K31" s="126">
        <v>2218151.21</v>
      </c>
      <c r="L31" s="126">
        <v>1109075.605</v>
      </c>
      <c r="M31" s="126">
        <v>887260.48399999994</v>
      </c>
      <c r="N31" s="127">
        <v>14983</v>
      </c>
      <c r="O31" s="125">
        <v>7491.5</v>
      </c>
      <c r="P31" s="127">
        <v>192</v>
      </c>
      <c r="Q31" s="125">
        <v>96</v>
      </c>
      <c r="R31" s="127">
        <v>98</v>
      </c>
      <c r="S31" s="125">
        <v>49</v>
      </c>
      <c r="T31" s="127">
        <v>4</v>
      </c>
      <c r="U31" s="125">
        <v>2</v>
      </c>
      <c r="V31" s="127">
        <v>14</v>
      </c>
      <c r="W31" s="125">
        <v>7</v>
      </c>
      <c r="X31" s="127">
        <v>66</v>
      </c>
      <c r="Y31" s="125">
        <v>33</v>
      </c>
      <c r="Z31" s="127">
        <v>69</v>
      </c>
      <c r="AA31" s="125">
        <v>34.5</v>
      </c>
      <c r="AB31" s="127">
        <v>75</v>
      </c>
      <c r="AC31" s="125">
        <v>37.5</v>
      </c>
      <c r="AD31" s="128">
        <v>4</v>
      </c>
      <c r="AE31" s="125">
        <v>2</v>
      </c>
      <c r="AF31" s="127">
        <v>15</v>
      </c>
      <c r="AG31" s="125">
        <v>7.5</v>
      </c>
      <c r="AH31" s="127">
        <v>56</v>
      </c>
      <c r="AI31" s="125">
        <v>28</v>
      </c>
      <c r="AJ31" s="127">
        <v>10</v>
      </c>
      <c r="AK31" s="125">
        <v>5</v>
      </c>
      <c r="AL31" s="127">
        <v>255</v>
      </c>
      <c r="AM31" s="125">
        <v>127.5</v>
      </c>
      <c r="AN31" s="127">
        <v>284</v>
      </c>
      <c r="AO31" s="125">
        <v>142</v>
      </c>
      <c r="AP31" s="127">
        <v>482</v>
      </c>
      <c r="AQ31" s="125">
        <v>241</v>
      </c>
      <c r="AR31" s="127">
        <v>245</v>
      </c>
      <c r="AS31" s="125">
        <v>122.5</v>
      </c>
    </row>
    <row r="32" spans="1:45" ht="13.5" customHeight="1" x14ac:dyDescent="0.3">
      <c r="A32" s="124" t="s">
        <v>142</v>
      </c>
      <c r="B32" s="171" t="s">
        <v>33</v>
      </c>
      <c r="C32" s="125">
        <v>13</v>
      </c>
      <c r="D32" s="125">
        <v>17</v>
      </c>
      <c r="E32" s="238">
        <v>4818</v>
      </c>
      <c r="F32" s="239">
        <v>370.61538461538464</v>
      </c>
      <c r="G32" s="240">
        <v>206</v>
      </c>
      <c r="H32" s="239">
        <v>15.846153846153847</v>
      </c>
      <c r="I32" s="240">
        <v>256</v>
      </c>
      <c r="J32" s="239">
        <v>19.692307692307693</v>
      </c>
      <c r="K32" s="126">
        <v>12124358.140000001</v>
      </c>
      <c r="L32" s="126">
        <v>932642.9338461539</v>
      </c>
      <c r="M32" s="126">
        <v>713197.53764705884</v>
      </c>
      <c r="N32" s="127">
        <v>89262</v>
      </c>
      <c r="O32" s="125">
        <v>6866.3076923076924</v>
      </c>
      <c r="P32" s="127">
        <v>381</v>
      </c>
      <c r="Q32" s="125">
        <v>29.307692307692307</v>
      </c>
      <c r="R32" s="127">
        <v>10440</v>
      </c>
      <c r="S32" s="125">
        <v>803.07692307692309</v>
      </c>
      <c r="T32" s="127">
        <v>860</v>
      </c>
      <c r="U32" s="125">
        <v>66.15384615384616</v>
      </c>
      <c r="V32" s="127">
        <v>166</v>
      </c>
      <c r="W32" s="125">
        <v>12.76923076923077</v>
      </c>
      <c r="X32" s="127">
        <v>217</v>
      </c>
      <c r="Y32" s="125">
        <v>16.692307692307693</v>
      </c>
      <c r="Z32" s="127">
        <v>659</v>
      </c>
      <c r="AA32" s="125">
        <v>50.692307692307693</v>
      </c>
      <c r="AB32" s="127">
        <v>246</v>
      </c>
      <c r="AC32" s="125">
        <v>18.923076923076923</v>
      </c>
      <c r="AD32" s="128">
        <v>298</v>
      </c>
      <c r="AE32" s="125">
        <v>22.923076923076923</v>
      </c>
      <c r="AF32" s="127">
        <v>185</v>
      </c>
      <c r="AG32" s="125">
        <v>14.23076923076923</v>
      </c>
      <c r="AH32" s="127">
        <v>275</v>
      </c>
      <c r="AI32" s="125">
        <v>21.153846153846153</v>
      </c>
      <c r="AJ32" s="127">
        <v>98</v>
      </c>
      <c r="AK32" s="125">
        <v>7.5384615384615383</v>
      </c>
      <c r="AL32" s="127">
        <v>2632</v>
      </c>
      <c r="AM32" s="125">
        <v>202.46153846153845</v>
      </c>
      <c r="AN32" s="127">
        <v>3268</v>
      </c>
      <c r="AO32" s="125">
        <v>251.38461538461539</v>
      </c>
      <c r="AP32" s="127">
        <v>4401</v>
      </c>
      <c r="AQ32" s="125">
        <v>338.53846153846155</v>
      </c>
      <c r="AR32" s="127">
        <v>1833</v>
      </c>
      <c r="AS32" s="125">
        <v>141</v>
      </c>
    </row>
    <row r="33" spans="1:45" ht="13.5" customHeight="1" x14ac:dyDescent="0.3">
      <c r="A33" s="124" t="s">
        <v>142</v>
      </c>
      <c r="B33" s="171" t="s">
        <v>34</v>
      </c>
      <c r="C33" s="125">
        <v>1.75</v>
      </c>
      <c r="D33" s="125">
        <v>3</v>
      </c>
      <c r="E33" s="238">
        <v>1196</v>
      </c>
      <c r="F33" s="239">
        <v>683.42857142857144</v>
      </c>
      <c r="G33" s="240">
        <v>130</v>
      </c>
      <c r="H33" s="239">
        <v>74.285714285714292</v>
      </c>
      <c r="I33" s="240">
        <v>103</v>
      </c>
      <c r="J33" s="239">
        <v>58.857142857142854</v>
      </c>
      <c r="K33" s="126">
        <v>2297848.02</v>
      </c>
      <c r="L33" s="126">
        <v>1313056.0114285715</v>
      </c>
      <c r="M33" s="126">
        <v>765949.34</v>
      </c>
      <c r="N33" s="127">
        <v>18728</v>
      </c>
      <c r="O33" s="125">
        <v>10701.714285714286</v>
      </c>
      <c r="P33" s="127">
        <v>62</v>
      </c>
      <c r="Q33" s="125">
        <v>35.428571428571431</v>
      </c>
      <c r="R33" s="127">
        <v>841</v>
      </c>
      <c r="S33" s="125">
        <v>480.57142857142856</v>
      </c>
      <c r="T33" s="127">
        <v>15</v>
      </c>
      <c r="U33" s="125">
        <v>8.5714285714285712</v>
      </c>
      <c r="V33" s="127">
        <v>37</v>
      </c>
      <c r="W33" s="125">
        <v>21.142857142857142</v>
      </c>
      <c r="X33" s="127">
        <v>131</v>
      </c>
      <c r="Y33" s="125">
        <v>74.857142857142861</v>
      </c>
      <c r="Z33" s="127">
        <v>134</v>
      </c>
      <c r="AA33" s="125">
        <v>76.571428571428569</v>
      </c>
      <c r="AB33" s="127">
        <v>102</v>
      </c>
      <c r="AC33" s="125">
        <v>58.285714285714285</v>
      </c>
      <c r="AD33" s="128">
        <v>1</v>
      </c>
      <c r="AE33" s="125">
        <v>0.5714285714285714</v>
      </c>
      <c r="AF33" s="127">
        <v>26</v>
      </c>
      <c r="AG33" s="125">
        <v>14.857142857142858</v>
      </c>
      <c r="AH33" s="127">
        <v>53</v>
      </c>
      <c r="AI33" s="125">
        <v>30.285714285714285</v>
      </c>
      <c r="AJ33" s="127">
        <v>0</v>
      </c>
      <c r="AK33" s="125">
        <v>0</v>
      </c>
      <c r="AL33" s="127">
        <v>621</v>
      </c>
      <c r="AM33" s="125">
        <v>354.85714285714283</v>
      </c>
      <c r="AN33" s="127">
        <v>681</v>
      </c>
      <c r="AO33" s="125">
        <v>389.14285714285717</v>
      </c>
      <c r="AP33" s="127">
        <v>1245</v>
      </c>
      <c r="AQ33" s="125">
        <v>711.42857142857144</v>
      </c>
      <c r="AR33" s="127">
        <v>235</v>
      </c>
      <c r="AS33" s="125">
        <v>134.28571428571428</v>
      </c>
    </row>
    <row r="34" spans="1:45" ht="13.5" customHeight="1" x14ac:dyDescent="0.3">
      <c r="A34" s="124" t="s">
        <v>152</v>
      </c>
      <c r="B34" s="171" t="s">
        <v>35</v>
      </c>
      <c r="C34" s="125">
        <v>9</v>
      </c>
      <c r="D34" s="125">
        <v>10</v>
      </c>
      <c r="E34" s="238">
        <v>2470</v>
      </c>
      <c r="F34" s="239">
        <v>274.44444444444446</v>
      </c>
      <c r="G34" s="240">
        <v>111</v>
      </c>
      <c r="H34" s="239">
        <v>12.333333333333334</v>
      </c>
      <c r="I34" s="240">
        <v>139</v>
      </c>
      <c r="J34" s="239">
        <v>15.444444444444445</v>
      </c>
      <c r="K34" s="126">
        <v>5219889.92</v>
      </c>
      <c r="L34" s="126">
        <v>579987.76888888888</v>
      </c>
      <c r="M34" s="126">
        <v>521988.99199999997</v>
      </c>
      <c r="N34" s="127">
        <v>43098</v>
      </c>
      <c r="O34" s="125">
        <v>4788.666666666667</v>
      </c>
      <c r="P34" s="127">
        <v>154</v>
      </c>
      <c r="Q34" s="125">
        <v>17.111111111111111</v>
      </c>
      <c r="R34" s="127">
        <v>937</v>
      </c>
      <c r="S34" s="125">
        <v>104.11111111111111</v>
      </c>
      <c r="T34" s="127">
        <v>26</v>
      </c>
      <c r="U34" s="125">
        <v>2.8888888888888888</v>
      </c>
      <c r="V34" s="127">
        <v>86</v>
      </c>
      <c r="W34" s="125">
        <v>9.5555555555555554</v>
      </c>
      <c r="X34" s="127">
        <v>105</v>
      </c>
      <c r="Y34" s="125">
        <v>11.666666666666666</v>
      </c>
      <c r="Z34" s="127">
        <v>271</v>
      </c>
      <c r="AA34" s="125">
        <v>30.111111111111111</v>
      </c>
      <c r="AB34" s="127">
        <v>124</v>
      </c>
      <c r="AC34" s="125">
        <v>13.777777777777779</v>
      </c>
      <c r="AD34" s="128">
        <v>16</v>
      </c>
      <c r="AE34" s="125">
        <v>1.7777777777777777</v>
      </c>
      <c r="AF34" s="127">
        <v>205</v>
      </c>
      <c r="AG34" s="125">
        <v>22.777777777777779</v>
      </c>
      <c r="AH34" s="127">
        <v>159</v>
      </c>
      <c r="AI34" s="125">
        <v>17.666666666666668</v>
      </c>
      <c r="AJ34" s="127">
        <v>18</v>
      </c>
      <c r="AK34" s="125">
        <v>2</v>
      </c>
      <c r="AL34" s="127">
        <v>1157</v>
      </c>
      <c r="AM34" s="125">
        <v>128.55555555555554</v>
      </c>
      <c r="AN34" s="127">
        <v>1492</v>
      </c>
      <c r="AO34" s="125">
        <v>165.77777777777777</v>
      </c>
      <c r="AP34" s="127">
        <v>1217</v>
      </c>
      <c r="AQ34" s="125">
        <v>135.22222222222223</v>
      </c>
      <c r="AR34" s="127">
        <v>589</v>
      </c>
      <c r="AS34" s="125">
        <v>65.444444444444443</v>
      </c>
    </row>
    <row r="35" spans="1:45" ht="13.5" customHeight="1" x14ac:dyDescent="0.3">
      <c r="A35" s="124" t="s">
        <v>142</v>
      </c>
      <c r="B35" s="171" t="s">
        <v>36</v>
      </c>
      <c r="C35" s="125">
        <v>29</v>
      </c>
      <c r="D35" s="125">
        <v>38</v>
      </c>
      <c r="E35" s="238">
        <v>7891</v>
      </c>
      <c r="F35" s="239">
        <v>272.10344827586209</v>
      </c>
      <c r="G35" s="240">
        <v>433</v>
      </c>
      <c r="H35" s="239">
        <v>14.931034482758621</v>
      </c>
      <c r="I35" s="240">
        <v>351</v>
      </c>
      <c r="J35" s="239">
        <v>12.103448275862069</v>
      </c>
      <c r="K35" s="126">
        <v>15420585.52</v>
      </c>
      <c r="L35" s="126">
        <v>531744.32827586203</v>
      </c>
      <c r="M35" s="126">
        <v>405804.88210526312</v>
      </c>
      <c r="N35" s="127">
        <v>144039</v>
      </c>
      <c r="O35" s="125">
        <v>4966.8620689655172</v>
      </c>
      <c r="P35" s="127">
        <v>994</v>
      </c>
      <c r="Q35" s="125">
        <v>34.275862068965516</v>
      </c>
      <c r="R35" s="127">
        <v>4222</v>
      </c>
      <c r="S35" s="125">
        <v>145.58620689655172</v>
      </c>
      <c r="T35" s="127">
        <v>203</v>
      </c>
      <c r="U35" s="125">
        <v>7</v>
      </c>
      <c r="V35" s="127">
        <v>117</v>
      </c>
      <c r="W35" s="125">
        <v>4.0344827586206895</v>
      </c>
      <c r="X35" s="127">
        <v>482</v>
      </c>
      <c r="Y35" s="125">
        <v>16.620689655172413</v>
      </c>
      <c r="Z35" s="127">
        <v>370</v>
      </c>
      <c r="AA35" s="125">
        <v>12.758620689655173</v>
      </c>
      <c r="AB35" s="127">
        <v>324</v>
      </c>
      <c r="AC35" s="125">
        <v>11.172413793103448</v>
      </c>
      <c r="AD35" s="128">
        <v>53</v>
      </c>
      <c r="AE35" s="125">
        <v>1.8275862068965518</v>
      </c>
      <c r="AF35" s="127">
        <v>141</v>
      </c>
      <c r="AG35" s="125">
        <v>4.8620689655172411</v>
      </c>
      <c r="AH35" s="127">
        <v>434</v>
      </c>
      <c r="AI35" s="125">
        <v>14.96551724137931</v>
      </c>
      <c r="AJ35" s="127">
        <v>128</v>
      </c>
      <c r="AK35" s="125">
        <v>4.4137931034482758</v>
      </c>
      <c r="AL35" s="127">
        <v>5526</v>
      </c>
      <c r="AM35" s="125">
        <v>190.55172413793105</v>
      </c>
      <c r="AN35" s="127">
        <v>2805</v>
      </c>
      <c r="AO35" s="125">
        <v>96.724137931034477</v>
      </c>
      <c r="AP35" s="127">
        <v>10947</v>
      </c>
      <c r="AQ35" s="125">
        <v>377.48275862068965</v>
      </c>
      <c r="AR35" s="127">
        <v>996</v>
      </c>
      <c r="AS35" s="125">
        <v>34.344827586206897</v>
      </c>
    </row>
    <row r="36" spans="1:45" ht="13.5" customHeight="1" x14ac:dyDescent="0.3">
      <c r="A36" s="124" t="s">
        <v>239</v>
      </c>
      <c r="B36" s="171" t="s">
        <v>143</v>
      </c>
      <c r="C36" s="125">
        <v>8.5</v>
      </c>
      <c r="D36" s="125">
        <v>10</v>
      </c>
      <c r="E36" s="238">
        <v>2168</v>
      </c>
      <c r="F36" s="239">
        <v>255.05882352941177</v>
      </c>
      <c r="G36" s="240">
        <v>40</v>
      </c>
      <c r="H36" s="239">
        <v>4.7058823529411766</v>
      </c>
      <c r="I36" s="240">
        <v>22</v>
      </c>
      <c r="J36" s="239">
        <v>2.5882352941176472</v>
      </c>
      <c r="K36" s="126">
        <v>2708740.75</v>
      </c>
      <c r="L36" s="126">
        <v>318675.3823529412</v>
      </c>
      <c r="M36" s="126">
        <v>270874.07500000001</v>
      </c>
      <c r="N36" s="127">
        <v>57349</v>
      </c>
      <c r="O36" s="125">
        <v>6746.9411764705883</v>
      </c>
      <c r="P36" s="127">
        <v>318</v>
      </c>
      <c r="Q36" s="125">
        <v>37.411764705882355</v>
      </c>
      <c r="R36" s="127">
        <v>3446</v>
      </c>
      <c r="S36" s="125">
        <v>405.41176470588238</v>
      </c>
      <c r="T36" s="127">
        <v>242</v>
      </c>
      <c r="U36" s="125">
        <v>28.470588235294116</v>
      </c>
      <c r="V36" s="127">
        <v>75</v>
      </c>
      <c r="W36" s="125">
        <v>8.8235294117647065</v>
      </c>
      <c r="X36" s="127">
        <v>97</v>
      </c>
      <c r="Y36" s="125">
        <v>11.411764705882353</v>
      </c>
      <c r="Z36" s="127">
        <v>125</v>
      </c>
      <c r="AA36" s="125">
        <v>14.705882352941176</v>
      </c>
      <c r="AB36" s="127">
        <v>49</v>
      </c>
      <c r="AC36" s="125">
        <v>5.7647058823529411</v>
      </c>
      <c r="AD36" s="128">
        <v>8</v>
      </c>
      <c r="AE36" s="125">
        <v>0.94117647058823528</v>
      </c>
      <c r="AF36" s="127">
        <v>37</v>
      </c>
      <c r="AG36" s="125">
        <v>4.3529411764705879</v>
      </c>
      <c r="AH36" s="127">
        <v>65</v>
      </c>
      <c r="AI36" s="125">
        <v>7.6470588235294121</v>
      </c>
      <c r="AJ36" s="127">
        <v>7</v>
      </c>
      <c r="AK36" s="125">
        <v>0.82352941176470584</v>
      </c>
      <c r="AL36" s="127">
        <v>1105</v>
      </c>
      <c r="AM36" s="125">
        <v>130</v>
      </c>
      <c r="AN36" s="127">
        <v>1626</v>
      </c>
      <c r="AO36" s="125">
        <v>191.29411764705881</v>
      </c>
      <c r="AP36" s="127">
        <v>1097</v>
      </c>
      <c r="AQ36" s="125">
        <v>129.05882352941177</v>
      </c>
      <c r="AR36" s="127">
        <v>380</v>
      </c>
      <c r="AS36" s="125">
        <v>44.705882352941174</v>
      </c>
    </row>
    <row r="37" spans="1:45" ht="13.5" customHeight="1" x14ac:dyDescent="0.3">
      <c r="A37" s="124" t="s">
        <v>239</v>
      </c>
      <c r="B37" s="171" t="s">
        <v>144</v>
      </c>
      <c r="C37" s="125">
        <v>9.5</v>
      </c>
      <c r="D37" s="125">
        <v>9</v>
      </c>
      <c r="E37" s="238">
        <v>2552</v>
      </c>
      <c r="F37" s="239">
        <v>268.63157894736844</v>
      </c>
      <c r="G37" s="240">
        <v>91</v>
      </c>
      <c r="H37" s="239">
        <v>9.5789473684210531</v>
      </c>
      <c r="I37" s="240">
        <v>57</v>
      </c>
      <c r="J37" s="239">
        <v>6</v>
      </c>
      <c r="K37" s="126">
        <v>2934602.15</v>
      </c>
      <c r="L37" s="126">
        <v>308905.48947368423</v>
      </c>
      <c r="M37" s="126">
        <v>326066.90555555554</v>
      </c>
      <c r="N37" s="129">
        <v>35633</v>
      </c>
      <c r="O37" s="125">
        <v>3750.8421052631579</v>
      </c>
      <c r="P37" s="127">
        <v>144</v>
      </c>
      <c r="Q37" s="125">
        <v>15.157894736842104</v>
      </c>
      <c r="R37" s="127">
        <v>1362</v>
      </c>
      <c r="S37" s="125">
        <v>143.36842105263159</v>
      </c>
      <c r="T37" s="127">
        <v>89</v>
      </c>
      <c r="U37" s="125">
        <v>9.3684210526315788</v>
      </c>
      <c r="V37" s="127">
        <v>18</v>
      </c>
      <c r="W37" s="125">
        <v>1.8947368421052631</v>
      </c>
      <c r="X37" s="127">
        <v>45</v>
      </c>
      <c r="Y37" s="125">
        <v>4.7368421052631575</v>
      </c>
      <c r="Z37" s="127">
        <v>29</v>
      </c>
      <c r="AA37" s="125">
        <v>3.0526315789473686</v>
      </c>
      <c r="AB37" s="127">
        <v>10</v>
      </c>
      <c r="AC37" s="125">
        <v>1.0526315789473684</v>
      </c>
      <c r="AD37" s="128">
        <v>3</v>
      </c>
      <c r="AE37" s="125">
        <v>0.31578947368421051</v>
      </c>
      <c r="AF37" s="127">
        <v>113</v>
      </c>
      <c r="AG37" s="125">
        <v>11.894736842105264</v>
      </c>
      <c r="AH37" s="127">
        <v>73</v>
      </c>
      <c r="AI37" s="125">
        <v>7.6842105263157894</v>
      </c>
      <c r="AJ37" s="127">
        <v>10</v>
      </c>
      <c r="AK37" s="125">
        <v>1.0526315789473684</v>
      </c>
      <c r="AL37" s="127">
        <v>784</v>
      </c>
      <c r="AM37" s="125">
        <v>82.526315789473685</v>
      </c>
      <c r="AN37" s="127">
        <v>2105</v>
      </c>
      <c r="AO37" s="125">
        <v>221.57894736842104</v>
      </c>
      <c r="AP37" s="127">
        <v>1264</v>
      </c>
      <c r="AQ37" s="125">
        <v>133.05263157894737</v>
      </c>
      <c r="AR37" s="127">
        <v>598</v>
      </c>
      <c r="AS37" s="125">
        <v>62.94736842105263</v>
      </c>
    </row>
    <row r="38" spans="1:45" ht="13.5" customHeight="1" x14ac:dyDescent="0.3">
      <c r="A38" s="124" t="s">
        <v>142</v>
      </c>
      <c r="B38" s="171" t="s">
        <v>39</v>
      </c>
      <c r="C38" s="125">
        <v>34</v>
      </c>
      <c r="D38" s="125">
        <v>44</v>
      </c>
      <c r="E38" s="238">
        <v>12618</v>
      </c>
      <c r="F38" s="239">
        <v>371.11764705882354</v>
      </c>
      <c r="G38" s="240">
        <v>978</v>
      </c>
      <c r="H38" s="239">
        <v>28.764705882352942</v>
      </c>
      <c r="I38" s="240">
        <v>676</v>
      </c>
      <c r="J38" s="239">
        <v>19.882352941176471</v>
      </c>
      <c r="K38" s="126">
        <v>22750871.210000001</v>
      </c>
      <c r="L38" s="126">
        <v>669143.27088235295</v>
      </c>
      <c r="M38" s="126">
        <v>517065.25477272732</v>
      </c>
      <c r="N38" s="129">
        <v>234923</v>
      </c>
      <c r="O38" s="125">
        <v>6909.5</v>
      </c>
      <c r="P38" s="127">
        <v>2138</v>
      </c>
      <c r="Q38" s="125">
        <v>62.882352941176471</v>
      </c>
      <c r="R38" s="127">
        <v>6656</v>
      </c>
      <c r="S38" s="125">
        <v>195.76470588235293</v>
      </c>
      <c r="T38" s="127">
        <v>1251</v>
      </c>
      <c r="U38" s="125">
        <v>36.794117647058826</v>
      </c>
      <c r="V38" s="127">
        <v>409</v>
      </c>
      <c r="W38" s="125">
        <v>12.029411764705882</v>
      </c>
      <c r="X38" s="127">
        <v>1008</v>
      </c>
      <c r="Y38" s="125">
        <v>29.647058823529413</v>
      </c>
      <c r="Z38" s="127">
        <v>656</v>
      </c>
      <c r="AA38" s="125">
        <v>19.294117647058822</v>
      </c>
      <c r="AB38" s="127">
        <v>593</v>
      </c>
      <c r="AC38" s="125">
        <v>17.441176470588236</v>
      </c>
      <c r="AD38" s="128">
        <v>1343</v>
      </c>
      <c r="AE38" s="125">
        <v>39.5</v>
      </c>
      <c r="AF38" s="127">
        <v>467</v>
      </c>
      <c r="AG38" s="125">
        <v>13.735294117647058</v>
      </c>
      <c r="AH38" s="127">
        <v>820</v>
      </c>
      <c r="AI38" s="125">
        <v>24.117647058823529</v>
      </c>
      <c r="AJ38" s="127">
        <v>181</v>
      </c>
      <c r="AK38" s="125">
        <v>5.3235294117647056</v>
      </c>
      <c r="AL38" s="127">
        <v>8437</v>
      </c>
      <c r="AM38" s="125">
        <v>248.14705882352942</v>
      </c>
      <c r="AN38" s="127">
        <v>2537</v>
      </c>
      <c r="AO38" s="125">
        <v>74.617647058823536</v>
      </c>
      <c r="AP38" s="127">
        <v>23119</v>
      </c>
      <c r="AQ38" s="125">
        <v>679.97058823529414</v>
      </c>
      <c r="AR38" s="127">
        <v>498</v>
      </c>
      <c r="AS38" s="125">
        <v>14.647058823529411</v>
      </c>
    </row>
    <row r="39" spans="1:45" ht="13.5" customHeight="1" x14ac:dyDescent="0.3">
      <c r="A39" s="124" t="s">
        <v>239</v>
      </c>
      <c r="B39" s="171" t="s">
        <v>40</v>
      </c>
      <c r="C39" s="125">
        <v>8</v>
      </c>
      <c r="D39" s="125">
        <v>9</v>
      </c>
      <c r="E39" s="238">
        <v>2725</v>
      </c>
      <c r="F39" s="239">
        <v>340.625</v>
      </c>
      <c r="G39" s="240">
        <v>170</v>
      </c>
      <c r="H39" s="239">
        <v>21.25</v>
      </c>
      <c r="I39" s="240">
        <v>189</v>
      </c>
      <c r="J39" s="239">
        <v>23.625</v>
      </c>
      <c r="K39" s="126">
        <v>5362765.2699999996</v>
      </c>
      <c r="L39" s="126">
        <v>670345.65874999994</v>
      </c>
      <c r="M39" s="126">
        <v>595862.80777777778</v>
      </c>
      <c r="N39" s="129">
        <v>46547</v>
      </c>
      <c r="O39" s="125">
        <v>5818.375</v>
      </c>
      <c r="P39" s="127">
        <v>623</v>
      </c>
      <c r="Q39" s="125">
        <v>77.875</v>
      </c>
      <c r="R39" s="127">
        <v>686</v>
      </c>
      <c r="S39" s="125">
        <v>85.75</v>
      </c>
      <c r="T39" s="127">
        <v>21</v>
      </c>
      <c r="U39" s="125">
        <v>2.625</v>
      </c>
      <c r="V39" s="127">
        <v>26</v>
      </c>
      <c r="W39" s="125">
        <v>3.25</v>
      </c>
      <c r="X39" s="127">
        <v>175</v>
      </c>
      <c r="Y39" s="125">
        <v>21.875</v>
      </c>
      <c r="Z39" s="127">
        <v>170</v>
      </c>
      <c r="AA39" s="125">
        <v>21.25</v>
      </c>
      <c r="AB39" s="127">
        <v>143</v>
      </c>
      <c r="AC39" s="125">
        <v>17.875</v>
      </c>
      <c r="AD39" s="128">
        <v>112</v>
      </c>
      <c r="AE39" s="125">
        <v>14</v>
      </c>
      <c r="AF39" s="127">
        <v>148</v>
      </c>
      <c r="AG39" s="125">
        <v>18.5</v>
      </c>
      <c r="AH39" s="127">
        <v>113</v>
      </c>
      <c r="AI39" s="125">
        <v>14.125</v>
      </c>
      <c r="AJ39" s="127">
        <v>14</v>
      </c>
      <c r="AK39" s="125">
        <v>1.75</v>
      </c>
      <c r="AL39" s="127">
        <v>1789</v>
      </c>
      <c r="AM39" s="125">
        <v>223.625</v>
      </c>
      <c r="AN39" s="127">
        <v>1586</v>
      </c>
      <c r="AO39" s="125">
        <v>198.25</v>
      </c>
      <c r="AP39" s="127">
        <v>4130</v>
      </c>
      <c r="AQ39" s="125">
        <v>516.25</v>
      </c>
      <c r="AR39" s="127">
        <v>597</v>
      </c>
      <c r="AS39" s="125">
        <v>74.625</v>
      </c>
    </row>
    <row r="40" spans="1:45" ht="13.5" customHeight="1" x14ac:dyDescent="0.3">
      <c r="A40" s="124" t="s">
        <v>153</v>
      </c>
      <c r="B40" s="171" t="s">
        <v>41</v>
      </c>
      <c r="C40" s="125">
        <v>24.5</v>
      </c>
      <c r="D40" s="125">
        <v>31</v>
      </c>
      <c r="E40" s="238">
        <v>8391</v>
      </c>
      <c r="F40" s="239">
        <v>342.48979591836735</v>
      </c>
      <c r="G40" s="240">
        <v>650</v>
      </c>
      <c r="H40" s="239">
        <v>26.530612244897959</v>
      </c>
      <c r="I40" s="240">
        <v>559</v>
      </c>
      <c r="J40" s="239">
        <v>22.816326530612244</v>
      </c>
      <c r="K40" s="126">
        <v>14302148.9</v>
      </c>
      <c r="L40" s="126">
        <v>583761.17959183676</v>
      </c>
      <c r="M40" s="126">
        <v>461359.6419354839</v>
      </c>
      <c r="N40" s="129">
        <v>186341</v>
      </c>
      <c r="O40" s="125">
        <v>7605.7551020408164</v>
      </c>
      <c r="P40" s="127">
        <v>1377</v>
      </c>
      <c r="Q40" s="125">
        <v>56.204081632653065</v>
      </c>
      <c r="R40" s="127">
        <v>11826</v>
      </c>
      <c r="S40" s="125">
        <v>482.69387755102042</v>
      </c>
      <c r="T40" s="127">
        <v>1216</v>
      </c>
      <c r="U40" s="125">
        <v>49.632653061224488</v>
      </c>
      <c r="V40" s="127">
        <v>240</v>
      </c>
      <c r="W40" s="125">
        <v>9.795918367346939</v>
      </c>
      <c r="X40" s="127">
        <v>655</v>
      </c>
      <c r="Y40" s="125">
        <v>26.73469387755102</v>
      </c>
      <c r="Z40" s="127">
        <v>1030</v>
      </c>
      <c r="AA40" s="125">
        <v>42.04081632653061</v>
      </c>
      <c r="AB40" s="127">
        <v>524</v>
      </c>
      <c r="AC40" s="125">
        <v>21.387755102040817</v>
      </c>
      <c r="AD40" s="128">
        <v>44</v>
      </c>
      <c r="AE40" s="125">
        <v>1.7959183673469388</v>
      </c>
      <c r="AF40" s="127">
        <v>511</v>
      </c>
      <c r="AG40" s="125">
        <v>20.857142857142858</v>
      </c>
      <c r="AH40" s="127">
        <v>392</v>
      </c>
      <c r="AI40" s="125">
        <v>16</v>
      </c>
      <c r="AJ40" s="127">
        <v>201</v>
      </c>
      <c r="AK40" s="125">
        <v>8.204081632653061</v>
      </c>
      <c r="AL40" s="127">
        <v>5921</v>
      </c>
      <c r="AM40" s="125">
        <v>241.67346938775509</v>
      </c>
      <c r="AN40" s="127">
        <v>1449</v>
      </c>
      <c r="AO40" s="125">
        <v>59.142857142857146</v>
      </c>
      <c r="AP40" s="127">
        <v>11997</v>
      </c>
      <c r="AQ40" s="125">
        <v>489.67346938775512</v>
      </c>
      <c r="AR40" s="127">
        <v>742</v>
      </c>
      <c r="AS40" s="125">
        <v>30.285714285714285</v>
      </c>
    </row>
    <row r="41" spans="1:45" ht="13.5" customHeight="1" x14ac:dyDescent="0.3">
      <c r="A41" s="124" t="s">
        <v>167</v>
      </c>
      <c r="B41" s="171" t="s">
        <v>42</v>
      </c>
      <c r="C41" s="125">
        <v>1</v>
      </c>
      <c r="D41" s="125">
        <v>2</v>
      </c>
      <c r="E41" s="238">
        <v>437</v>
      </c>
      <c r="F41" s="239">
        <v>437</v>
      </c>
      <c r="G41" s="240">
        <v>13</v>
      </c>
      <c r="H41" s="239">
        <v>13</v>
      </c>
      <c r="I41" s="240">
        <v>15</v>
      </c>
      <c r="J41" s="239">
        <v>15</v>
      </c>
      <c r="K41" s="126">
        <v>1224432.72</v>
      </c>
      <c r="L41" s="126">
        <v>1224432.72</v>
      </c>
      <c r="M41" s="126">
        <v>612216.36</v>
      </c>
      <c r="N41" s="129">
        <v>8713</v>
      </c>
      <c r="O41" s="125">
        <v>8713</v>
      </c>
      <c r="P41" s="127">
        <v>37</v>
      </c>
      <c r="Q41" s="125">
        <v>37</v>
      </c>
      <c r="R41" s="127">
        <v>139</v>
      </c>
      <c r="S41" s="125">
        <v>139</v>
      </c>
      <c r="T41" s="127">
        <v>1</v>
      </c>
      <c r="U41" s="125">
        <v>1</v>
      </c>
      <c r="V41" s="127">
        <v>1</v>
      </c>
      <c r="W41" s="125">
        <v>1</v>
      </c>
      <c r="X41" s="127">
        <v>38</v>
      </c>
      <c r="Y41" s="125">
        <v>38</v>
      </c>
      <c r="Z41" s="127">
        <v>9</v>
      </c>
      <c r="AA41" s="125">
        <v>9</v>
      </c>
      <c r="AB41" s="127">
        <v>13</v>
      </c>
      <c r="AC41" s="125">
        <v>13</v>
      </c>
      <c r="AD41" s="128">
        <v>8</v>
      </c>
      <c r="AE41" s="125">
        <v>8</v>
      </c>
      <c r="AF41" s="127">
        <v>0</v>
      </c>
      <c r="AG41" s="125">
        <v>0</v>
      </c>
      <c r="AH41" s="127">
        <v>1</v>
      </c>
      <c r="AI41" s="125">
        <v>1</v>
      </c>
      <c r="AJ41" s="127">
        <v>10</v>
      </c>
      <c r="AK41" s="125">
        <v>10</v>
      </c>
      <c r="AL41" s="127">
        <v>192</v>
      </c>
      <c r="AM41" s="125">
        <v>192</v>
      </c>
      <c r="AN41" s="127">
        <v>1</v>
      </c>
      <c r="AO41" s="125">
        <v>1</v>
      </c>
      <c r="AP41" s="127">
        <v>2</v>
      </c>
      <c r="AQ41" s="125">
        <v>2</v>
      </c>
      <c r="AR41" s="127">
        <v>133</v>
      </c>
      <c r="AS41" s="125">
        <v>133</v>
      </c>
    </row>
    <row r="42" spans="1:45" ht="13.5" customHeight="1" x14ac:dyDescent="0.3">
      <c r="A42" s="124" t="s">
        <v>253</v>
      </c>
      <c r="B42" s="171" t="s">
        <v>43</v>
      </c>
      <c r="C42" s="125">
        <v>0.75</v>
      </c>
      <c r="D42" s="125">
        <v>1.1000000000000001</v>
      </c>
      <c r="E42" s="238">
        <v>243</v>
      </c>
      <c r="F42" s="239">
        <v>324</v>
      </c>
      <c r="G42" s="240">
        <v>25</v>
      </c>
      <c r="H42" s="239">
        <v>33.333333333333336</v>
      </c>
      <c r="I42" s="240">
        <v>20</v>
      </c>
      <c r="J42" s="239">
        <v>26.666666666666668</v>
      </c>
      <c r="K42" s="126">
        <v>550588.72</v>
      </c>
      <c r="L42" s="126">
        <v>734118.29333333333</v>
      </c>
      <c r="M42" s="126">
        <v>500535.19999999995</v>
      </c>
      <c r="N42" s="129">
        <v>3887</v>
      </c>
      <c r="O42" s="125">
        <v>5182.666666666667</v>
      </c>
      <c r="P42" s="127">
        <v>26</v>
      </c>
      <c r="Q42" s="125">
        <v>34.666666666666664</v>
      </c>
      <c r="R42" s="127">
        <v>236</v>
      </c>
      <c r="S42" s="125">
        <v>314.66666666666669</v>
      </c>
      <c r="T42" s="127">
        <v>20</v>
      </c>
      <c r="U42" s="125">
        <v>26.666666666666668</v>
      </c>
      <c r="V42" s="127">
        <v>18</v>
      </c>
      <c r="W42" s="125">
        <v>24</v>
      </c>
      <c r="X42" s="127">
        <v>23</v>
      </c>
      <c r="Y42" s="125">
        <v>30.666666666666668</v>
      </c>
      <c r="Z42" s="127">
        <v>16</v>
      </c>
      <c r="AA42" s="125">
        <v>21.333333333333332</v>
      </c>
      <c r="AB42" s="127">
        <v>21</v>
      </c>
      <c r="AC42" s="125">
        <v>28</v>
      </c>
      <c r="AD42" s="128">
        <v>1</v>
      </c>
      <c r="AE42" s="125">
        <v>1.3333333333333333</v>
      </c>
      <c r="AF42" s="127">
        <v>6</v>
      </c>
      <c r="AG42" s="125">
        <v>8</v>
      </c>
      <c r="AH42" s="127">
        <v>11</v>
      </c>
      <c r="AI42" s="125">
        <v>14.666666666666666</v>
      </c>
      <c r="AJ42" s="127">
        <v>3</v>
      </c>
      <c r="AK42" s="125">
        <v>4</v>
      </c>
      <c r="AL42" s="127">
        <v>63</v>
      </c>
      <c r="AM42" s="125">
        <v>84</v>
      </c>
      <c r="AN42" s="127">
        <v>258</v>
      </c>
      <c r="AO42" s="125">
        <v>344</v>
      </c>
      <c r="AP42" s="127">
        <v>131</v>
      </c>
      <c r="AQ42" s="125">
        <v>174.66666666666666</v>
      </c>
      <c r="AR42" s="127">
        <v>219</v>
      </c>
      <c r="AS42" s="125">
        <v>292</v>
      </c>
    </row>
    <row r="43" spans="1:45" ht="13.5" customHeight="1" x14ac:dyDescent="0.3">
      <c r="A43" s="124" t="s">
        <v>239</v>
      </c>
      <c r="B43" s="171" t="s">
        <v>44</v>
      </c>
      <c r="C43" s="125">
        <v>9.5</v>
      </c>
      <c r="D43" s="125">
        <v>10</v>
      </c>
      <c r="E43" s="238">
        <v>2282</v>
      </c>
      <c r="F43" s="239">
        <v>240.21052631578948</v>
      </c>
      <c r="G43" s="240">
        <v>75</v>
      </c>
      <c r="H43" s="239">
        <v>7.8947368421052628</v>
      </c>
      <c r="I43" s="240">
        <v>153</v>
      </c>
      <c r="J43" s="239">
        <v>16.105263157894736</v>
      </c>
      <c r="K43" s="126">
        <v>3793289.09</v>
      </c>
      <c r="L43" s="126">
        <v>399293.58842105261</v>
      </c>
      <c r="M43" s="126">
        <v>379328.90899999999</v>
      </c>
      <c r="N43" s="129">
        <v>38622</v>
      </c>
      <c r="O43" s="125">
        <v>4065.4736842105262</v>
      </c>
      <c r="P43" s="127">
        <v>146</v>
      </c>
      <c r="Q43" s="125">
        <v>15.368421052631579</v>
      </c>
      <c r="R43" s="127">
        <v>880</v>
      </c>
      <c r="S43" s="125">
        <v>92.631578947368425</v>
      </c>
      <c r="T43" s="127">
        <v>10</v>
      </c>
      <c r="U43" s="125">
        <v>1.0526315789473684</v>
      </c>
      <c r="V43" s="127">
        <v>54</v>
      </c>
      <c r="W43" s="125">
        <v>5.6842105263157894</v>
      </c>
      <c r="X43" s="127">
        <v>76</v>
      </c>
      <c r="Y43" s="125">
        <v>8</v>
      </c>
      <c r="Z43" s="127">
        <v>184</v>
      </c>
      <c r="AA43" s="125">
        <v>19.368421052631579</v>
      </c>
      <c r="AB43" s="127">
        <v>118</v>
      </c>
      <c r="AC43" s="125">
        <v>12.421052631578947</v>
      </c>
      <c r="AD43" s="128">
        <v>26</v>
      </c>
      <c r="AE43" s="125">
        <v>2.736842105263158</v>
      </c>
      <c r="AF43" s="127">
        <v>80</v>
      </c>
      <c r="AG43" s="125">
        <v>8.4210526315789469</v>
      </c>
      <c r="AH43" s="127">
        <v>110</v>
      </c>
      <c r="AI43" s="125">
        <v>11.578947368421053</v>
      </c>
      <c r="AJ43" s="127">
        <v>23</v>
      </c>
      <c r="AK43" s="125">
        <v>2.4210526315789473</v>
      </c>
      <c r="AL43" s="127">
        <v>1250</v>
      </c>
      <c r="AM43" s="125">
        <v>131.57894736842104</v>
      </c>
      <c r="AN43" s="127">
        <v>1272</v>
      </c>
      <c r="AO43" s="125">
        <v>133.89473684210526</v>
      </c>
      <c r="AP43" s="127">
        <v>2035</v>
      </c>
      <c r="AQ43" s="125">
        <v>214.21052631578948</v>
      </c>
      <c r="AR43" s="127">
        <v>203</v>
      </c>
      <c r="AS43" s="125">
        <v>21.368421052631579</v>
      </c>
    </row>
    <row r="44" spans="1:45" ht="13.5" customHeight="1" x14ac:dyDescent="0.3">
      <c r="A44" s="124" t="s">
        <v>239</v>
      </c>
      <c r="B44" s="171" t="s">
        <v>45</v>
      </c>
      <c r="C44" s="125">
        <v>3</v>
      </c>
      <c r="D44" s="125">
        <v>4.55</v>
      </c>
      <c r="E44" s="238">
        <v>1205</v>
      </c>
      <c r="F44" s="239">
        <v>401.66666666666669</v>
      </c>
      <c r="G44" s="240">
        <v>105</v>
      </c>
      <c r="H44" s="239">
        <v>35</v>
      </c>
      <c r="I44" s="240">
        <v>81</v>
      </c>
      <c r="J44" s="239">
        <v>27</v>
      </c>
      <c r="K44" s="126">
        <v>1763250.21</v>
      </c>
      <c r="L44" s="126">
        <v>587750.06999999995</v>
      </c>
      <c r="M44" s="126">
        <v>387527.51868131867</v>
      </c>
      <c r="N44" s="129">
        <v>21862</v>
      </c>
      <c r="O44" s="125">
        <v>7287.333333333333</v>
      </c>
      <c r="P44" s="127">
        <v>135</v>
      </c>
      <c r="Q44" s="125">
        <v>45</v>
      </c>
      <c r="R44" s="127">
        <v>856</v>
      </c>
      <c r="S44" s="125">
        <v>285.33333333333331</v>
      </c>
      <c r="T44" s="127">
        <v>69</v>
      </c>
      <c r="U44" s="125">
        <v>23</v>
      </c>
      <c r="V44" s="127">
        <v>81</v>
      </c>
      <c r="W44" s="125">
        <v>27</v>
      </c>
      <c r="X44" s="127">
        <v>109</v>
      </c>
      <c r="Y44" s="125">
        <v>36.333333333333336</v>
      </c>
      <c r="Z44" s="127">
        <v>162</v>
      </c>
      <c r="AA44" s="125">
        <v>54</v>
      </c>
      <c r="AB44" s="127">
        <v>83</v>
      </c>
      <c r="AC44" s="125">
        <v>27.666666666666668</v>
      </c>
      <c r="AD44" s="128">
        <v>3</v>
      </c>
      <c r="AE44" s="125">
        <v>1</v>
      </c>
      <c r="AF44" s="127">
        <v>47</v>
      </c>
      <c r="AG44" s="125">
        <v>15.666666666666666</v>
      </c>
      <c r="AH44" s="127">
        <v>65</v>
      </c>
      <c r="AI44" s="125">
        <v>21.666666666666668</v>
      </c>
      <c r="AJ44" s="127">
        <v>10</v>
      </c>
      <c r="AK44" s="125">
        <v>3.3333333333333335</v>
      </c>
      <c r="AL44" s="127">
        <v>739</v>
      </c>
      <c r="AM44" s="125">
        <v>246.33333333333334</v>
      </c>
      <c r="AN44" s="127">
        <v>866</v>
      </c>
      <c r="AO44" s="125">
        <v>288.66666666666669</v>
      </c>
      <c r="AP44" s="127">
        <v>476</v>
      </c>
      <c r="AQ44" s="125">
        <v>158.66666666666666</v>
      </c>
      <c r="AR44" s="127">
        <v>672</v>
      </c>
      <c r="AS44" s="125">
        <v>224</v>
      </c>
    </row>
    <row r="45" spans="1:45" ht="13.5" customHeight="1" x14ac:dyDescent="0.3">
      <c r="A45" s="124" t="s">
        <v>142</v>
      </c>
      <c r="B45" s="171" t="s">
        <v>145</v>
      </c>
      <c r="C45" s="125">
        <v>35</v>
      </c>
      <c r="D45" s="125">
        <v>66</v>
      </c>
      <c r="E45" s="238">
        <v>13760</v>
      </c>
      <c r="F45" s="239">
        <v>393.14285714285717</v>
      </c>
      <c r="G45" s="240">
        <v>1007</v>
      </c>
      <c r="H45" s="239">
        <v>28.771428571428572</v>
      </c>
      <c r="I45" s="240">
        <v>652</v>
      </c>
      <c r="J45" s="239">
        <v>18.62857142857143</v>
      </c>
      <c r="K45" s="126">
        <v>25006475.149999999</v>
      </c>
      <c r="L45" s="126">
        <v>714470.71857142856</v>
      </c>
      <c r="M45" s="126">
        <v>378885.98712121212</v>
      </c>
      <c r="N45" s="129">
        <v>264438</v>
      </c>
      <c r="O45" s="125">
        <v>7555.3714285714286</v>
      </c>
      <c r="P45" s="127">
        <v>2171</v>
      </c>
      <c r="Q45" s="125">
        <v>62.028571428571432</v>
      </c>
      <c r="R45" s="127">
        <v>5404</v>
      </c>
      <c r="S45" s="125">
        <v>154.4</v>
      </c>
      <c r="T45" s="127">
        <v>396</v>
      </c>
      <c r="U45" s="125">
        <v>11.314285714285715</v>
      </c>
      <c r="V45" s="127">
        <v>373</v>
      </c>
      <c r="W45" s="125">
        <v>10.657142857142857</v>
      </c>
      <c r="X45" s="127">
        <v>1030</v>
      </c>
      <c r="Y45" s="125">
        <v>29.428571428571427</v>
      </c>
      <c r="Z45" s="127">
        <v>970</v>
      </c>
      <c r="AA45" s="125">
        <v>27.714285714285715</v>
      </c>
      <c r="AB45" s="127">
        <v>619</v>
      </c>
      <c r="AC45" s="125">
        <v>17.685714285714287</v>
      </c>
      <c r="AD45" s="128">
        <v>925</v>
      </c>
      <c r="AE45" s="125">
        <v>26.428571428571427</v>
      </c>
      <c r="AF45" s="127">
        <v>521</v>
      </c>
      <c r="AG45" s="125">
        <v>14.885714285714286</v>
      </c>
      <c r="AH45" s="127">
        <v>644</v>
      </c>
      <c r="AI45" s="125">
        <v>18.399999999999999</v>
      </c>
      <c r="AJ45" s="127">
        <v>235</v>
      </c>
      <c r="AK45" s="125">
        <v>6.7142857142857144</v>
      </c>
      <c r="AL45" s="127">
        <v>9458</v>
      </c>
      <c r="AM45" s="125">
        <v>270.22857142857146</v>
      </c>
      <c r="AN45" s="127">
        <v>4858</v>
      </c>
      <c r="AO45" s="125">
        <v>138.80000000000001</v>
      </c>
      <c r="AP45" s="127">
        <v>29718</v>
      </c>
      <c r="AQ45" s="125">
        <v>849.08571428571429</v>
      </c>
      <c r="AR45" s="127">
        <v>1244</v>
      </c>
      <c r="AS45" s="125">
        <v>35.542857142857144</v>
      </c>
    </row>
    <row r="46" spans="1:45" ht="13.5" customHeight="1" x14ac:dyDescent="0.3">
      <c r="A46" s="124" t="s">
        <v>142</v>
      </c>
      <c r="B46" s="171" t="s">
        <v>146</v>
      </c>
      <c r="C46" s="125">
        <v>14</v>
      </c>
      <c r="D46" s="125">
        <v>27</v>
      </c>
      <c r="E46" s="238">
        <v>5137</v>
      </c>
      <c r="F46" s="239">
        <v>366.92857142857144</v>
      </c>
      <c r="G46" s="240">
        <v>410</v>
      </c>
      <c r="H46" s="239">
        <v>29.285714285714285</v>
      </c>
      <c r="I46" s="240">
        <v>317</v>
      </c>
      <c r="J46" s="239">
        <v>22.642857142857142</v>
      </c>
      <c r="K46" s="126">
        <v>8367759.5899999999</v>
      </c>
      <c r="L46" s="126">
        <v>597697.11357142858</v>
      </c>
      <c r="M46" s="126">
        <v>309917.02185185184</v>
      </c>
      <c r="N46" s="130">
        <v>109545</v>
      </c>
      <c r="O46" s="125">
        <v>7824.6428571428569</v>
      </c>
      <c r="P46" s="127">
        <v>665</v>
      </c>
      <c r="Q46" s="125">
        <v>47.5</v>
      </c>
      <c r="R46" s="127">
        <v>2851</v>
      </c>
      <c r="S46" s="125">
        <v>203.64285714285714</v>
      </c>
      <c r="T46" s="127">
        <v>202</v>
      </c>
      <c r="U46" s="125">
        <v>14.428571428571429</v>
      </c>
      <c r="V46" s="127">
        <v>237</v>
      </c>
      <c r="W46" s="125">
        <v>16.928571428571427</v>
      </c>
      <c r="X46" s="127">
        <v>417</v>
      </c>
      <c r="Y46" s="125">
        <v>29.785714285714285</v>
      </c>
      <c r="Z46" s="127">
        <v>455</v>
      </c>
      <c r="AA46" s="125">
        <v>32.5</v>
      </c>
      <c r="AB46" s="127">
        <v>280</v>
      </c>
      <c r="AC46" s="125">
        <v>20</v>
      </c>
      <c r="AD46" s="128">
        <v>728</v>
      </c>
      <c r="AE46" s="125">
        <v>52</v>
      </c>
      <c r="AF46" s="127">
        <v>191</v>
      </c>
      <c r="AG46" s="125">
        <v>13.642857142857142</v>
      </c>
      <c r="AH46" s="127">
        <v>236</v>
      </c>
      <c r="AI46" s="125">
        <v>16.857142857142858</v>
      </c>
      <c r="AJ46" s="127">
        <v>94</v>
      </c>
      <c r="AK46" s="125">
        <v>6.7142857142857144</v>
      </c>
      <c r="AL46" s="127">
        <v>3336</v>
      </c>
      <c r="AM46" s="125">
        <v>238.28571428571428</v>
      </c>
      <c r="AN46" s="127">
        <v>2230</v>
      </c>
      <c r="AO46" s="125">
        <v>159.28571428571428</v>
      </c>
      <c r="AP46" s="127">
        <v>11627</v>
      </c>
      <c r="AQ46" s="125">
        <v>830.5</v>
      </c>
      <c r="AR46" s="127">
        <v>449</v>
      </c>
      <c r="AS46" s="125">
        <v>32.071428571428569</v>
      </c>
    </row>
    <row r="47" spans="1:45" ht="13.5" customHeight="1" x14ac:dyDescent="0.3">
      <c r="A47" s="124" t="s">
        <v>239</v>
      </c>
      <c r="B47" s="171" t="s">
        <v>48</v>
      </c>
      <c r="C47" s="125">
        <v>12</v>
      </c>
      <c r="D47" s="125">
        <v>14.5</v>
      </c>
      <c r="E47" s="238">
        <v>3648</v>
      </c>
      <c r="F47" s="239">
        <v>304</v>
      </c>
      <c r="G47" s="240">
        <v>226</v>
      </c>
      <c r="H47" s="239">
        <v>18.833333333333332</v>
      </c>
      <c r="I47" s="240">
        <v>97</v>
      </c>
      <c r="J47" s="239">
        <v>8.0833333333333339</v>
      </c>
      <c r="K47" s="126">
        <v>5736954.7699999996</v>
      </c>
      <c r="L47" s="126">
        <v>478079.56416666665</v>
      </c>
      <c r="M47" s="126">
        <v>395652.05310344824</v>
      </c>
      <c r="N47" s="129">
        <v>83598</v>
      </c>
      <c r="O47" s="125">
        <v>6966.5</v>
      </c>
      <c r="P47" s="127">
        <v>375</v>
      </c>
      <c r="Q47" s="125">
        <v>31.25</v>
      </c>
      <c r="R47" s="127">
        <v>30316</v>
      </c>
      <c r="S47" s="125">
        <v>2526.3333333333335</v>
      </c>
      <c r="T47" s="127">
        <v>2343</v>
      </c>
      <c r="U47" s="125">
        <v>195.25</v>
      </c>
      <c r="V47" s="127">
        <v>55</v>
      </c>
      <c r="W47" s="125">
        <v>4.583333333333333</v>
      </c>
      <c r="X47" s="127">
        <v>231</v>
      </c>
      <c r="Y47" s="125">
        <v>19.25</v>
      </c>
      <c r="Z47" s="127">
        <v>150</v>
      </c>
      <c r="AA47" s="125">
        <v>12.5</v>
      </c>
      <c r="AB47" s="127">
        <v>86</v>
      </c>
      <c r="AC47" s="125">
        <v>7.166666666666667</v>
      </c>
      <c r="AD47" s="128">
        <v>226</v>
      </c>
      <c r="AE47" s="125">
        <v>18.833333333333332</v>
      </c>
      <c r="AF47" s="127">
        <v>257</v>
      </c>
      <c r="AG47" s="125">
        <v>21.416666666666668</v>
      </c>
      <c r="AH47" s="127">
        <v>211</v>
      </c>
      <c r="AI47" s="125">
        <v>17.583333333333332</v>
      </c>
      <c r="AJ47" s="127">
        <v>79</v>
      </c>
      <c r="AK47" s="125">
        <v>6.583333333333333</v>
      </c>
      <c r="AL47" s="127">
        <v>1828</v>
      </c>
      <c r="AM47" s="125">
        <v>152.33333333333334</v>
      </c>
      <c r="AN47" s="127">
        <v>3073</v>
      </c>
      <c r="AO47" s="125">
        <v>256.08333333333331</v>
      </c>
      <c r="AP47" s="127">
        <v>6065</v>
      </c>
      <c r="AQ47" s="125">
        <v>505.41666666666669</v>
      </c>
      <c r="AR47" s="127">
        <v>998</v>
      </c>
      <c r="AS47" s="125">
        <v>83.166666666666671</v>
      </c>
    </row>
    <row r="48" spans="1:45" ht="13.5" customHeight="1" x14ac:dyDescent="0.3">
      <c r="A48" s="124" t="s">
        <v>154</v>
      </c>
      <c r="B48" s="171" t="s">
        <v>49</v>
      </c>
      <c r="C48" s="125">
        <v>13.5</v>
      </c>
      <c r="D48" s="125">
        <v>19</v>
      </c>
      <c r="E48" s="238">
        <v>4377</v>
      </c>
      <c r="F48" s="239">
        <v>324.22222222222223</v>
      </c>
      <c r="G48" s="240">
        <v>325</v>
      </c>
      <c r="H48" s="239">
        <v>24.074074074074073</v>
      </c>
      <c r="I48" s="240">
        <v>223</v>
      </c>
      <c r="J48" s="239">
        <v>16.518518518518519</v>
      </c>
      <c r="K48" s="126">
        <v>9313095.4100000001</v>
      </c>
      <c r="L48" s="126">
        <v>689858.91925925924</v>
      </c>
      <c r="M48" s="126">
        <v>490162.91631578951</v>
      </c>
      <c r="N48" s="129">
        <v>78548</v>
      </c>
      <c r="O48" s="125">
        <v>5818.3703703703704</v>
      </c>
      <c r="P48" s="127">
        <v>449</v>
      </c>
      <c r="Q48" s="125">
        <v>33.25925925925926</v>
      </c>
      <c r="R48" s="127">
        <v>3323</v>
      </c>
      <c r="S48" s="125">
        <v>246.14814814814815</v>
      </c>
      <c r="T48" s="127">
        <v>93</v>
      </c>
      <c r="U48" s="125">
        <v>6.8888888888888893</v>
      </c>
      <c r="V48" s="127">
        <v>86</v>
      </c>
      <c r="W48" s="125">
        <v>6.3703703703703702</v>
      </c>
      <c r="X48" s="127">
        <v>343</v>
      </c>
      <c r="Y48" s="125">
        <v>25.407407407407408</v>
      </c>
      <c r="Z48" s="127">
        <v>294</v>
      </c>
      <c r="AA48" s="125">
        <v>21.777777777777779</v>
      </c>
      <c r="AB48" s="127">
        <v>199</v>
      </c>
      <c r="AC48" s="125">
        <v>14.74074074074074</v>
      </c>
      <c r="AD48" s="128">
        <v>416</v>
      </c>
      <c r="AE48" s="125">
        <v>30.814814814814813</v>
      </c>
      <c r="AF48" s="127">
        <v>194</v>
      </c>
      <c r="AG48" s="125">
        <v>14.37037037037037</v>
      </c>
      <c r="AH48" s="127">
        <v>269</v>
      </c>
      <c r="AI48" s="125">
        <v>19.925925925925927</v>
      </c>
      <c r="AJ48" s="127">
        <v>41</v>
      </c>
      <c r="AK48" s="125">
        <v>3.0370370370370372</v>
      </c>
      <c r="AL48" s="127">
        <v>1938</v>
      </c>
      <c r="AM48" s="125">
        <v>143.55555555555554</v>
      </c>
      <c r="AN48" s="127">
        <v>1509</v>
      </c>
      <c r="AO48" s="125">
        <v>111.77777777777777</v>
      </c>
      <c r="AP48" s="127">
        <v>5080</v>
      </c>
      <c r="AQ48" s="125">
        <v>376.2962962962963</v>
      </c>
      <c r="AR48" s="127">
        <v>1254</v>
      </c>
      <c r="AS48" s="125">
        <v>92.888888888888886</v>
      </c>
    </row>
    <row r="49" spans="1:45" ht="13.5" customHeight="1" x14ac:dyDescent="0.3">
      <c r="A49" s="124" t="s">
        <v>253</v>
      </c>
      <c r="B49" s="171" t="s">
        <v>50</v>
      </c>
      <c r="C49" s="125">
        <v>5</v>
      </c>
      <c r="D49" s="125">
        <v>9</v>
      </c>
      <c r="E49" s="238">
        <v>1245</v>
      </c>
      <c r="F49" s="239">
        <v>249</v>
      </c>
      <c r="G49" s="240">
        <v>68</v>
      </c>
      <c r="H49" s="239">
        <v>13.6</v>
      </c>
      <c r="I49" s="240">
        <v>91</v>
      </c>
      <c r="J49" s="239">
        <v>18.2</v>
      </c>
      <c r="K49" s="126">
        <v>3092881.62</v>
      </c>
      <c r="L49" s="126">
        <v>618576.32400000002</v>
      </c>
      <c r="M49" s="126">
        <v>343653.51333333337</v>
      </c>
      <c r="N49" s="129">
        <v>23570</v>
      </c>
      <c r="O49" s="125">
        <v>4714</v>
      </c>
      <c r="P49" s="127">
        <v>199</v>
      </c>
      <c r="Q49" s="125">
        <v>39.799999999999997</v>
      </c>
      <c r="R49" s="127">
        <v>2289</v>
      </c>
      <c r="S49" s="125">
        <v>457.8</v>
      </c>
      <c r="T49" s="127">
        <v>401</v>
      </c>
      <c r="U49" s="125">
        <v>80.2</v>
      </c>
      <c r="V49" s="127">
        <v>12</v>
      </c>
      <c r="W49" s="125">
        <v>2.4</v>
      </c>
      <c r="X49" s="127">
        <v>83</v>
      </c>
      <c r="Y49" s="125">
        <v>16.600000000000001</v>
      </c>
      <c r="Z49" s="127">
        <v>143</v>
      </c>
      <c r="AA49" s="125">
        <v>28.6</v>
      </c>
      <c r="AB49" s="127">
        <v>92</v>
      </c>
      <c r="AC49" s="125">
        <v>18.399999999999999</v>
      </c>
      <c r="AD49" s="128">
        <v>11</v>
      </c>
      <c r="AE49" s="125">
        <v>2.2000000000000002</v>
      </c>
      <c r="AF49" s="127">
        <v>125</v>
      </c>
      <c r="AG49" s="125">
        <v>25</v>
      </c>
      <c r="AH49" s="127">
        <v>27</v>
      </c>
      <c r="AI49" s="125">
        <v>5.4</v>
      </c>
      <c r="AJ49" s="127">
        <v>2</v>
      </c>
      <c r="AK49" s="125">
        <v>0.4</v>
      </c>
      <c r="AL49" s="127">
        <v>937</v>
      </c>
      <c r="AM49" s="125">
        <v>187.4</v>
      </c>
      <c r="AN49" s="127">
        <v>1450</v>
      </c>
      <c r="AO49" s="125">
        <v>290</v>
      </c>
      <c r="AP49" s="127">
        <v>630</v>
      </c>
      <c r="AQ49" s="125">
        <v>126</v>
      </c>
      <c r="AR49" s="127">
        <v>1221</v>
      </c>
      <c r="AS49" s="125">
        <v>244.2</v>
      </c>
    </row>
    <row r="50" spans="1:45" ht="13.5" customHeight="1" x14ac:dyDescent="0.3">
      <c r="A50" s="124" t="s">
        <v>253</v>
      </c>
      <c r="B50" s="171" t="s">
        <v>51</v>
      </c>
      <c r="C50" s="125">
        <v>6</v>
      </c>
      <c r="D50" s="125">
        <v>7.5</v>
      </c>
      <c r="E50" s="238">
        <v>1961</v>
      </c>
      <c r="F50" s="239">
        <v>326.83333333333331</v>
      </c>
      <c r="G50" s="240">
        <v>127</v>
      </c>
      <c r="H50" s="239">
        <v>21.166666666666668</v>
      </c>
      <c r="I50" s="240">
        <v>184</v>
      </c>
      <c r="J50" s="239">
        <v>30.666666666666668</v>
      </c>
      <c r="K50" s="126">
        <v>3875670.46</v>
      </c>
      <c r="L50" s="126">
        <v>645945.07666666666</v>
      </c>
      <c r="M50" s="126">
        <v>516756.06133333332</v>
      </c>
      <c r="N50" s="129">
        <v>33851</v>
      </c>
      <c r="O50" s="125">
        <v>5641.833333333333</v>
      </c>
      <c r="P50" s="127">
        <v>257</v>
      </c>
      <c r="Q50" s="125">
        <v>42.833333333333336</v>
      </c>
      <c r="R50" s="127">
        <v>653</v>
      </c>
      <c r="S50" s="125">
        <v>108.83333333333333</v>
      </c>
      <c r="T50" s="127">
        <v>23</v>
      </c>
      <c r="U50" s="125">
        <v>3.8333333333333335</v>
      </c>
      <c r="V50" s="127">
        <v>40</v>
      </c>
      <c r="W50" s="125">
        <v>6.666666666666667</v>
      </c>
      <c r="X50" s="127">
        <v>148</v>
      </c>
      <c r="Y50" s="125">
        <v>24.666666666666668</v>
      </c>
      <c r="Z50" s="127">
        <v>184</v>
      </c>
      <c r="AA50" s="125">
        <v>30.666666666666668</v>
      </c>
      <c r="AB50" s="127">
        <v>159</v>
      </c>
      <c r="AC50" s="125">
        <v>26.5</v>
      </c>
      <c r="AD50" s="128">
        <v>120</v>
      </c>
      <c r="AE50" s="125">
        <v>20</v>
      </c>
      <c r="AF50" s="127">
        <v>70</v>
      </c>
      <c r="AG50" s="125">
        <v>11.666666666666666</v>
      </c>
      <c r="AH50" s="127">
        <v>251</v>
      </c>
      <c r="AI50" s="125">
        <v>41.833333333333336</v>
      </c>
      <c r="AJ50" s="127">
        <v>31</v>
      </c>
      <c r="AK50" s="125">
        <v>5.166666666666667</v>
      </c>
      <c r="AL50" s="127">
        <v>1145</v>
      </c>
      <c r="AM50" s="125">
        <v>190.83333333333334</v>
      </c>
      <c r="AN50" s="127">
        <v>1993</v>
      </c>
      <c r="AO50" s="125">
        <v>332.16666666666669</v>
      </c>
      <c r="AP50" s="127">
        <v>2707</v>
      </c>
      <c r="AQ50" s="125">
        <v>451.16666666666669</v>
      </c>
      <c r="AR50" s="127">
        <v>226</v>
      </c>
      <c r="AS50" s="125">
        <v>37.666666666666664</v>
      </c>
    </row>
    <row r="51" spans="1:45" ht="13.5" customHeight="1" x14ac:dyDescent="0.3">
      <c r="A51" s="124" t="s">
        <v>167</v>
      </c>
      <c r="B51" s="171" t="s">
        <v>52</v>
      </c>
      <c r="C51" s="125">
        <v>4</v>
      </c>
      <c r="D51" s="125">
        <v>4.5</v>
      </c>
      <c r="E51" s="238">
        <v>1714</v>
      </c>
      <c r="F51" s="239">
        <v>428.5</v>
      </c>
      <c r="G51" s="240">
        <v>122</v>
      </c>
      <c r="H51" s="239">
        <v>30.5</v>
      </c>
      <c r="I51" s="240">
        <v>94</v>
      </c>
      <c r="J51" s="239">
        <v>23.5</v>
      </c>
      <c r="K51" s="126">
        <v>2887246.09</v>
      </c>
      <c r="L51" s="126">
        <v>721811.52249999996</v>
      </c>
      <c r="M51" s="126">
        <v>641610.24222222215</v>
      </c>
      <c r="N51" s="129">
        <v>35642</v>
      </c>
      <c r="O51" s="125">
        <v>8910.5</v>
      </c>
      <c r="P51" s="127">
        <v>151</v>
      </c>
      <c r="Q51" s="125">
        <v>37.75</v>
      </c>
      <c r="R51" s="127">
        <v>1632</v>
      </c>
      <c r="S51" s="125">
        <v>408</v>
      </c>
      <c r="T51" s="127">
        <v>49</v>
      </c>
      <c r="U51" s="125">
        <v>12.25</v>
      </c>
      <c r="V51" s="127">
        <v>57</v>
      </c>
      <c r="W51" s="125">
        <v>14.25</v>
      </c>
      <c r="X51" s="127">
        <v>164</v>
      </c>
      <c r="Y51" s="125">
        <v>41</v>
      </c>
      <c r="Z51" s="127">
        <v>147</v>
      </c>
      <c r="AA51" s="125">
        <v>36.75</v>
      </c>
      <c r="AB51" s="127">
        <v>119</v>
      </c>
      <c r="AC51" s="125">
        <v>29.75</v>
      </c>
      <c r="AD51" s="128">
        <v>27</v>
      </c>
      <c r="AE51" s="125">
        <v>6.75</v>
      </c>
      <c r="AF51" s="127">
        <v>46</v>
      </c>
      <c r="AG51" s="125">
        <v>11.5</v>
      </c>
      <c r="AH51" s="127">
        <v>98</v>
      </c>
      <c r="AI51" s="125">
        <v>24.5</v>
      </c>
      <c r="AJ51" s="127">
        <v>31</v>
      </c>
      <c r="AK51" s="125">
        <v>7.75</v>
      </c>
      <c r="AL51" s="127">
        <v>1055</v>
      </c>
      <c r="AM51" s="125">
        <v>263.75</v>
      </c>
      <c r="AN51" s="127">
        <v>358</v>
      </c>
      <c r="AO51" s="125">
        <v>89.5</v>
      </c>
      <c r="AP51" s="127">
        <v>1129</v>
      </c>
      <c r="AQ51" s="125">
        <v>282.25</v>
      </c>
      <c r="AR51" s="127">
        <v>132</v>
      </c>
      <c r="AS51" s="125">
        <v>33</v>
      </c>
    </row>
    <row r="52" spans="1:45" ht="13.5" customHeight="1" x14ac:dyDescent="0.3">
      <c r="A52" s="124" t="s">
        <v>154</v>
      </c>
      <c r="B52" s="171" t="s">
        <v>53</v>
      </c>
      <c r="C52" s="125">
        <v>7.75</v>
      </c>
      <c r="D52" s="125">
        <v>10</v>
      </c>
      <c r="E52" s="238">
        <v>2351</v>
      </c>
      <c r="F52" s="239">
        <v>303.35483870967744</v>
      </c>
      <c r="G52" s="240">
        <v>207</v>
      </c>
      <c r="H52" s="239">
        <v>26.70967741935484</v>
      </c>
      <c r="I52" s="240">
        <v>129</v>
      </c>
      <c r="J52" s="239">
        <v>16.64516129032258</v>
      </c>
      <c r="K52" s="126">
        <v>4547546.0599999996</v>
      </c>
      <c r="L52" s="126">
        <v>586780.1367741935</v>
      </c>
      <c r="M52" s="126">
        <v>454754.60599999997</v>
      </c>
      <c r="N52" s="129">
        <v>41671</v>
      </c>
      <c r="O52" s="125">
        <v>5376.9032258064517</v>
      </c>
      <c r="P52" s="127">
        <v>305</v>
      </c>
      <c r="Q52" s="125">
        <v>39.354838709677416</v>
      </c>
      <c r="R52" s="127">
        <v>2077</v>
      </c>
      <c r="S52" s="125">
        <v>268</v>
      </c>
      <c r="T52" s="127">
        <v>113</v>
      </c>
      <c r="U52" s="125">
        <v>14.580645161290322</v>
      </c>
      <c r="V52" s="127">
        <v>83</v>
      </c>
      <c r="W52" s="125">
        <v>10.709677419354838</v>
      </c>
      <c r="X52" s="127">
        <v>204</v>
      </c>
      <c r="Y52" s="125">
        <v>26.322580645161292</v>
      </c>
      <c r="Z52" s="127">
        <v>256</v>
      </c>
      <c r="AA52" s="125">
        <v>33.032258064516128</v>
      </c>
      <c r="AB52" s="127">
        <v>124</v>
      </c>
      <c r="AC52" s="125">
        <v>16</v>
      </c>
      <c r="AD52" s="128">
        <v>76</v>
      </c>
      <c r="AE52" s="125">
        <v>9.806451612903226</v>
      </c>
      <c r="AF52" s="127">
        <v>74</v>
      </c>
      <c r="AG52" s="125">
        <v>9.5483870967741939</v>
      </c>
      <c r="AH52" s="127">
        <v>195</v>
      </c>
      <c r="AI52" s="125">
        <v>25.161290322580644</v>
      </c>
      <c r="AJ52" s="127">
        <v>31</v>
      </c>
      <c r="AK52" s="125">
        <v>4</v>
      </c>
      <c r="AL52" s="127">
        <v>1108</v>
      </c>
      <c r="AM52" s="125">
        <v>142.96774193548387</v>
      </c>
      <c r="AN52" s="127">
        <v>1055</v>
      </c>
      <c r="AO52" s="125">
        <v>136.12903225806451</v>
      </c>
      <c r="AP52" s="127">
        <v>2728</v>
      </c>
      <c r="AQ52" s="125">
        <v>352</v>
      </c>
      <c r="AR52" s="127">
        <v>212</v>
      </c>
      <c r="AS52" s="125">
        <v>27.35483870967742</v>
      </c>
    </row>
    <row r="53" spans="1:45" ht="13.5" customHeight="1" x14ac:dyDescent="0.3">
      <c r="A53" s="124" t="s">
        <v>167</v>
      </c>
      <c r="B53" s="171" t="s">
        <v>54</v>
      </c>
      <c r="C53" s="125">
        <v>0.5</v>
      </c>
      <c r="D53" s="125">
        <v>0.75</v>
      </c>
      <c r="E53" s="238">
        <v>155</v>
      </c>
      <c r="F53" s="239">
        <v>310</v>
      </c>
      <c r="G53" s="240">
        <v>12</v>
      </c>
      <c r="H53" s="239">
        <v>24</v>
      </c>
      <c r="I53" s="240">
        <v>12</v>
      </c>
      <c r="J53" s="239">
        <v>24</v>
      </c>
      <c r="K53" s="126">
        <v>250353.54</v>
      </c>
      <c r="L53" s="126">
        <v>500707.08</v>
      </c>
      <c r="M53" s="126">
        <v>333804.72000000003</v>
      </c>
      <c r="N53" s="129">
        <v>0</v>
      </c>
      <c r="O53" s="125">
        <v>0</v>
      </c>
      <c r="P53" s="130">
        <v>0</v>
      </c>
      <c r="Q53" s="125">
        <v>0</v>
      </c>
      <c r="R53" s="127">
        <v>0</v>
      </c>
      <c r="S53" s="125">
        <v>0</v>
      </c>
      <c r="T53" s="127">
        <v>0</v>
      </c>
      <c r="U53" s="125">
        <v>0</v>
      </c>
      <c r="V53" s="127">
        <v>0</v>
      </c>
      <c r="W53" s="125">
        <v>0</v>
      </c>
      <c r="X53" s="127">
        <v>0</v>
      </c>
      <c r="Y53" s="125">
        <v>0</v>
      </c>
      <c r="Z53" s="127">
        <v>0</v>
      </c>
      <c r="AA53" s="125">
        <v>0</v>
      </c>
      <c r="AB53" s="127">
        <v>0</v>
      </c>
      <c r="AC53" s="125">
        <v>0</v>
      </c>
      <c r="AD53" s="128">
        <v>0</v>
      </c>
      <c r="AE53" s="125">
        <v>0</v>
      </c>
      <c r="AF53" s="127">
        <v>0</v>
      </c>
      <c r="AG53" s="125">
        <v>0</v>
      </c>
      <c r="AH53" s="127">
        <v>0</v>
      </c>
      <c r="AI53" s="125">
        <v>0</v>
      </c>
      <c r="AJ53" s="127">
        <v>2</v>
      </c>
      <c r="AK53" s="125">
        <v>4</v>
      </c>
      <c r="AL53" s="127">
        <v>85</v>
      </c>
      <c r="AM53" s="125">
        <v>170</v>
      </c>
      <c r="AN53" s="127">
        <v>0</v>
      </c>
      <c r="AO53" s="125">
        <v>0</v>
      </c>
      <c r="AP53" s="127">
        <v>0</v>
      </c>
      <c r="AQ53" s="125">
        <v>0</v>
      </c>
      <c r="AR53" s="127">
        <v>33</v>
      </c>
      <c r="AS53" s="125">
        <v>66</v>
      </c>
    </row>
    <row r="54" spans="1:45" ht="13.5" customHeight="1" x14ac:dyDescent="0.3">
      <c r="A54" s="124" t="s">
        <v>153</v>
      </c>
      <c r="B54" s="171" t="s">
        <v>55</v>
      </c>
      <c r="C54" s="125">
        <v>13</v>
      </c>
      <c r="D54" s="125">
        <v>17</v>
      </c>
      <c r="E54" s="238">
        <v>5347</v>
      </c>
      <c r="F54" s="239">
        <v>411.30769230769232</v>
      </c>
      <c r="G54" s="240">
        <v>303</v>
      </c>
      <c r="H54" s="239">
        <v>23.307692307692307</v>
      </c>
      <c r="I54" s="240">
        <v>283</v>
      </c>
      <c r="J54" s="239">
        <v>21.76923076923077</v>
      </c>
      <c r="K54" s="126">
        <v>9815480.8100000005</v>
      </c>
      <c r="L54" s="126">
        <v>755036.98538461537</v>
      </c>
      <c r="M54" s="126">
        <v>577381.22411764704</v>
      </c>
      <c r="N54" s="129">
        <v>104660</v>
      </c>
      <c r="O54" s="125">
        <v>8050.7692307692305</v>
      </c>
      <c r="P54" s="129">
        <v>710</v>
      </c>
      <c r="Q54" s="125">
        <v>54.615384615384613</v>
      </c>
      <c r="R54" s="127">
        <v>5559</v>
      </c>
      <c r="S54" s="125">
        <v>427.61538461538464</v>
      </c>
      <c r="T54" s="127">
        <v>315</v>
      </c>
      <c r="U54" s="125">
        <v>24.23076923076923</v>
      </c>
      <c r="V54" s="127">
        <v>67</v>
      </c>
      <c r="W54" s="125">
        <v>5.1538461538461542</v>
      </c>
      <c r="X54" s="127">
        <v>316</v>
      </c>
      <c r="Y54" s="125">
        <v>24.307692307692307</v>
      </c>
      <c r="Z54" s="127">
        <v>274</v>
      </c>
      <c r="AA54" s="125">
        <v>21.076923076923077</v>
      </c>
      <c r="AB54" s="127">
        <v>274</v>
      </c>
      <c r="AC54" s="125">
        <v>21.076923076923077</v>
      </c>
      <c r="AD54" s="128">
        <v>277</v>
      </c>
      <c r="AE54" s="125">
        <v>21.307692307692307</v>
      </c>
      <c r="AF54" s="127">
        <v>87</v>
      </c>
      <c r="AG54" s="125">
        <v>6.6923076923076925</v>
      </c>
      <c r="AH54" s="127">
        <v>340</v>
      </c>
      <c r="AI54" s="125">
        <v>26.153846153846153</v>
      </c>
      <c r="AJ54" s="127">
        <v>30</v>
      </c>
      <c r="AK54" s="125">
        <v>2.3076923076923075</v>
      </c>
      <c r="AL54" s="127">
        <v>3319</v>
      </c>
      <c r="AM54" s="125">
        <v>255.30769230769232</v>
      </c>
      <c r="AN54" s="127">
        <v>2901</v>
      </c>
      <c r="AO54" s="125">
        <v>223.15384615384616</v>
      </c>
      <c r="AP54" s="127">
        <v>7805</v>
      </c>
      <c r="AQ54" s="125">
        <v>600.38461538461536</v>
      </c>
      <c r="AR54" s="127">
        <v>1075</v>
      </c>
      <c r="AS54" s="125">
        <v>82.692307692307693</v>
      </c>
    </row>
    <row r="55" spans="1:45" ht="13.5" customHeight="1" x14ac:dyDescent="0.3">
      <c r="A55" s="124" t="s">
        <v>253</v>
      </c>
      <c r="B55" s="171" t="s">
        <v>56</v>
      </c>
      <c r="C55" s="125">
        <v>2</v>
      </c>
      <c r="D55" s="125">
        <v>4.0999999999999996</v>
      </c>
      <c r="E55" s="238">
        <v>832</v>
      </c>
      <c r="F55" s="239">
        <v>416</v>
      </c>
      <c r="G55" s="240">
        <v>37</v>
      </c>
      <c r="H55" s="239">
        <v>18.5</v>
      </c>
      <c r="I55" s="240">
        <v>59</v>
      </c>
      <c r="J55" s="239">
        <v>29.5</v>
      </c>
      <c r="K55" s="126">
        <v>1793815.01</v>
      </c>
      <c r="L55" s="126">
        <v>896907.505</v>
      </c>
      <c r="M55" s="126">
        <v>437515.85609756102</v>
      </c>
      <c r="N55" s="129">
        <v>10769</v>
      </c>
      <c r="O55" s="125">
        <v>5384.5</v>
      </c>
      <c r="P55" s="129">
        <v>57</v>
      </c>
      <c r="Q55" s="125">
        <v>28.5</v>
      </c>
      <c r="R55" s="127">
        <v>1051</v>
      </c>
      <c r="S55" s="125">
        <v>525.5</v>
      </c>
      <c r="T55" s="127">
        <v>55</v>
      </c>
      <c r="U55" s="125">
        <v>27.5</v>
      </c>
      <c r="V55" s="127">
        <v>13</v>
      </c>
      <c r="W55" s="125">
        <v>6.5</v>
      </c>
      <c r="X55" s="127">
        <v>39</v>
      </c>
      <c r="Y55" s="125">
        <v>19.5</v>
      </c>
      <c r="Z55" s="127">
        <v>89</v>
      </c>
      <c r="AA55" s="125">
        <v>44.5</v>
      </c>
      <c r="AB55" s="127">
        <v>61</v>
      </c>
      <c r="AC55" s="125">
        <v>30.5</v>
      </c>
      <c r="AD55" s="128">
        <v>12</v>
      </c>
      <c r="AE55" s="125">
        <v>6</v>
      </c>
      <c r="AF55" s="127">
        <v>17</v>
      </c>
      <c r="AG55" s="125">
        <v>8.5</v>
      </c>
      <c r="AH55" s="127">
        <v>54</v>
      </c>
      <c r="AI55" s="125">
        <v>27</v>
      </c>
      <c r="AJ55" s="127">
        <v>7</v>
      </c>
      <c r="AK55" s="125">
        <v>3.5</v>
      </c>
      <c r="AL55" s="127">
        <v>296</v>
      </c>
      <c r="AM55" s="125">
        <v>148</v>
      </c>
      <c r="AN55" s="127">
        <v>918</v>
      </c>
      <c r="AO55" s="125">
        <v>459</v>
      </c>
      <c r="AP55" s="127">
        <v>864</v>
      </c>
      <c r="AQ55" s="125">
        <v>432</v>
      </c>
      <c r="AR55" s="127">
        <v>616</v>
      </c>
      <c r="AS55" s="125">
        <v>308</v>
      </c>
    </row>
    <row r="56" spans="1:45" ht="13.5" customHeight="1" x14ac:dyDescent="0.3">
      <c r="A56" s="124" t="s">
        <v>239</v>
      </c>
      <c r="B56" s="171" t="s">
        <v>57</v>
      </c>
      <c r="C56" s="125">
        <v>16</v>
      </c>
      <c r="D56" s="125">
        <v>23</v>
      </c>
      <c r="E56" s="238">
        <v>5606</v>
      </c>
      <c r="F56" s="239">
        <v>350.375</v>
      </c>
      <c r="G56" s="240">
        <v>617</v>
      </c>
      <c r="H56" s="239">
        <v>38.5625</v>
      </c>
      <c r="I56" s="240">
        <v>510</v>
      </c>
      <c r="J56" s="239">
        <v>31.875</v>
      </c>
      <c r="K56" s="126">
        <v>14912908.460000001</v>
      </c>
      <c r="L56" s="126">
        <v>932056.77875000006</v>
      </c>
      <c r="M56" s="126">
        <v>648387.32434782607</v>
      </c>
      <c r="N56" s="129">
        <v>116000</v>
      </c>
      <c r="O56" s="125">
        <v>7250</v>
      </c>
      <c r="P56" s="129">
        <v>1279</v>
      </c>
      <c r="Q56" s="125">
        <v>79.9375</v>
      </c>
      <c r="R56" s="127">
        <v>4764</v>
      </c>
      <c r="S56" s="125">
        <v>297.75</v>
      </c>
      <c r="T56" s="127">
        <v>351</v>
      </c>
      <c r="U56" s="125">
        <v>21.9375</v>
      </c>
      <c r="V56" s="127">
        <v>216</v>
      </c>
      <c r="W56" s="125">
        <v>13.5</v>
      </c>
      <c r="X56" s="127">
        <v>654</v>
      </c>
      <c r="Y56" s="125">
        <v>40.875</v>
      </c>
      <c r="Z56" s="127">
        <v>487</v>
      </c>
      <c r="AA56" s="125">
        <v>30.4375</v>
      </c>
      <c r="AB56" s="127">
        <v>500</v>
      </c>
      <c r="AC56" s="125">
        <v>31.25</v>
      </c>
      <c r="AD56" s="128">
        <v>21</v>
      </c>
      <c r="AE56" s="125">
        <v>1.3125</v>
      </c>
      <c r="AF56" s="127">
        <v>387</v>
      </c>
      <c r="AG56" s="125">
        <v>24.1875</v>
      </c>
      <c r="AH56" s="127">
        <v>540</v>
      </c>
      <c r="AI56" s="125">
        <v>33.75</v>
      </c>
      <c r="AJ56" s="127">
        <v>86</v>
      </c>
      <c r="AK56" s="125">
        <v>5.375</v>
      </c>
      <c r="AL56" s="127">
        <v>4367</v>
      </c>
      <c r="AM56" s="125">
        <v>272.9375</v>
      </c>
      <c r="AN56" s="127">
        <v>4560</v>
      </c>
      <c r="AO56" s="125">
        <v>285</v>
      </c>
      <c r="AP56" s="127">
        <v>4932</v>
      </c>
      <c r="AQ56" s="125">
        <v>308.25</v>
      </c>
      <c r="AR56" s="127">
        <v>2158</v>
      </c>
      <c r="AS56" s="125">
        <v>134.875</v>
      </c>
    </row>
    <row r="57" spans="1:45" ht="13.5" customHeight="1" x14ac:dyDescent="0.3">
      <c r="A57" s="124" t="s">
        <v>152</v>
      </c>
      <c r="B57" s="171" t="s">
        <v>58</v>
      </c>
      <c r="C57" s="125">
        <v>1</v>
      </c>
      <c r="D57" s="125">
        <v>1</v>
      </c>
      <c r="E57" s="238">
        <v>357</v>
      </c>
      <c r="F57" s="239">
        <v>357</v>
      </c>
      <c r="G57" s="240">
        <v>13</v>
      </c>
      <c r="H57" s="239">
        <v>13</v>
      </c>
      <c r="I57" s="240">
        <v>16</v>
      </c>
      <c r="J57" s="239">
        <v>16</v>
      </c>
      <c r="K57" s="126">
        <v>856667.01</v>
      </c>
      <c r="L57" s="126">
        <v>856667.01</v>
      </c>
      <c r="M57" s="126">
        <v>856667.01</v>
      </c>
      <c r="N57" s="129">
        <v>7646</v>
      </c>
      <c r="O57" s="125">
        <v>7646</v>
      </c>
      <c r="P57" s="129">
        <v>15</v>
      </c>
      <c r="Q57" s="125">
        <v>15</v>
      </c>
      <c r="R57" s="127">
        <v>189</v>
      </c>
      <c r="S57" s="125">
        <v>189</v>
      </c>
      <c r="T57" s="127">
        <v>6</v>
      </c>
      <c r="U57" s="125">
        <v>6</v>
      </c>
      <c r="V57" s="127">
        <v>6</v>
      </c>
      <c r="W57" s="125">
        <v>6</v>
      </c>
      <c r="X57" s="127">
        <v>12</v>
      </c>
      <c r="Y57" s="125">
        <v>12</v>
      </c>
      <c r="Z57" s="127">
        <v>10</v>
      </c>
      <c r="AA57" s="125">
        <v>10</v>
      </c>
      <c r="AB57" s="127">
        <v>16</v>
      </c>
      <c r="AC57" s="125">
        <v>16</v>
      </c>
      <c r="AD57" s="128">
        <v>0</v>
      </c>
      <c r="AE57" s="125">
        <v>0</v>
      </c>
      <c r="AF57" s="127">
        <v>22</v>
      </c>
      <c r="AG57" s="125">
        <v>22</v>
      </c>
      <c r="AH57" s="127">
        <v>22</v>
      </c>
      <c r="AI57" s="125">
        <v>22</v>
      </c>
      <c r="AJ57" s="127">
        <v>5</v>
      </c>
      <c r="AK57" s="125">
        <v>5</v>
      </c>
      <c r="AL57" s="127">
        <v>149</v>
      </c>
      <c r="AM57" s="125">
        <v>149</v>
      </c>
      <c r="AN57" s="127">
        <v>115</v>
      </c>
      <c r="AO57" s="125">
        <v>115</v>
      </c>
      <c r="AP57" s="127">
        <v>205</v>
      </c>
      <c r="AQ57" s="125">
        <v>205</v>
      </c>
      <c r="AR57" s="127">
        <v>142</v>
      </c>
      <c r="AS57" s="125">
        <v>142</v>
      </c>
    </row>
    <row r="58" spans="1:45" ht="13.5" customHeight="1" x14ac:dyDescent="0.3">
      <c r="A58" s="124" t="s">
        <v>154</v>
      </c>
      <c r="B58" s="171" t="s">
        <v>59</v>
      </c>
      <c r="C58" s="125">
        <v>6.75</v>
      </c>
      <c r="D58" s="125">
        <v>10</v>
      </c>
      <c r="E58" s="238">
        <v>2254</v>
      </c>
      <c r="F58" s="239">
        <v>333.92592592592592</v>
      </c>
      <c r="G58" s="240">
        <v>164</v>
      </c>
      <c r="H58" s="239">
        <v>24.296296296296298</v>
      </c>
      <c r="I58" s="240">
        <v>118</v>
      </c>
      <c r="J58" s="239">
        <v>17.481481481481481</v>
      </c>
      <c r="K58" s="126">
        <v>4127022.32</v>
      </c>
      <c r="L58" s="126">
        <v>611410.71407407406</v>
      </c>
      <c r="M58" s="126">
        <v>412702.23199999996</v>
      </c>
      <c r="N58" s="129">
        <v>40474</v>
      </c>
      <c r="O58" s="125">
        <v>5996.1481481481478</v>
      </c>
      <c r="P58" s="129">
        <v>295</v>
      </c>
      <c r="Q58" s="125">
        <v>43.703703703703702</v>
      </c>
      <c r="R58" s="127">
        <v>1489</v>
      </c>
      <c r="S58" s="125">
        <v>220.59259259259258</v>
      </c>
      <c r="T58" s="127">
        <v>30</v>
      </c>
      <c r="U58" s="125">
        <v>4.4444444444444446</v>
      </c>
      <c r="V58" s="127">
        <v>42</v>
      </c>
      <c r="W58" s="125">
        <v>6.2222222222222223</v>
      </c>
      <c r="X58" s="127">
        <v>176</v>
      </c>
      <c r="Y58" s="125">
        <v>26.074074074074073</v>
      </c>
      <c r="Z58" s="127">
        <v>139</v>
      </c>
      <c r="AA58" s="125">
        <v>20.592592592592592</v>
      </c>
      <c r="AB58" s="127">
        <v>107</v>
      </c>
      <c r="AC58" s="125">
        <v>15.851851851851851</v>
      </c>
      <c r="AD58" s="128">
        <v>41</v>
      </c>
      <c r="AE58" s="125">
        <v>6.0740740740740744</v>
      </c>
      <c r="AF58" s="127">
        <v>47</v>
      </c>
      <c r="AG58" s="125">
        <v>6.9629629629629628</v>
      </c>
      <c r="AH58" s="127">
        <v>110</v>
      </c>
      <c r="AI58" s="125">
        <v>16.296296296296298</v>
      </c>
      <c r="AJ58" s="127">
        <v>23</v>
      </c>
      <c r="AK58" s="125">
        <v>3.4074074074074074</v>
      </c>
      <c r="AL58" s="127">
        <v>1175</v>
      </c>
      <c r="AM58" s="125">
        <v>174.07407407407408</v>
      </c>
      <c r="AN58" s="127">
        <v>590</v>
      </c>
      <c r="AO58" s="125">
        <v>87.407407407407405</v>
      </c>
      <c r="AP58" s="127">
        <v>1326</v>
      </c>
      <c r="AQ58" s="125">
        <v>196.44444444444446</v>
      </c>
      <c r="AR58" s="127">
        <v>136</v>
      </c>
      <c r="AS58" s="125">
        <v>20.148148148148149</v>
      </c>
    </row>
    <row r="59" spans="1:45" ht="13.5" customHeight="1" x14ac:dyDescent="0.3">
      <c r="A59" s="124" t="s">
        <v>152</v>
      </c>
      <c r="B59" s="171" t="s">
        <v>60</v>
      </c>
      <c r="C59" s="125">
        <v>13</v>
      </c>
      <c r="D59" s="125">
        <v>18</v>
      </c>
      <c r="E59" s="238">
        <v>4491</v>
      </c>
      <c r="F59" s="239">
        <v>345.46153846153845</v>
      </c>
      <c r="G59" s="240">
        <v>258</v>
      </c>
      <c r="H59" s="239">
        <v>19.846153846153847</v>
      </c>
      <c r="I59" s="240">
        <v>181</v>
      </c>
      <c r="J59" s="239">
        <v>13.923076923076923</v>
      </c>
      <c r="K59" s="126">
        <v>6903689.6900000004</v>
      </c>
      <c r="L59" s="126">
        <v>531053.05307692313</v>
      </c>
      <c r="M59" s="126">
        <v>383538.31611111114</v>
      </c>
      <c r="N59" s="129">
        <v>102761</v>
      </c>
      <c r="O59" s="125">
        <v>7904.6923076923076</v>
      </c>
      <c r="P59" s="129">
        <v>812</v>
      </c>
      <c r="Q59" s="125">
        <v>62.46153846153846</v>
      </c>
      <c r="R59" s="127">
        <v>5843</v>
      </c>
      <c r="S59" s="125">
        <v>449.46153846153845</v>
      </c>
      <c r="T59" s="127">
        <v>305</v>
      </c>
      <c r="U59" s="125">
        <v>23.46153846153846</v>
      </c>
      <c r="V59" s="127">
        <v>116</v>
      </c>
      <c r="W59" s="125">
        <v>8.9230769230769234</v>
      </c>
      <c r="X59" s="127">
        <v>278</v>
      </c>
      <c r="Y59" s="125">
        <v>21.384615384615383</v>
      </c>
      <c r="Z59" s="127">
        <v>282</v>
      </c>
      <c r="AA59" s="125">
        <v>21.692307692307693</v>
      </c>
      <c r="AB59" s="127">
        <v>172</v>
      </c>
      <c r="AC59" s="125">
        <v>13.23076923076923</v>
      </c>
      <c r="AD59" s="128">
        <v>50</v>
      </c>
      <c r="AE59" s="125">
        <v>3.8461538461538463</v>
      </c>
      <c r="AF59" s="127">
        <v>186</v>
      </c>
      <c r="AG59" s="125">
        <v>14.307692307692308</v>
      </c>
      <c r="AH59" s="127">
        <v>287</v>
      </c>
      <c r="AI59" s="125">
        <v>22.076923076923077</v>
      </c>
      <c r="AJ59" s="127">
        <v>37</v>
      </c>
      <c r="AK59" s="125">
        <v>2.8461538461538463</v>
      </c>
      <c r="AL59" s="127">
        <v>3102</v>
      </c>
      <c r="AM59" s="125">
        <v>238.61538461538461</v>
      </c>
      <c r="AN59" s="127">
        <v>4061</v>
      </c>
      <c r="AO59" s="125">
        <v>312.38461538461536</v>
      </c>
      <c r="AP59" s="127">
        <v>2884</v>
      </c>
      <c r="AQ59" s="125">
        <v>221.84615384615384</v>
      </c>
      <c r="AR59" s="127">
        <v>1794</v>
      </c>
      <c r="AS59" s="125">
        <v>138</v>
      </c>
    </row>
    <row r="60" spans="1:45" ht="13.5" customHeight="1" x14ac:dyDescent="0.3">
      <c r="A60" s="124" t="s">
        <v>153</v>
      </c>
      <c r="B60" s="171" t="s">
        <v>61</v>
      </c>
      <c r="C60" s="125">
        <v>7.75</v>
      </c>
      <c r="D60" s="125">
        <v>9</v>
      </c>
      <c r="E60" s="238">
        <v>2435</v>
      </c>
      <c r="F60" s="239">
        <v>314.19354838709677</v>
      </c>
      <c r="G60" s="240">
        <v>184</v>
      </c>
      <c r="H60" s="239">
        <v>23.741935483870968</v>
      </c>
      <c r="I60" s="240">
        <v>183</v>
      </c>
      <c r="J60" s="239">
        <v>23.612903225806452</v>
      </c>
      <c r="K60" s="126">
        <v>4725546.1900000004</v>
      </c>
      <c r="L60" s="126">
        <v>609747.89548387099</v>
      </c>
      <c r="M60" s="126">
        <v>525060.68777777778</v>
      </c>
      <c r="N60" s="129">
        <v>49908</v>
      </c>
      <c r="O60" s="125">
        <v>6439.7419354838712</v>
      </c>
      <c r="P60" s="129">
        <v>435</v>
      </c>
      <c r="Q60" s="125">
        <v>56.12903225806452</v>
      </c>
      <c r="R60" s="127">
        <v>14952</v>
      </c>
      <c r="S60" s="125">
        <v>1929.2903225806451</v>
      </c>
      <c r="T60" s="127">
        <v>144</v>
      </c>
      <c r="U60" s="125">
        <v>18.580645161290324</v>
      </c>
      <c r="V60" s="127">
        <v>49</v>
      </c>
      <c r="W60" s="125">
        <v>6.32258064516129</v>
      </c>
      <c r="X60" s="127">
        <v>203</v>
      </c>
      <c r="Y60" s="125">
        <v>26.193548387096776</v>
      </c>
      <c r="Z60" s="127">
        <v>171</v>
      </c>
      <c r="AA60" s="125">
        <v>22.06451612903226</v>
      </c>
      <c r="AB60" s="127">
        <v>174</v>
      </c>
      <c r="AC60" s="125">
        <v>22.451612903225808</v>
      </c>
      <c r="AD60" s="128">
        <v>36</v>
      </c>
      <c r="AE60" s="125">
        <v>4.645161290322581</v>
      </c>
      <c r="AF60" s="127">
        <v>81</v>
      </c>
      <c r="AG60" s="125">
        <v>10.451612903225806</v>
      </c>
      <c r="AH60" s="127">
        <v>202</v>
      </c>
      <c r="AI60" s="125">
        <v>26.06451612903226</v>
      </c>
      <c r="AJ60" s="127">
        <v>46</v>
      </c>
      <c r="AK60" s="125">
        <v>5.935483870967742</v>
      </c>
      <c r="AL60" s="127">
        <v>1682</v>
      </c>
      <c r="AM60" s="125">
        <v>217.03225806451613</v>
      </c>
      <c r="AN60" s="127">
        <v>1776</v>
      </c>
      <c r="AO60" s="125">
        <v>229.16129032258064</v>
      </c>
      <c r="AP60" s="127">
        <v>2714</v>
      </c>
      <c r="AQ60" s="125">
        <v>350.19354838709677</v>
      </c>
      <c r="AR60" s="127">
        <v>653</v>
      </c>
      <c r="AS60" s="125">
        <v>84.258064516129039</v>
      </c>
    </row>
    <row r="61" spans="1:45" ht="13.5" customHeight="1" x14ac:dyDescent="0.3">
      <c r="A61" s="124" t="s">
        <v>253</v>
      </c>
      <c r="B61" s="171" t="s">
        <v>62</v>
      </c>
      <c r="C61" s="125">
        <v>4</v>
      </c>
      <c r="D61" s="125">
        <v>4.3499999999999996</v>
      </c>
      <c r="E61" s="238">
        <v>1000</v>
      </c>
      <c r="F61" s="239">
        <v>250</v>
      </c>
      <c r="G61" s="240">
        <v>67</v>
      </c>
      <c r="H61" s="239">
        <v>16.75</v>
      </c>
      <c r="I61" s="240">
        <v>85</v>
      </c>
      <c r="J61" s="239">
        <v>21.25</v>
      </c>
      <c r="K61" s="126">
        <v>1890962.1</v>
      </c>
      <c r="L61" s="126">
        <v>472740.52500000002</v>
      </c>
      <c r="M61" s="126">
        <v>434703.93103448284</v>
      </c>
      <c r="N61" s="129">
        <v>14226</v>
      </c>
      <c r="O61" s="125">
        <v>3556.5</v>
      </c>
      <c r="P61" s="129">
        <v>80</v>
      </c>
      <c r="Q61" s="125">
        <v>20</v>
      </c>
      <c r="R61" s="127">
        <v>393</v>
      </c>
      <c r="S61" s="125">
        <v>98.25</v>
      </c>
      <c r="T61" s="127">
        <v>19</v>
      </c>
      <c r="U61" s="125">
        <v>4.75</v>
      </c>
      <c r="V61" s="127">
        <v>14</v>
      </c>
      <c r="W61" s="125">
        <v>3.5</v>
      </c>
      <c r="X61" s="127">
        <v>70</v>
      </c>
      <c r="Y61" s="125">
        <v>17.5</v>
      </c>
      <c r="Z61" s="127">
        <v>83</v>
      </c>
      <c r="AA61" s="125">
        <v>20.75</v>
      </c>
      <c r="AB61" s="127">
        <v>83</v>
      </c>
      <c r="AC61" s="125">
        <v>20.75</v>
      </c>
      <c r="AD61" s="128">
        <v>2</v>
      </c>
      <c r="AE61" s="125">
        <v>0.5</v>
      </c>
      <c r="AF61" s="127">
        <v>48</v>
      </c>
      <c r="AG61" s="125">
        <v>12</v>
      </c>
      <c r="AH61" s="127">
        <v>89</v>
      </c>
      <c r="AI61" s="125">
        <v>22.25</v>
      </c>
      <c r="AJ61" s="127">
        <v>6</v>
      </c>
      <c r="AK61" s="125">
        <v>1.5</v>
      </c>
      <c r="AL61" s="127">
        <v>394</v>
      </c>
      <c r="AM61" s="125">
        <v>98.5</v>
      </c>
      <c r="AN61" s="127">
        <v>449</v>
      </c>
      <c r="AO61" s="125">
        <v>112.25</v>
      </c>
      <c r="AP61" s="127">
        <v>660</v>
      </c>
      <c r="AQ61" s="125">
        <v>165</v>
      </c>
      <c r="AR61" s="127">
        <v>227</v>
      </c>
      <c r="AS61" s="125">
        <v>56.75</v>
      </c>
    </row>
    <row r="62" spans="1:45" ht="13.5" customHeight="1" x14ac:dyDescent="0.3">
      <c r="A62" s="124" t="s">
        <v>253</v>
      </c>
      <c r="B62" s="171" t="s">
        <v>63</v>
      </c>
      <c r="C62" s="125">
        <v>0.75</v>
      </c>
      <c r="D62" s="125">
        <v>1.35</v>
      </c>
      <c r="E62" s="238">
        <v>554</v>
      </c>
      <c r="F62" s="239">
        <v>738.66666666666663</v>
      </c>
      <c r="G62" s="240">
        <v>21</v>
      </c>
      <c r="H62" s="239">
        <v>28</v>
      </c>
      <c r="I62" s="240">
        <v>16</v>
      </c>
      <c r="J62" s="239">
        <v>21.333333333333332</v>
      </c>
      <c r="K62" s="126">
        <v>741191.02</v>
      </c>
      <c r="L62" s="126">
        <v>988254.69333333336</v>
      </c>
      <c r="M62" s="126">
        <v>549030.38518518512</v>
      </c>
      <c r="N62" s="129">
        <v>9926</v>
      </c>
      <c r="O62" s="125">
        <v>13234.666666666666</v>
      </c>
      <c r="P62" s="129">
        <v>19</v>
      </c>
      <c r="Q62" s="125">
        <v>25.333333333333332</v>
      </c>
      <c r="R62" s="127">
        <v>340</v>
      </c>
      <c r="S62" s="125">
        <v>453.33333333333331</v>
      </c>
      <c r="T62" s="127">
        <v>34</v>
      </c>
      <c r="U62" s="125">
        <v>45.333333333333336</v>
      </c>
      <c r="V62" s="127">
        <v>9</v>
      </c>
      <c r="W62" s="125">
        <v>12</v>
      </c>
      <c r="X62" s="127">
        <v>23</v>
      </c>
      <c r="Y62" s="125">
        <v>30.666666666666668</v>
      </c>
      <c r="Z62" s="127">
        <v>19</v>
      </c>
      <c r="AA62" s="125">
        <v>25.333333333333332</v>
      </c>
      <c r="AB62" s="127">
        <v>15</v>
      </c>
      <c r="AC62" s="125">
        <v>20</v>
      </c>
      <c r="AD62" s="128">
        <v>0</v>
      </c>
      <c r="AE62" s="125">
        <v>0</v>
      </c>
      <c r="AF62" s="127">
        <v>8</v>
      </c>
      <c r="AG62" s="125">
        <v>10.666666666666666</v>
      </c>
      <c r="AH62" s="127">
        <v>49</v>
      </c>
      <c r="AI62" s="125">
        <v>65.333333333333329</v>
      </c>
      <c r="AJ62" s="127">
        <v>7</v>
      </c>
      <c r="AK62" s="125">
        <v>9.3333333333333339</v>
      </c>
      <c r="AL62" s="127">
        <v>25</v>
      </c>
      <c r="AM62" s="125">
        <v>33.333333333333336</v>
      </c>
      <c r="AN62" s="127">
        <v>257</v>
      </c>
      <c r="AO62" s="125">
        <v>342.66666666666669</v>
      </c>
      <c r="AP62" s="127">
        <v>1152</v>
      </c>
      <c r="AQ62" s="125">
        <v>1536</v>
      </c>
      <c r="AR62" s="127">
        <v>219</v>
      </c>
      <c r="AS62" s="125">
        <v>292</v>
      </c>
    </row>
    <row r="63" spans="1:45" ht="13.5" customHeight="1" x14ac:dyDescent="0.3">
      <c r="A63" s="124" t="s">
        <v>167</v>
      </c>
      <c r="B63" s="171" t="s">
        <v>64</v>
      </c>
      <c r="C63" s="125">
        <v>4</v>
      </c>
      <c r="D63" s="125">
        <v>5</v>
      </c>
      <c r="E63" s="238">
        <v>1715</v>
      </c>
      <c r="F63" s="239">
        <v>428.75</v>
      </c>
      <c r="G63" s="240">
        <v>74</v>
      </c>
      <c r="H63" s="239">
        <v>18.5</v>
      </c>
      <c r="I63" s="240">
        <v>63</v>
      </c>
      <c r="J63" s="239">
        <v>15.75</v>
      </c>
      <c r="K63" s="126">
        <v>2608390.71</v>
      </c>
      <c r="L63" s="126">
        <v>652097.67749999999</v>
      </c>
      <c r="M63" s="126">
        <v>521678.14199999999</v>
      </c>
      <c r="N63" s="129">
        <v>31610</v>
      </c>
      <c r="O63" s="125">
        <v>7902.5</v>
      </c>
      <c r="P63" s="129">
        <v>151</v>
      </c>
      <c r="Q63" s="125">
        <v>37.75</v>
      </c>
      <c r="R63" s="127">
        <v>933</v>
      </c>
      <c r="S63" s="125">
        <v>233.25</v>
      </c>
      <c r="T63" s="127">
        <v>27</v>
      </c>
      <c r="U63" s="125">
        <v>6.75</v>
      </c>
      <c r="V63" s="127">
        <v>50</v>
      </c>
      <c r="W63" s="125">
        <v>12.5</v>
      </c>
      <c r="X63" s="127">
        <v>73</v>
      </c>
      <c r="Y63" s="125">
        <v>18.25</v>
      </c>
      <c r="Z63" s="127">
        <v>100</v>
      </c>
      <c r="AA63" s="125">
        <v>25</v>
      </c>
      <c r="AB63" s="127">
        <v>56</v>
      </c>
      <c r="AC63" s="125">
        <v>14</v>
      </c>
      <c r="AD63" s="128">
        <v>2</v>
      </c>
      <c r="AE63" s="125">
        <v>0.5</v>
      </c>
      <c r="AF63" s="127">
        <v>47</v>
      </c>
      <c r="AG63" s="125">
        <v>11.75</v>
      </c>
      <c r="AH63" s="127">
        <v>90</v>
      </c>
      <c r="AI63" s="125">
        <v>22.5</v>
      </c>
      <c r="AJ63" s="127">
        <v>20</v>
      </c>
      <c r="AK63" s="125">
        <v>5</v>
      </c>
      <c r="AL63" s="127">
        <v>1326</v>
      </c>
      <c r="AM63" s="125">
        <v>331.5</v>
      </c>
      <c r="AN63" s="127">
        <v>920</v>
      </c>
      <c r="AO63" s="125">
        <v>230</v>
      </c>
      <c r="AP63" s="127">
        <v>1313</v>
      </c>
      <c r="AQ63" s="125">
        <v>328.25</v>
      </c>
      <c r="AR63" s="127">
        <v>166</v>
      </c>
      <c r="AS63" s="125">
        <v>41.5</v>
      </c>
    </row>
    <row r="64" spans="1:45" ht="13.5" customHeight="1" x14ac:dyDescent="0.3">
      <c r="A64" s="124" t="s">
        <v>153</v>
      </c>
      <c r="B64" s="171" t="s">
        <v>65</v>
      </c>
      <c r="C64" s="125">
        <v>5</v>
      </c>
      <c r="D64" s="125">
        <v>6</v>
      </c>
      <c r="E64" s="238">
        <v>1581</v>
      </c>
      <c r="F64" s="239">
        <v>316.2</v>
      </c>
      <c r="G64" s="240">
        <v>85</v>
      </c>
      <c r="H64" s="239">
        <v>17</v>
      </c>
      <c r="I64" s="240">
        <v>122</v>
      </c>
      <c r="J64" s="239">
        <v>24.4</v>
      </c>
      <c r="K64" s="126">
        <v>2668100.58</v>
      </c>
      <c r="L64" s="126">
        <v>533620.11600000004</v>
      </c>
      <c r="M64" s="126">
        <v>444683.43</v>
      </c>
      <c r="N64" s="129">
        <v>40182</v>
      </c>
      <c r="O64" s="125">
        <v>8036.4</v>
      </c>
      <c r="P64" s="129">
        <v>339</v>
      </c>
      <c r="Q64" s="125">
        <v>67.8</v>
      </c>
      <c r="R64" s="127">
        <v>807</v>
      </c>
      <c r="S64" s="125">
        <v>161.4</v>
      </c>
      <c r="T64" s="127">
        <v>32</v>
      </c>
      <c r="U64" s="125">
        <v>6.4</v>
      </c>
      <c r="V64" s="127">
        <v>2</v>
      </c>
      <c r="W64" s="125">
        <v>0.4</v>
      </c>
      <c r="X64" s="127">
        <v>88</v>
      </c>
      <c r="Y64" s="125">
        <v>17.600000000000001</v>
      </c>
      <c r="Z64" s="127">
        <v>88</v>
      </c>
      <c r="AA64" s="125">
        <v>17.600000000000001</v>
      </c>
      <c r="AB64" s="127">
        <v>103</v>
      </c>
      <c r="AC64" s="125">
        <v>20.6</v>
      </c>
      <c r="AD64" s="128">
        <v>35</v>
      </c>
      <c r="AE64" s="125">
        <v>7</v>
      </c>
      <c r="AF64" s="127">
        <v>41</v>
      </c>
      <c r="AG64" s="125">
        <v>8.1999999999999993</v>
      </c>
      <c r="AH64" s="127">
        <v>144</v>
      </c>
      <c r="AI64" s="125">
        <v>28.8</v>
      </c>
      <c r="AJ64" s="127">
        <v>10</v>
      </c>
      <c r="AK64" s="125">
        <v>2</v>
      </c>
      <c r="AL64" s="127">
        <v>787</v>
      </c>
      <c r="AM64" s="125">
        <v>157.4</v>
      </c>
      <c r="AN64" s="127">
        <v>490</v>
      </c>
      <c r="AO64" s="125">
        <v>98</v>
      </c>
      <c r="AP64" s="127">
        <v>1044</v>
      </c>
      <c r="AQ64" s="125">
        <v>208.8</v>
      </c>
      <c r="AR64" s="127">
        <v>153</v>
      </c>
      <c r="AS64" s="125">
        <v>30.6</v>
      </c>
    </row>
    <row r="65" spans="1:45" ht="13.5" customHeight="1" x14ac:dyDescent="0.3">
      <c r="A65" s="124" t="s">
        <v>154</v>
      </c>
      <c r="B65" s="171" t="s">
        <v>66</v>
      </c>
      <c r="C65" s="125">
        <v>80</v>
      </c>
      <c r="D65" s="125">
        <v>115</v>
      </c>
      <c r="E65" s="238">
        <v>31176</v>
      </c>
      <c r="F65" s="239">
        <v>389.7</v>
      </c>
      <c r="G65" s="240">
        <v>2124</v>
      </c>
      <c r="H65" s="239">
        <v>26.55</v>
      </c>
      <c r="I65" s="240">
        <v>1592</v>
      </c>
      <c r="J65" s="239">
        <v>19.899999999999999</v>
      </c>
      <c r="K65" s="126">
        <v>48326250.350000001</v>
      </c>
      <c r="L65" s="126">
        <v>604078.12937500002</v>
      </c>
      <c r="M65" s="126">
        <v>420228.26391304348</v>
      </c>
      <c r="N65" s="129">
        <v>611842</v>
      </c>
      <c r="O65" s="125">
        <v>7648.0249999999996</v>
      </c>
      <c r="P65" s="129">
        <v>2417</v>
      </c>
      <c r="Q65" s="125">
        <v>30.212499999999999</v>
      </c>
      <c r="R65" s="127">
        <v>10293</v>
      </c>
      <c r="S65" s="125">
        <v>128.66249999999999</v>
      </c>
      <c r="T65" s="127">
        <v>499</v>
      </c>
      <c r="U65" s="125">
        <v>6.2374999999999998</v>
      </c>
      <c r="V65" s="127">
        <v>1053</v>
      </c>
      <c r="W65" s="125">
        <v>13.1625</v>
      </c>
      <c r="X65" s="127">
        <v>2233</v>
      </c>
      <c r="Y65" s="125">
        <v>27.912500000000001</v>
      </c>
      <c r="Z65" s="127">
        <v>3094</v>
      </c>
      <c r="AA65" s="125">
        <v>38.674999999999997</v>
      </c>
      <c r="AB65" s="127">
        <v>1424</v>
      </c>
      <c r="AC65" s="125">
        <v>17.8</v>
      </c>
      <c r="AD65" s="128">
        <v>684</v>
      </c>
      <c r="AE65" s="125">
        <v>8.5500000000000007</v>
      </c>
      <c r="AF65" s="127">
        <v>806</v>
      </c>
      <c r="AG65" s="125">
        <v>10.074999999999999</v>
      </c>
      <c r="AH65" s="127">
        <v>1427</v>
      </c>
      <c r="AI65" s="125">
        <v>17.837499999999999</v>
      </c>
      <c r="AJ65" s="127">
        <v>607</v>
      </c>
      <c r="AK65" s="125">
        <v>7.5875000000000004</v>
      </c>
      <c r="AL65" s="127">
        <v>14028</v>
      </c>
      <c r="AM65" s="125">
        <v>175.35</v>
      </c>
      <c r="AN65" s="127">
        <v>5994</v>
      </c>
      <c r="AO65" s="125">
        <v>74.924999999999997</v>
      </c>
      <c r="AP65" s="127">
        <v>19230</v>
      </c>
      <c r="AQ65" s="125">
        <v>240.375</v>
      </c>
      <c r="AR65" s="127">
        <v>1606</v>
      </c>
      <c r="AS65" s="125">
        <v>20.074999999999999</v>
      </c>
    </row>
    <row r="66" spans="1:45" ht="13.5" customHeight="1" x14ac:dyDescent="0.3">
      <c r="A66" s="124" t="s">
        <v>253</v>
      </c>
      <c r="B66" s="171" t="s">
        <v>67</v>
      </c>
      <c r="C66" s="125">
        <v>1</v>
      </c>
      <c r="D66" s="125">
        <v>1.05</v>
      </c>
      <c r="E66" s="238">
        <v>300</v>
      </c>
      <c r="F66" s="239">
        <v>300</v>
      </c>
      <c r="G66" s="240">
        <v>10</v>
      </c>
      <c r="H66" s="239">
        <v>10</v>
      </c>
      <c r="I66" s="240">
        <v>26</v>
      </c>
      <c r="J66" s="239">
        <v>26</v>
      </c>
      <c r="K66" s="126">
        <v>665209.86</v>
      </c>
      <c r="L66" s="126">
        <v>665209.86</v>
      </c>
      <c r="M66" s="126">
        <v>633533.19999999995</v>
      </c>
      <c r="N66" s="129">
        <v>5911</v>
      </c>
      <c r="O66" s="125">
        <v>5911</v>
      </c>
      <c r="P66" s="129">
        <v>46</v>
      </c>
      <c r="Q66" s="125">
        <v>46</v>
      </c>
      <c r="R66" s="127">
        <v>69</v>
      </c>
      <c r="S66" s="125">
        <v>69</v>
      </c>
      <c r="T66" s="127">
        <v>8</v>
      </c>
      <c r="U66" s="125">
        <v>8</v>
      </c>
      <c r="V66" s="127">
        <v>0</v>
      </c>
      <c r="W66" s="125">
        <v>0</v>
      </c>
      <c r="X66" s="127">
        <v>13</v>
      </c>
      <c r="Y66" s="125">
        <v>13</v>
      </c>
      <c r="Z66" s="127">
        <v>6</v>
      </c>
      <c r="AA66" s="125">
        <v>6</v>
      </c>
      <c r="AB66" s="127">
        <v>24</v>
      </c>
      <c r="AC66" s="125">
        <v>24</v>
      </c>
      <c r="AD66" s="128">
        <v>0</v>
      </c>
      <c r="AE66" s="125">
        <v>0</v>
      </c>
      <c r="AF66" s="127">
        <v>17</v>
      </c>
      <c r="AG66" s="125">
        <v>17</v>
      </c>
      <c r="AH66" s="127">
        <v>21</v>
      </c>
      <c r="AI66" s="125">
        <v>21</v>
      </c>
      <c r="AJ66" s="127">
        <v>1</v>
      </c>
      <c r="AK66" s="125">
        <v>1</v>
      </c>
      <c r="AL66" s="127">
        <v>115</v>
      </c>
      <c r="AM66" s="125">
        <v>115</v>
      </c>
      <c r="AN66" s="127">
        <v>366</v>
      </c>
      <c r="AO66" s="125">
        <v>366</v>
      </c>
      <c r="AP66" s="127">
        <v>193</v>
      </c>
      <c r="AQ66" s="125">
        <v>193</v>
      </c>
      <c r="AR66" s="127">
        <v>274</v>
      </c>
      <c r="AS66" s="125">
        <v>274</v>
      </c>
    </row>
    <row r="67" spans="1:45" ht="13.5" customHeight="1" x14ac:dyDescent="0.3">
      <c r="A67" s="124" t="s">
        <v>154</v>
      </c>
      <c r="B67" s="171" t="s">
        <v>68</v>
      </c>
      <c r="C67" s="125">
        <v>4</v>
      </c>
      <c r="D67" s="125">
        <v>5</v>
      </c>
      <c r="E67" s="238">
        <v>1377</v>
      </c>
      <c r="F67" s="239">
        <v>344.25</v>
      </c>
      <c r="G67" s="240">
        <v>73</v>
      </c>
      <c r="H67" s="239">
        <v>18.25</v>
      </c>
      <c r="I67" s="240">
        <v>126</v>
      </c>
      <c r="J67" s="239">
        <v>31.5</v>
      </c>
      <c r="K67" s="126">
        <v>2193045.37</v>
      </c>
      <c r="L67" s="126">
        <v>548261.34250000003</v>
      </c>
      <c r="M67" s="126">
        <v>438609.07400000002</v>
      </c>
      <c r="N67" s="129">
        <v>29550</v>
      </c>
      <c r="O67" s="125">
        <v>7387.5</v>
      </c>
      <c r="P67" s="129">
        <v>80</v>
      </c>
      <c r="Q67" s="125">
        <v>20</v>
      </c>
      <c r="R67" s="127">
        <v>634</v>
      </c>
      <c r="S67" s="125">
        <v>158.5</v>
      </c>
      <c r="T67" s="127">
        <v>5</v>
      </c>
      <c r="U67" s="125">
        <v>1.25</v>
      </c>
      <c r="V67" s="127">
        <v>42</v>
      </c>
      <c r="W67" s="125">
        <v>10.5</v>
      </c>
      <c r="X67" s="127">
        <v>74</v>
      </c>
      <c r="Y67" s="125">
        <v>18.5</v>
      </c>
      <c r="Z67" s="127">
        <v>118</v>
      </c>
      <c r="AA67" s="125">
        <v>29.5</v>
      </c>
      <c r="AB67" s="127">
        <v>110</v>
      </c>
      <c r="AC67" s="125">
        <v>27.5</v>
      </c>
      <c r="AD67" s="128">
        <v>7</v>
      </c>
      <c r="AE67" s="125">
        <v>1.75</v>
      </c>
      <c r="AF67" s="127">
        <v>29</v>
      </c>
      <c r="AG67" s="125">
        <v>7.25</v>
      </c>
      <c r="AH67" s="127">
        <v>67</v>
      </c>
      <c r="AI67" s="125">
        <v>16.75</v>
      </c>
      <c r="AJ67" s="127">
        <v>19</v>
      </c>
      <c r="AK67" s="125">
        <v>4.75</v>
      </c>
      <c r="AL67" s="127">
        <v>738</v>
      </c>
      <c r="AM67" s="125">
        <v>184.5</v>
      </c>
      <c r="AN67" s="127">
        <v>1530</v>
      </c>
      <c r="AO67" s="125">
        <v>382.5</v>
      </c>
      <c r="AP67" s="127">
        <v>1190</v>
      </c>
      <c r="AQ67" s="125">
        <v>297.5</v>
      </c>
      <c r="AR67" s="127">
        <v>1164</v>
      </c>
      <c r="AS67" s="125">
        <v>291</v>
      </c>
    </row>
    <row r="68" spans="1:45" ht="13.5" customHeight="1" x14ac:dyDescent="0.3">
      <c r="A68" s="124" t="s">
        <v>154</v>
      </c>
      <c r="B68" s="171" t="s">
        <v>69</v>
      </c>
      <c r="C68" s="125">
        <v>7</v>
      </c>
      <c r="D68" s="125">
        <v>11</v>
      </c>
      <c r="E68" s="238">
        <v>2233</v>
      </c>
      <c r="F68" s="239">
        <v>319</v>
      </c>
      <c r="G68" s="240">
        <v>173</v>
      </c>
      <c r="H68" s="239">
        <v>24.714285714285715</v>
      </c>
      <c r="I68" s="240">
        <v>209</v>
      </c>
      <c r="J68" s="239">
        <v>29.857142857142858</v>
      </c>
      <c r="K68" s="126">
        <v>5326951.49</v>
      </c>
      <c r="L68" s="126">
        <v>760993.07000000007</v>
      </c>
      <c r="M68" s="126">
        <v>484268.31727272732</v>
      </c>
      <c r="N68" s="129">
        <v>52115</v>
      </c>
      <c r="O68" s="125">
        <v>7445</v>
      </c>
      <c r="P68" s="129">
        <v>411</v>
      </c>
      <c r="Q68" s="125">
        <v>58.714285714285715</v>
      </c>
      <c r="R68" s="127">
        <v>2332</v>
      </c>
      <c r="S68" s="125">
        <v>333.14285714285717</v>
      </c>
      <c r="T68" s="127">
        <v>351</v>
      </c>
      <c r="U68" s="125">
        <v>50.142857142857146</v>
      </c>
      <c r="V68" s="127">
        <v>117</v>
      </c>
      <c r="W68" s="125">
        <v>16.714285714285715</v>
      </c>
      <c r="X68" s="127">
        <v>188</v>
      </c>
      <c r="Y68" s="125">
        <v>26.857142857142858</v>
      </c>
      <c r="Z68" s="127">
        <v>129</v>
      </c>
      <c r="AA68" s="125">
        <v>18.428571428571427</v>
      </c>
      <c r="AB68" s="127">
        <v>194</v>
      </c>
      <c r="AC68" s="125">
        <v>27.714285714285715</v>
      </c>
      <c r="AD68" s="128">
        <v>208</v>
      </c>
      <c r="AE68" s="125">
        <v>29.714285714285715</v>
      </c>
      <c r="AF68" s="127">
        <v>144</v>
      </c>
      <c r="AG68" s="125">
        <v>20.571428571428573</v>
      </c>
      <c r="AH68" s="127">
        <v>266</v>
      </c>
      <c r="AI68" s="125">
        <v>38</v>
      </c>
      <c r="AJ68" s="127">
        <v>36</v>
      </c>
      <c r="AK68" s="125">
        <v>5.1428571428571432</v>
      </c>
      <c r="AL68" s="127">
        <v>1520</v>
      </c>
      <c r="AM68" s="125">
        <v>217.14285714285714</v>
      </c>
      <c r="AN68" s="127">
        <v>1952</v>
      </c>
      <c r="AO68" s="125">
        <v>278.85714285714283</v>
      </c>
      <c r="AP68" s="127">
        <v>2413</v>
      </c>
      <c r="AQ68" s="125">
        <v>344.71428571428572</v>
      </c>
      <c r="AR68" s="127">
        <v>1622</v>
      </c>
      <c r="AS68" s="125">
        <v>231.71428571428572</v>
      </c>
    </row>
    <row r="69" spans="1:45" ht="13.5" customHeight="1" x14ac:dyDescent="0.3">
      <c r="A69" s="124" t="s">
        <v>239</v>
      </c>
      <c r="B69" s="171" t="s">
        <v>70</v>
      </c>
      <c r="C69" s="125">
        <v>13</v>
      </c>
      <c r="D69" s="125">
        <v>18.5</v>
      </c>
      <c r="E69" s="238">
        <v>4521</v>
      </c>
      <c r="F69" s="239">
        <v>347.76923076923077</v>
      </c>
      <c r="G69" s="240">
        <v>325</v>
      </c>
      <c r="H69" s="239">
        <v>25</v>
      </c>
      <c r="I69" s="240">
        <v>253</v>
      </c>
      <c r="J69" s="239">
        <v>19.46153846153846</v>
      </c>
      <c r="K69" s="126">
        <v>8687807.6199999992</v>
      </c>
      <c r="L69" s="126">
        <v>668292.89384615375</v>
      </c>
      <c r="M69" s="126">
        <v>469611.22270270268</v>
      </c>
      <c r="N69" s="129">
        <v>108854</v>
      </c>
      <c r="O69" s="125">
        <v>8373.3846153846152</v>
      </c>
      <c r="P69" s="129">
        <v>734</v>
      </c>
      <c r="Q69" s="125">
        <v>56.46153846153846</v>
      </c>
      <c r="R69" s="127">
        <v>10223</v>
      </c>
      <c r="S69" s="125">
        <v>786.38461538461536</v>
      </c>
      <c r="T69" s="127">
        <v>1851</v>
      </c>
      <c r="U69" s="125">
        <v>142.38461538461539</v>
      </c>
      <c r="V69" s="127">
        <v>179</v>
      </c>
      <c r="W69" s="125">
        <v>13.76923076923077</v>
      </c>
      <c r="X69" s="127">
        <v>336</v>
      </c>
      <c r="Y69" s="125">
        <v>25.846153846153847</v>
      </c>
      <c r="Z69" s="127">
        <v>384</v>
      </c>
      <c r="AA69" s="125">
        <v>29.53846153846154</v>
      </c>
      <c r="AB69" s="127">
        <v>209</v>
      </c>
      <c r="AC69" s="125">
        <v>16.076923076923077</v>
      </c>
      <c r="AD69" s="128">
        <v>726</v>
      </c>
      <c r="AE69" s="125">
        <v>55.846153846153847</v>
      </c>
      <c r="AF69" s="127">
        <v>352</v>
      </c>
      <c r="AG69" s="125">
        <v>27.076923076923077</v>
      </c>
      <c r="AH69" s="127">
        <v>274</v>
      </c>
      <c r="AI69" s="125">
        <v>21.076923076923077</v>
      </c>
      <c r="AJ69" s="127">
        <v>33</v>
      </c>
      <c r="AK69" s="125">
        <v>2.5384615384615383</v>
      </c>
      <c r="AL69" s="127">
        <v>3521</v>
      </c>
      <c r="AM69" s="125">
        <v>270.84615384615387</v>
      </c>
      <c r="AN69" s="127">
        <v>4646</v>
      </c>
      <c r="AO69" s="125">
        <v>357.38461538461536</v>
      </c>
      <c r="AP69" s="127">
        <v>6381</v>
      </c>
      <c r="AQ69" s="125">
        <v>490.84615384615387</v>
      </c>
      <c r="AR69" s="127">
        <v>4141</v>
      </c>
      <c r="AS69" s="125">
        <v>318.53846153846155</v>
      </c>
    </row>
    <row r="70" spans="1:45" ht="13.5" customHeight="1" x14ac:dyDescent="0.3">
      <c r="A70" s="124" t="s">
        <v>152</v>
      </c>
      <c r="B70" s="171" t="s">
        <v>71</v>
      </c>
      <c r="C70" s="125">
        <v>13</v>
      </c>
      <c r="D70" s="125">
        <v>13</v>
      </c>
      <c r="E70" s="238">
        <v>5339</v>
      </c>
      <c r="F70" s="239">
        <v>410.69230769230768</v>
      </c>
      <c r="G70" s="240">
        <v>282</v>
      </c>
      <c r="H70" s="239">
        <v>21.692307692307693</v>
      </c>
      <c r="I70" s="240">
        <v>236</v>
      </c>
      <c r="J70" s="239">
        <v>18.153846153846153</v>
      </c>
      <c r="K70" s="126">
        <v>11441985.16</v>
      </c>
      <c r="L70" s="126">
        <v>880152.70461538457</v>
      </c>
      <c r="M70" s="126">
        <v>880152.70461538457</v>
      </c>
      <c r="N70" s="129">
        <v>144259</v>
      </c>
      <c r="O70" s="125">
        <v>11096.846153846154</v>
      </c>
      <c r="P70" s="129">
        <v>747</v>
      </c>
      <c r="Q70" s="125">
        <v>57.46153846153846</v>
      </c>
      <c r="R70" s="127">
        <v>2433</v>
      </c>
      <c r="S70" s="125">
        <v>187.15384615384616</v>
      </c>
      <c r="T70" s="127">
        <v>109</v>
      </c>
      <c r="U70" s="125">
        <v>8.384615384615385</v>
      </c>
      <c r="V70" s="127">
        <v>92</v>
      </c>
      <c r="W70" s="125">
        <v>7.0769230769230766</v>
      </c>
      <c r="X70" s="127">
        <v>284</v>
      </c>
      <c r="Y70" s="125">
        <v>21.846153846153847</v>
      </c>
      <c r="Z70" s="127">
        <v>235</v>
      </c>
      <c r="AA70" s="125">
        <v>18.076923076923077</v>
      </c>
      <c r="AB70" s="127">
        <v>218</v>
      </c>
      <c r="AC70" s="125">
        <v>16.76923076923077</v>
      </c>
      <c r="AD70" s="128">
        <v>88</v>
      </c>
      <c r="AE70" s="125">
        <v>6.7692307692307692</v>
      </c>
      <c r="AF70" s="127">
        <v>206</v>
      </c>
      <c r="AG70" s="125">
        <v>15.846153846153847</v>
      </c>
      <c r="AH70" s="127">
        <v>219</v>
      </c>
      <c r="AI70" s="125">
        <v>16.846153846153847</v>
      </c>
      <c r="AJ70" s="127">
        <v>75</v>
      </c>
      <c r="AK70" s="125">
        <v>5.7692307692307692</v>
      </c>
      <c r="AL70" s="127">
        <v>4392</v>
      </c>
      <c r="AM70" s="125">
        <v>337.84615384615387</v>
      </c>
      <c r="AN70" s="127">
        <v>2538</v>
      </c>
      <c r="AO70" s="125">
        <v>195.23076923076923</v>
      </c>
      <c r="AP70" s="127">
        <v>2826</v>
      </c>
      <c r="AQ70" s="125">
        <v>217.38461538461539</v>
      </c>
      <c r="AR70" s="127">
        <v>2777</v>
      </c>
      <c r="AS70" s="125">
        <v>213.61538461538461</v>
      </c>
    </row>
    <row r="71" spans="1:45" ht="13.5" customHeight="1" x14ac:dyDescent="0.3">
      <c r="A71" s="124" t="s">
        <v>155</v>
      </c>
      <c r="B71" s="171" t="s">
        <v>73</v>
      </c>
      <c r="C71" s="125">
        <v>0</v>
      </c>
      <c r="D71" s="125">
        <v>0</v>
      </c>
      <c r="E71" s="238">
        <v>6</v>
      </c>
      <c r="F71" s="239"/>
      <c r="G71" s="240">
        <v>9</v>
      </c>
      <c r="H71" s="239">
        <v>0</v>
      </c>
      <c r="I71" s="240"/>
      <c r="J71" s="239" t="e">
        <v>#DIV/0!</v>
      </c>
      <c r="K71" s="126">
        <v>0</v>
      </c>
      <c r="L71" s="126" t="e">
        <v>#DIV/0!</v>
      </c>
      <c r="M71" s="126" t="e">
        <v>#DIV/0!</v>
      </c>
      <c r="N71" s="129">
        <v>386628</v>
      </c>
      <c r="O71" s="125" t="e">
        <v>#DIV/0!</v>
      </c>
      <c r="P71" s="129">
        <v>2953</v>
      </c>
      <c r="Q71" s="125" t="e">
        <v>#DIV/0!</v>
      </c>
      <c r="R71" s="127">
        <v>25804</v>
      </c>
      <c r="S71" s="125" t="e">
        <v>#DIV/0!</v>
      </c>
      <c r="T71" s="127">
        <v>48</v>
      </c>
      <c r="U71" s="125" t="e">
        <v>#DIV/0!</v>
      </c>
      <c r="V71" s="127">
        <v>0</v>
      </c>
      <c r="W71" s="125" t="e">
        <v>#DIV/0!</v>
      </c>
      <c r="X71" s="127">
        <v>5</v>
      </c>
      <c r="Y71" s="125" t="e">
        <v>#DIV/0!</v>
      </c>
      <c r="Z71" s="127">
        <v>0</v>
      </c>
      <c r="AA71" s="125" t="e">
        <v>#DIV/0!</v>
      </c>
      <c r="AB71" s="127">
        <v>0</v>
      </c>
      <c r="AC71" s="125" t="e">
        <v>#DIV/0!</v>
      </c>
      <c r="AD71" s="128">
        <v>1</v>
      </c>
      <c r="AE71" s="125" t="e">
        <v>#DIV/0!</v>
      </c>
      <c r="AF71" s="127">
        <v>0</v>
      </c>
      <c r="AG71" s="125" t="e">
        <v>#DIV/0!</v>
      </c>
      <c r="AH71" s="127">
        <v>0</v>
      </c>
      <c r="AI71" s="125" t="e">
        <v>#DIV/0!</v>
      </c>
      <c r="AJ71" s="127">
        <v>0</v>
      </c>
      <c r="AK71" s="125" t="e">
        <v>#DIV/0!</v>
      </c>
      <c r="AL71" s="127">
        <v>0</v>
      </c>
      <c r="AM71" s="125" t="e">
        <v>#DIV/0!</v>
      </c>
      <c r="AN71" s="127">
        <v>6</v>
      </c>
      <c r="AO71" s="125" t="e">
        <v>#DIV/0!</v>
      </c>
      <c r="AP71" s="127">
        <v>76</v>
      </c>
      <c r="AQ71" s="125" t="e">
        <v>#DIV/0!</v>
      </c>
      <c r="AR71" s="127">
        <v>0</v>
      </c>
      <c r="AS71" s="125" t="e">
        <v>#DIV/0!</v>
      </c>
    </row>
    <row r="72" spans="1:45" ht="13.5" customHeight="1" x14ac:dyDescent="0.3">
      <c r="A72" s="124" t="s">
        <v>239</v>
      </c>
      <c r="B72" s="171" t="s">
        <v>72</v>
      </c>
      <c r="C72" s="125">
        <v>6</v>
      </c>
      <c r="D72" s="125">
        <v>8</v>
      </c>
      <c r="E72" s="238">
        <v>1612</v>
      </c>
      <c r="F72" s="239">
        <v>268.66666666666669</v>
      </c>
      <c r="G72" s="240">
        <v>34</v>
      </c>
      <c r="H72" s="239">
        <v>5.666666666666667</v>
      </c>
      <c r="I72" s="240">
        <v>54</v>
      </c>
      <c r="J72" s="239">
        <v>9</v>
      </c>
      <c r="K72" s="126">
        <v>2133487.59</v>
      </c>
      <c r="L72" s="126">
        <v>355581.26499999996</v>
      </c>
      <c r="M72" s="126">
        <v>266685.94874999998</v>
      </c>
      <c r="N72" s="129">
        <v>32902</v>
      </c>
      <c r="O72" s="125">
        <v>5483.666666666667</v>
      </c>
      <c r="P72" s="129">
        <v>81</v>
      </c>
      <c r="Q72" s="125">
        <v>13.5</v>
      </c>
      <c r="R72" s="127">
        <v>4366</v>
      </c>
      <c r="S72" s="125">
        <v>727.66666666666663</v>
      </c>
      <c r="T72" s="127">
        <v>210</v>
      </c>
      <c r="U72" s="125">
        <v>35</v>
      </c>
      <c r="V72" s="127">
        <v>32</v>
      </c>
      <c r="W72" s="125">
        <v>5.333333333333333</v>
      </c>
      <c r="X72" s="127">
        <v>38</v>
      </c>
      <c r="Y72" s="125">
        <v>6.333333333333333</v>
      </c>
      <c r="Z72" s="127">
        <v>98</v>
      </c>
      <c r="AA72" s="125">
        <v>16.333333333333332</v>
      </c>
      <c r="AB72" s="127">
        <v>52</v>
      </c>
      <c r="AC72" s="125">
        <v>8.6666666666666661</v>
      </c>
      <c r="AD72" s="128">
        <v>9</v>
      </c>
      <c r="AE72" s="125">
        <v>1.5</v>
      </c>
      <c r="AF72" s="127">
        <v>69</v>
      </c>
      <c r="AG72" s="125">
        <v>11.5</v>
      </c>
      <c r="AH72" s="127">
        <v>88</v>
      </c>
      <c r="AI72" s="125">
        <v>14.666666666666666</v>
      </c>
      <c r="AJ72" s="127">
        <v>22</v>
      </c>
      <c r="AK72" s="125">
        <v>3.6666666666666665</v>
      </c>
      <c r="AL72" s="127">
        <v>842</v>
      </c>
      <c r="AM72" s="125">
        <v>140.33333333333334</v>
      </c>
      <c r="AN72" s="127">
        <v>686</v>
      </c>
      <c r="AO72" s="125">
        <v>114.33333333333333</v>
      </c>
      <c r="AP72" s="127">
        <v>2376</v>
      </c>
      <c r="AQ72" s="125">
        <v>396</v>
      </c>
      <c r="AR72" s="127">
        <v>384</v>
      </c>
      <c r="AS72" s="125">
        <v>64</v>
      </c>
    </row>
    <row r="73" spans="1:45" ht="13.5" customHeight="1" x14ac:dyDescent="0.3">
      <c r="A73" s="124" t="s">
        <v>152</v>
      </c>
      <c r="B73" s="171" t="s">
        <v>74</v>
      </c>
      <c r="C73" s="125">
        <v>13</v>
      </c>
      <c r="D73" s="125">
        <v>14</v>
      </c>
      <c r="E73" s="238">
        <v>7538</v>
      </c>
      <c r="F73" s="239">
        <v>579.84615384615381</v>
      </c>
      <c r="G73" s="240">
        <v>216</v>
      </c>
      <c r="H73" s="239">
        <v>16.615384615384617</v>
      </c>
      <c r="I73" s="240">
        <v>355</v>
      </c>
      <c r="J73" s="239">
        <v>27.307692307692307</v>
      </c>
      <c r="K73" s="126">
        <v>19829426.059999999</v>
      </c>
      <c r="L73" s="126">
        <v>1525340.4661538461</v>
      </c>
      <c r="M73" s="126">
        <v>1416387.5757142857</v>
      </c>
      <c r="N73" s="129">
        <v>115050</v>
      </c>
      <c r="O73" s="125">
        <v>8850</v>
      </c>
      <c r="P73" s="129">
        <v>362</v>
      </c>
      <c r="Q73" s="125">
        <v>27.846153846153847</v>
      </c>
      <c r="R73" s="127">
        <v>1026</v>
      </c>
      <c r="S73" s="125">
        <v>78.92307692307692</v>
      </c>
      <c r="T73" s="127">
        <v>24</v>
      </c>
      <c r="U73" s="125">
        <v>1.8461538461538463</v>
      </c>
      <c r="V73" s="127">
        <v>161</v>
      </c>
      <c r="W73" s="125">
        <v>12.384615384615385</v>
      </c>
      <c r="X73" s="127">
        <v>225</v>
      </c>
      <c r="Y73" s="125">
        <v>17.307692307692307</v>
      </c>
      <c r="Z73" s="127">
        <v>648</v>
      </c>
      <c r="AA73" s="125">
        <v>49.846153846153847</v>
      </c>
      <c r="AB73" s="127">
        <v>358</v>
      </c>
      <c r="AC73" s="125">
        <v>27.53846153846154</v>
      </c>
      <c r="AD73" s="128">
        <v>82</v>
      </c>
      <c r="AE73" s="125">
        <v>6.3076923076923075</v>
      </c>
      <c r="AF73" s="127">
        <v>275</v>
      </c>
      <c r="AG73" s="125">
        <v>21.153846153846153</v>
      </c>
      <c r="AH73" s="127">
        <v>396</v>
      </c>
      <c r="AI73" s="125">
        <v>30.46153846153846</v>
      </c>
      <c r="AJ73" s="127">
        <v>40</v>
      </c>
      <c r="AK73" s="125">
        <v>3.0769230769230771</v>
      </c>
      <c r="AL73" s="127">
        <v>2870</v>
      </c>
      <c r="AM73" s="125">
        <v>220.76923076923077</v>
      </c>
      <c r="AN73" s="127">
        <v>2489</v>
      </c>
      <c r="AO73" s="125">
        <v>191.46153846153845</v>
      </c>
      <c r="AP73" s="127">
        <v>9147</v>
      </c>
      <c r="AQ73" s="125">
        <v>703.61538461538464</v>
      </c>
      <c r="AR73" s="127">
        <v>1117</v>
      </c>
      <c r="AS73" s="125">
        <v>85.92307692307692</v>
      </c>
    </row>
    <row r="74" spans="1:45" ht="13.5" customHeight="1" x14ac:dyDescent="0.3">
      <c r="A74" s="124" t="s">
        <v>142</v>
      </c>
      <c r="B74" s="171" t="s">
        <v>75</v>
      </c>
      <c r="C74" s="125">
        <v>8</v>
      </c>
      <c r="D74" s="125">
        <v>12</v>
      </c>
      <c r="E74" s="238">
        <v>1703</v>
      </c>
      <c r="F74" s="239">
        <v>212.875</v>
      </c>
      <c r="G74" s="240">
        <v>176</v>
      </c>
      <c r="H74" s="239">
        <v>22</v>
      </c>
      <c r="I74" s="240">
        <v>114</v>
      </c>
      <c r="J74" s="239">
        <v>14.25</v>
      </c>
      <c r="K74" s="126">
        <v>4598825.2</v>
      </c>
      <c r="L74" s="126">
        <v>574853.15</v>
      </c>
      <c r="M74" s="126">
        <v>383235.43333333335</v>
      </c>
      <c r="N74" s="129">
        <v>40807</v>
      </c>
      <c r="O74" s="125">
        <v>5100.875</v>
      </c>
      <c r="P74" s="129">
        <v>352</v>
      </c>
      <c r="Q74" s="125">
        <v>44</v>
      </c>
      <c r="R74" s="127">
        <v>6144</v>
      </c>
      <c r="S74" s="125">
        <v>768</v>
      </c>
      <c r="T74" s="127">
        <v>422</v>
      </c>
      <c r="U74" s="125">
        <v>52.75</v>
      </c>
      <c r="V74" s="127">
        <v>39</v>
      </c>
      <c r="W74" s="125">
        <v>4.875</v>
      </c>
      <c r="X74" s="127">
        <v>179</v>
      </c>
      <c r="Y74" s="125">
        <v>22.375</v>
      </c>
      <c r="Z74" s="127">
        <v>108</v>
      </c>
      <c r="AA74" s="125">
        <v>13.5</v>
      </c>
      <c r="AB74" s="127">
        <v>112</v>
      </c>
      <c r="AC74" s="125">
        <v>14</v>
      </c>
      <c r="AD74" s="128">
        <v>361</v>
      </c>
      <c r="AE74" s="125">
        <v>45.125</v>
      </c>
      <c r="AF74" s="127">
        <v>104</v>
      </c>
      <c r="AG74" s="125">
        <v>13</v>
      </c>
      <c r="AH74" s="127">
        <v>115</v>
      </c>
      <c r="AI74" s="125">
        <v>14.375</v>
      </c>
      <c r="AJ74" s="127">
        <v>26</v>
      </c>
      <c r="AK74" s="125">
        <v>3.25</v>
      </c>
      <c r="AL74" s="127">
        <v>1268</v>
      </c>
      <c r="AM74" s="125">
        <v>158.5</v>
      </c>
      <c r="AN74" s="127">
        <v>1358</v>
      </c>
      <c r="AO74" s="125">
        <v>169.75</v>
      </c>
      <c r="AP74" s="127">
        <v>5464</v>
      </c>
      <c r="AQ74" s="125">
        <v>683</v>
      </c>
      <c r="AR74" s="127">
        <v>782</v>
      </c>
      <c r="AS74" s="125">
        <v>97.75</v>
      </c>
    </row>
    <row r="75" spans="1:45" ht="13.5" customHeight="1" x14ac:dyDescent="0.3">
      <c r="A75" s="124" t="s">
        <v>152</v>
      </c>
      <c r="B75" s="171" t="s">
        <v>76</v>
      </c>
      <c r="C75" s="125">
        <v>1</v>
      </c>
      <c r="D75" s="125">
        <v>1.33</v>
      </c>
      <c r="E75" s="238">
        <v>463</v>
      </c>
      <c r="F75" s="239">
        <v>463</v>
      </c>
      <c r="G75" s="240">
        <v>12</v>
      </c>
      <c r="H75" s="239">
        <v>12</v>
      </c>
      <c r="I75" s="240">
        <v>34</v>
      </c>
      <c r="J75" s="239">
        <v>34</v>
      </c>
      <c r="K75" s="126">
        <v>898881.93</v>
      </c>
      <c r="L75" s="126">
        <v>898881.93</v>
      </c>
      <c r="M75" s="126">
        <v>675851.07518796995</v>
      </c>
      <c r="N75" s="129">
        <v>9173</v>
      </c>
      <c r="O75" s="125">
        <v>9173</v>
      </c>
      <c r="P75" s="129">
        <v>20</v>
      </c>
      <c r="Q75" s="125">
        <v>20</v>
      </c>
      <c r="R75" s="127">
        <v>448</v>
      </c>
      <c r="S75" s="125">
        <v>448</v>
      </c>
      <c r="T75" s="127">
        <v>2</v>
      </c>
      <c r="U75" s="125">
        <v>2</v>
      </c>
      <c r="V75" s="127">
        <v>2</v>
      </c>
      <c r="W75" s="125">
        <v>2</v>
      </c>
      <c r="X75" s="127">
        <v>8</v>
      </c>
      <c r="Y75" s="125">
        <v>8</v>
      </c>
      <c r="Z75" s="127">
        <v>17</v>
      </c>
      <c r="AA75" s="125">
        <v>17</v>
      </c>
      <c r="AB75" s="127">
        <v>31</v>
      </c>
      <c r="AC75" s="125">
        <v>31</v>
      </c>
      <c r="AD75" s="128">
        <v>0</v>
      </c>
      <c r="AE75" s="125">
        <v>0</v>
      </c>
      <c r="AF75" s="127">
        <v>27</v>
      </c>
      <c r="AG75" s="125">
        <v>27</v>
      </c>
      <c r="AH75" s="127">
        <v>32</v>
      </c>
      <c r="AI75" s="125">
        <v>32</v>
      </c>
      <c r="AJ75" s="127">
        <v>16</v>
      </c>
      <c r="AK75" s="125">
        <v>16</v>
      </c>
      <c r="AL75" s="127">
        <v>193</v>
      </c>
      <c r="AM75" s="125">
        <v>193</v>
      </c>
      <c r="AN75" s="127">
        <v>536</v>
      </c>
      <c r="AO75" s="125">
        <v>536</v>
      </c>
      <c r="AP75" s="127">
        <v>222</v>
      </c>
      <c r="AQ75" s="125">
        <v>222</v>
      </c>
      <c r="AR75" s="127">
        <v>251</v>
      </c>
      <c r="AS75" s="125">
        <v>251</v>
      </c>
    </row>
    <row r="76" spans="1:45" ht="13.5" customHeight="1" x14ac:dyDescent="0.3">
      <c r="A76" s="124" t="s">
        <v>167</v>
      </c>
      <c r="B76" s="171" t="s">
        <v>77</v>
      </c>
      <c r="C76" s="125">
        <v>5</v>
      </c>
      <c r="D76" s="125">
        <v>5</v>
      </c>
      <c r="E76" s="238">
        <v>2291</v>
      </c>
      <c r="F76" s="239">
        <v>458.2</v>
      </c>
      <c r="G76" s="240">
        <v>137</v>
      </c>
      <c r="H76" s="239">
        <v>27.4</v>
      </c>
      <c r="I76" s="240">
        <v>106</v>
      </c>
      <c r="J76" s="239">
        <v>21.2</v>
      </c>
      <c r="K76" s="126">
        <v>4091769.86</v>
      </c>
      <c r="L76" s="126">
        <v>818353.97199999995</v>
      </c>
      <c r="M76" s="126">
        <v>818353.97199999995</v>
      </c>
      <c r="N76" s="129">
        <v>35958</v>
      </c>
      <c r="O76" s="125">
        <v>7191.6</v>
      </c>
      <c r="P76" s="129">
        <v>148</v>
      </c>
      <c r="Q76" s="125">
        <v>29.6</v>
      </c>
      <c r="R76" s="127">
        <v>565</v>
      </c>
      <c r="S76" s="125">
        <v>113</v>
      </c>
      <c r="T76" s="127">
        <v>8</v>
      </c>
      <c r="U76" s="125">
        <v>1.6</v>
      </c>
      <c r="V76" s="127">
        <v>36</v>
      </c>
      <c r="W76" s="125">
        <v>7.2</v>
      </c>
      <c r="X76" s="127">
        <v>161</v>
      </c>
      <c r="Y76" s="125">
        <v>32.200000000000003</v>
      </c>
      <c r="Z76" s="127">
        <v>175</v>
      </c>
      <c r="AA76" s="125">
        <v>35</v>
      </c>
      <c r="AB76" s="127">
        <v>144</v>
      </c>
      <c r="AC76" s="125">
        <v>28.8</v>
      </c>
      <c r="AD76" s="128">
        <v>17</v>
      </c>
      <c r="AE76" s="125">
        <v>3.4</v>
      </c>
      <c r="AF76" s="127">
        <v>70</v>
      </c>
      <c r="AG76" s="125">
        <v>14</v>
      </c>
      <c r="AH76" s="127">
        <v>170</v>
      </c>
      <c r="AI76" s="125">
        <v>34</v>
      </c>
      <c r="AJ76" s="127">
        <v>44</v>
      </c>
      <c r="AK76" s="125">
        <v>8.8000000000000007</v>
      </c>
      <c r="AL76" s="127">
        <v>792</v>
      </c>
      <c r="AM76" s="125">
        <v>158.4</v>
      </c>
      <c r="AN76" s="127">
        <v>1167</v>
      </c>
      <c r="AO76" s="125">
        <v>233.4</v>
      </c>
      <c r="AP76" s="127">
        <v>1264</v>
      </c>
      <c r="AQ76" s="125">
        <v>252.8</v>
      </c>
      <c r="AR76" s="127">
        <v>398</v>
      </c>
      <c r="AS76" s="125">
        <v>79.599999999999994</v>
      </c>
    </row>
    <row r="77" spans="1:45" ht="13.5" customHeight="1" x14ac:dyDescent="0.3">
      <c r="A77" s="124" t="s">
        <v>152</v>
      </c>
      <c r="B77" s="171" t="s">
        <v>78</v>
      </c>
      <c r="C77" s="125">
        <v>3</v>
      </c>
      <c r="D77" s="125">
        <v>5</v>
      </c>
      <c r="E77" s="238">
        <v>1559</v>
      </c>
      <c r="F77" s="239">
        <v>519.66666666666663</v>
      </c>
      <c r="G77" s="240">
        <v>84</v>
      </c>
      <c r="H77" s="239">
        <v>28</v>
      </c>
      <c r="I77" s="240">
        <v>82</v>
      </c>
      <c r="J77" s="239">
        <v>27.333333333333332</v>
      </c>
      <c r="K77" s="126">
        <v>3433583.72</v>
      </c>
      <c r="L77" s="126">
        <v>1144527.9066666667</v>
      </c>
      <c r="M77" s="126">
        <v>686716.74400000006</v>
      </c>
      <c r="N77" s="129">
        <v>32194</v>
      </c>
      <c r="O77" s="125">
        <v>10731.333333333334</v>
      </c>
      <c r="P77" s="129">
        <v>266</v>
      </c>
      <c r="Q77" s="125">
        <v>88.666666666666671</v>
      </c>
      <c r="R77" s="127">
        <v>1708</v>
      </c>
      <c r="S77" s="125">
        <v>569.33333333333337</v>
      </c>
      <c r="T77" s="127">
        <v>338</v>
      </c>
      <c r="U77" s="125">
        <v>112.66666666666667</v>
      </c>
      <c r="V77" s="127">
        <v>17</v>
      </c>
      <c r="W77" s="125">
        <v>5.666666666666667</v>
      </c>
      <c r="X77" s="127">
        <v>94</v>
      </c>
      <c r="Y77" s="125">
        <v>31.333333333333332</v>
      </c>
      <c r="Z77" s="127">
        <v>77</v>
      </c>
      <c r="AA77" s="125">
        <v>25.666666666666668</v>
      </c>
      <c r="AB77" s="127">
        <v>80</v>
      </c>
      <c r="AC77" s="125">
        <v>26.666666666666668</v>
      </c>
      <c r="AD77" s="128">
        <v>32</v>
      </c>
      <c r="AE77" s="125">
        <v>10.666666666666666</v>
      </c>
      <c r="AF77" s="127">
        <v>96</v>
      </c>
      <c r="AG77" s="125">
        <v>32</v>
      </c>
      <c r="AH77" s="127">
        <v>82</v>
      </c>
      <c r="AI77" s="125">
        <v>27.333333333333332</v>
      </c>
      <c r="AJ77" s="127">
        <v>34</v>
      </c>
      <c r="AK77" s="125">
        <v>11.333333333333334</v>
      </c>
      <c r="AL77" s="127">
        <v>755</v>
      </c>
      <c r="AM77" s="125">
        <v>251.66666666666666</v>
      </c>
      <c r="AN77" s="127">
        <v>971</v>
      </c>
      <c r="AO77" s="125">
        <v>323.66666666666669</v>
      </c>
      <c r="AP77" s="127">
        <v>1271</v>
      </c>
      <c r="AQ77" s="125">
        <v>423.66666666666669</v>
      </c>
      <c r="AR77" s="127">
        <v>289</v>
      </c>
      <c r="AS77" s="125">
        <v>96.333333333333329</v>
      </c>
    </row>
    <row r="78" spans="1:45" ht="13.5" customHeight="1" x14ac:dyDescent="0.3">
      <c r="A78" s="124" t="s">
        <v>167</v>
      </c>
      <c r="B78" s="171" t="s">
        <v>79</v>
      </c>
      <c r="C78" s="125">
        <v>2</v>
      </c>
      <c r="D78" s="125">
        <v>2.75</v>
      </c>
      <c r="E78" s="238">
        <v>535</v>
      </c>
      <c r="F78" s="239">
        <v>267.5</v>
      </c>
      <c r="G78" s="240">
        <v>23</v>
      </c>
      <c r="H78" s="239">
        <v>11.5</v>
      </c>
      <c r="I78" s="240">
        <v>29</v>
      </c>
      <c r="J78" s="239">
        <v>14.5</v>
      </c>
      <c r="K78" s="126">
        <v>1074250.93</v>
      </c>
      <c r="L78" s="126">
        <v>537125.46499999997</v>
      </c>
      <c r="M78" s="126">
        <v>390636.70181818178</v>
      </c>
      <c r="N78" s="129">
        <v>10101</v>
      </c>
      <c r="O78" s="125">
        <v>5050.5</v>
      </c>
      <c r="P78" s="129">
        <v>25</v>
      </c>
      <c r="Q78" s="125">
        <v>12.5</v>
      </c>
      <c r="R78" s="127">
        <v>177</v>
      </c>
      <c r="S78" s="125">
        <v>88.5</v>
      </c>
      <c r="T78" s="127">
        <v>12</v>
      </c>
      <c r="U78" s="125">
        <v>6</v>
      </c>
      <c r="V78" s="127">
        <v>0</v>
      </c>
      <c r="W78" s="125">
        <v>0</v>
      </c>
      <c r="X78" s="127">
        <v>4</v>
      </c>
      <c r="Y78" s="125">
        <v>2</v>
      </c>
      <c r="Z78" s="127">
        <v>3</v>
      </c>
      <c r="AA78" s="125">
        <v>1.5</v>
      </c>
      <c r="AB78" s="127">
        <v>4</v>
      </c>
      <c r="AC78" s="125">
        <v>2</v>
      </c>
      <c r="AD78" s="128">
        <v>0</v>
      </c>
      <c r="AE78" s="125">
        <v>0</v>
      </c>
      <c r="AF78" s="127">
        <v>27</v>
      </c>
      <c r="AG78" s="125">
        <v>13.5</v>
      </c>
      <c r="AH78" s="127">
        <v>59</v>
      </c>
      <c r="AI78" s="125">
        <v>29.5</v>
      </c>
      <c r="AJ78" s="127">
        <v>5</v>
      </c>
      <c r="AK78" s="125">
        <v>2.5</v>
      </c>
      <c r="AL78" s="127">
        <v>190</v>
      </c>
      <c r="AM78" s="125">
        <v>95</v>
      </c>
      <c r="AN78" s="127">
        <v>552</v>
      </c>
      <c r="AO78" s="125">
        <v>276</v>
      </c>
      <c r="AP78" s="127">
        <v>956</v>
      </c>
      <c r="AQ78" s="125">
        <v>478</v>
      </c>
      <c r="AR78" s="127">
        <v>161</v>
      </c>
      <c r="AS78" s="125">
        <v>80.5</v>
      </c>
    </row>
    <row r="79" spans="1:45" ht="13.5" customHeight="1" x14ac:dyDescent="0.3">
      <c r="A79" s="124" t="s">
        <v>142</v>
      </c>
      <c r="B79" s="171" t="s">
        <v>80</v>
      </c>
      <c r="C79" s="125">
        <v>6</v>
      </c>
      <c r="D79" s="125">
        <v>6</v>
      </c>
      <c r="E79" s="238">
        <v>1780</v>
      </c>
      <c r="F79" s="239">
        <v>296.66666666666669</v>
      </c>
      <c r="G79" s="240">
        <v>53</v>
      </c>
      <c r="H79" s="239">
        <v>8.8333333333333339</v>
      </c>
      <c r="I79" s="240">
        <v>96</v>
      </c>
      <c r="J79" s="239">
        <v>16</v>
      </c>
      <c r="K79" s="126">
        <v>3121557.73</v>
      </c>
      <c r="L79" s="126">
        <v>520259.62166666664</v>
      </c>
      <c r="M79" s="126">
        <v>520259.62166666664</v>
      </c>
      <c r="N79" s="129">
        <v>34674</v>
      </c>
      <c r="O79" s="125">
        <v>5779</v>
      </c>
      <c r="P79" s="129">
        <v>195</v>
      </c>
      <c r="Q79" s="125">
        <v>32.5</v>
      </c>
      <c r="R79" s="127">
        <v>5256</v>
      </c>
      <c r="S79" s="125">
        <v>876</v>
      </c>
      <c r="T79" s="127">
        <v>458</v>
      </c>
      <c r="U79" s="125">
        <v>76.333333333333329</v>
      </c>
      <c r="V79" s="127">
        <v>43</v>
      </c>
      <c r="W79" s="125">
        <v>7.166666666666667</v>
      </c>
      <c r="X79" s="127">
        <v>58</v>
      </c>
      <c r="Y79" s="125">
        <v>9.6666666666666661</v>
      </c>
      <c r="Z79" s="127">
        <v>108</v>
      </c>
      <c r="AA79" s="125">
        <v>18</v>
      </c>
      <c r="AB79" s="127">
        <v>84</v>
      </c>
      <c r="AC79" s="125">
        <v>14</v>
      </c>
      <c r="AD79" s="128">
        <v>67</v>
      </c>
      <c r="AE79" s="125">
        <v>11.166666666666666</v>
      </c>
      <c r="AF79" s="127">
        <v>76</v>
      </c>
      <c r="AG79" s="125">
        <v>12.666666666666666</v>
      </c>
      <c r="AH79" s="127">
        <v>66</v>
      </c>
      <c r="AI79" s="125">
        <v>11</v>
      </c>
      <c r="AJ79" s="127">
        <v>9</v>
      </c>
      <c r="AK79" s="125">
        <v>1.5</v>
      </c>
      <c r="AL79" s="127">
        <v>1046</v>
      </c>
      <c r="AM79" s="125">
        <v>174.33333333333334</v>
      </c>
      <c r="AN79" s="127">
        <v>1415</v>
      </c>
      <c r="AO79" s="125">
        <v>235.83333333333334</v>
      </c>
      <c r="AP79" s="127">
        <v>2019</v>
      </c>
      <c r="AQ79" s="125">
        <v>336.5</v>
      </c>
      <c r="AR79" s="127">
        <v>1120</v>
      </c>
      <c r="AS79" s="125">
        <v>186.66666666666666</v>
      </c>
    </row>
    <row r="80" spans="1:45" ht="13.5" customHeight="1" x14ac:dyDescent="0.3">
      <c r="A80" s="124" t="s">
        <v>239</v>
      </c>
      <c r="B80" s="171" t="s">
        <v>81</v>
      </c>
      <c r="C80" s="125">
        <v>22</v>
      </c>
      <c r="D80" s="125">
        <v>30.8</v>
      </c>
      <c r="E80" s="238">
        <v>8821</v>
      </c>
      <c r="F80" s="239">
        <v>400.95454545454544</v>
      </c>
      <c r="G80" s="240">
        <v>414</v>
      </c>
      <c r="H80" s="239">
        <v>18.818181818181817</v>
      </c>
      <c r="I80" s="240">
        <v>389</v>
      </c>
      <c r="J80" s="239">
        <v>17.681818181818183</v>
      </c>
      <c r="K80" s="126">
        <v>15094216.43</v>
      </c>
      <c r="L80" s="126">
        <v>686100.74681818183</v>
      </c>
      <c r="M80" s="126">
        <v>490071.962012987</v>
      </c>
      <c r="N80" s="129">
        <v>124594</v>
      </c>
      <c r="O80" s="125">
        <v>5663.363636363636</v>
      </c>
      <c r="P80" s="129">
        <v>605</v>
      </c>
      <c r="Q80" s="125">
        <v>27.5</v>
      </c>
      <c r="R80" s="127">
        <v>9769</v>
      </c>
      <c r="S80" s="125">
        <v>444.04545454545456</v>
      </c>
      <c r="T80" s="127">
        <v>716</v>
      </c>
      <c r="U80" s="125">
        <v>32.545454545454547</v>
      </c>
      <c r="V80" s="127">
        <v>864</v>
      </c>
      <c r="W80" s="125">
        <v>39.272727272727273</v>
      </c>
      <c r="X80" s="127">
        <v>426</v>
      </c>
      <c r="Y80" s="125">
        <v>19.363636363636363</v>
      </c>
      <c r="Z80" s="127">
        <v>1634</v>
      </c>
      <c r="AA80" s="125">
        <v>74.272727272727266</v>
      </c>
      <c r="AB80" s="127">
        <v>341</v>
      </c>
      <c r="AC80" s="125">
        <v>15.5</v>
      </c>
      <c r="AD80" s="128">
        <v>1061</v>
      </c>
      <c r="AE80" s="125">
        <v>48.227272727272727</v>
      </c>
      <c r="AF80" s="127">
        <v>382</v>
      </c>
      <c r="AG80" s="125">
        <v>17.363636363636363</v>
      </c>
      <c r="AH80" s="127">
        <v>258</v>
      </c>
      <c r="AI80" s="125">
        <v>11.727272727272727</v>
      </c>
      <c r="AJ80" s="127">
        <v>161</v>
      </c>
      <c r="AK80" s="125">
        <v>7.3181818181818183</v>
      </c>
      <c r="AL80" s="127">
        <v>5377</v>
      </c>
      <c r="AM80" s="125">
        <v>244.40909090909091</v>
      </c>
      <c r="AN80" s="127">
        <v>7296</v>
      </c>
      <c r="AO80" s="125">
        <v>331.63636363636363</v>
      </c>
      <c r="AP80" s="127">
        <v>13773</v>
      </c>
      <c r="AQ80" s="125">
        <v>626.0454545454545</v>
      </c>
      <c r="AR80" s="127">
        <v>2063</v>
      </c>
      <c r="AS80" s="125">
        <v>93.772727272727266</v>
      </c>
    </row>
    <row r="81" spans="1:45" ht="13.5" customHeight="1" x14ac:dyDescent="0.3">
      <c r="A81" s="124" t="s">
        <v>253</v>
      </c>
      <c r="B81" s="171" t="s">
        <v>82</v>
      </c>
      <c r="C81" s="125">
        <v>1</v>
      </c>
      <c r="D81" s="125">
        <v>1.1000000000000001</v>
      </c>
      <c r="E81" s="238">
        <v>383</v>
      </c>
      <c r="F81" s="239">
        <v>383</v>
      </c>
      <c r="G81" s="240">
        <v>21</v>
      </c>
      <c r="H81" s="239">
        <v>21</v>
      </c>
      <c r="I81" s="240">
        <v>40</v>
      </c>
      <c r="J81" s="239">
        <v>40</v>
      </c>
      <c r="K81" s="126">
        <v>710746.33</v>
      </c>
      <c r="L81" s="126">
        <v>710746.33</v>
      </c>
      <c r="M81" s="126">
        <v>646133.02727272722</v>
      </c>
      <c r="N81" s="129">
        <v>7316</v>
      </c>
      <c r="O81" s="125">
        <v>7316</v>
      </c>
      <c r="P81" s="129">
        <v>50</v>
      </c>
      <c r="Q81" s="125">
        <v>50</v>
      </c>
      <c r="R81" s="127">
        <v>1257</v>
      </c>
      <c r="S81" s="125">
        <v>1257</v>
      </c>
      <c r="T81" s="127">
        <v>61</v>
      </c>
      <c r="U81" s="125">
        <v>61</v>
      </c>
      <c r="V81" s="127">
        <v>4</v>
      </c>
      <c r="W81" s="125">
        <v>4</v>
      </c>
      <c r="X81" s="127">
        <v>21</v>
      </c>
      <c r="Y81" s="125">
        <v>21</v>
      </c>
      <c r="Z81" s="127">
        <v>50</v>
      </c>
      <c r="AA81" s="125">
        <v>50</v>
      </c>
      <c r="AB81" s="127">
        <v>50</v>
      </c>
      <c r="AC81" s="125">
        <v>50</v>
      </c>
      <c r="AD81" s="128">
        <v>0</v>
      </c>
      <c r="AE81" s="125">
        <v>0</v>
      </c>
      <c r="AF81" s="127">
        <v>0</v>
      </c>
      <c r="AG81" s="125">
        <v>0</v>
      </c>
      <c r="AH81" s="127">
        <v>101</v>
      </c>
      <c r="AI81" s="125">
        <v>101</v>
      </c>
      <c r="AJ81" s="127">
        <v>14</v>
      </c>
      <c r="AK81" s="125">
        <v>14</v>
      </c>
      <c r="AL81" s="127">
        <v>237</v>
      </c>
      <c r="AM81" s="125">
        <v>237</v>
      </c>
      <c r="AN81" s="127">
        <v>524</v>
      </c>
      <c r="AO81" s="125">
        <v>524</v>
      </c>
      <c r="AP81" s="127">
        <v>1122</v>
      </c>
      <c r="AQ81" s="125">
        <v>1122</v>
      </c>
      <c r="AR81" s="127">
        <v>368</v>
      </c>
      <c r="AS81" s="125">
        <v>368</v>
      </c>
    </row>
    <row r="82" spans="1:45" ht="13.5" customHeight="1" x14ac:dyDescent="0.3">
      <c r="A82" s="124" t="s">
        <v>142</v>
      </c>
      <c r="B82" s="171" t="s">
        <v>83</v>
      </c>
      <c r="C82" s="125">
        <v>12</v>
      </c>
      <c r="D82" s="125">
        <v>16</v>
      </c>
      <c r="E82" s="238">
        <v>4550</v>
      </c>
      <c r="F82" s="239">
        <v>379.16666666666669</v>
      </c>
      <c r="G82" s="240">
        <v>132</v>
      </c>
      <c r="H82" s="239">
        <v>11</v>
      </c>
      <c r="I82" s="240">
        <v>307</v>
      </c>
      <c r="J82" s="239">
        <v>25.583333333333332</v>
      </c>
      <c r="K82" s="126">
        <v>8071898.5899999999</v>
      </c>
      <c r="L82" s="126">
        <v>672658.21583333332</v>
      </c>
      <c r="M82" s="126">
        <v>504493.66187499999</v>
      </c>
      <c r="N82" s="129">
        <v>87060</v>
      </c>
      <c r="O82" s="125">
        <v>7255</v>
      </c>
      <c r="P82" s="129">
        <v>268</v>
      </c>
      <c r="Q82" s="125">
        <v>22.333333333333332</v>
      </c>
      <c r="R82" s="127">
        <v>7399</v>
      </c>
      <c r="S82" s="125">
        <v>616.58333333333337</v>
      </c>
      <c r="T82" s="127">
        <v>88</v>
      </c>
      <c r="U82" s="125">
        <v>7.333333333333333</v>
      </c>
      <c r="V82" s="127">
        <v>144</v>
      </c>
      <c r="W82" s="125">
        <v>12</v>
      </c>
      <c r="X82" s="127">
        <v>126</v>
      </c>
      <c r="Y82" s="125">
        <v>10.5</v>
      </c>
      <c r="Z82" s="127">
        <v>560</v>
      </c>
      <c r="AA82" s="125">
        <v>46.666666666666664</v>
      </c>
      <c r="AB82" s="127">
        <v>296</v>
      </c>
      <c r="AC82" s="125">
        <v>24.666666666666668</v>
      </c>
      <c r="AD82" s="128">
        <v>18</v>
      </c>
      <c r="AE82" s="125">
        <v>1.5</v>
      </c>
      <c r="AF82" s="127">
        <v>155</v>
      </c>
      <c r="AG82" s="125">
        <v>12.916666666666666</v>
      </c>
      <c r="AH82" s="127">
        <v>258</v>
      </c>
      <c r="AI82" s="125">
        <v>21.5</v>
      </c>
      <c r="AJ82" s="127">
        <v>33</v>
      </c>
      <c r="AK82" s="125">
        <v>2.75</v>
      </c>
      <c r="AL82" s="127">
        <v>1986</v>
      </c>
      <c r="AM82" s="125">
        <v>165.5</v>
      </c>
      <c r="AN82" s="127">
        <v>3256</v>
      </c>
      <c r="AO82" s="125">
        <v>271.33333333333331</v>
      </c>
      <c r="AP82" s="127">
        <v>4267</v>
      </c>
      <c r="AQ82" s="125">
        <v>355.58333333333331</v>
      </c>
      <c r="AR82" s="127">
        <v>1403</v>
      </c>
      <c r="AS82" s="125">
        <v>116.91666666666667</v>
      </c>
    </row>
    <row r="83" spans="1:45" ht="13.5" customHeight="1" x14ac:dyDescent="0.3">
      <c r="A83" s="124" t="s">
        <v>154</v>
      </c>
      <c r="B83" s="171" t="s">
        <v>84</v>
      </c>
      <c r="C83" s="125">
        <v>9.75</v>
      </c>
      <c r="D83" s="125">
        <v>12.25</v>
      </c>
      <c r="E83" s="238">
        <v>4000</v>
      </c>
      <c r="F83" s="239">
        <v>410.25641025641028</v>
      </c>
      <c r="G83" s="240">
        <v>210</v>
      </c>
      <c r="H83" s="239">
        <v>21.53846153846154</v>
      </c>
      <c r="I83" s="240">
        <v>456</v>
      </c>
      <c r="J83" s="239">
        <v>46.769230769230766</v>
      </c>
      <c r="K83" s="126">
        <v>6286578.9699999997</v>
      </c>
      <c r="L83" s="126">
        <v>644777.33025641018</v>
      </c>
      <c r="M83" s="126">
        <v>513190.12</v>
      </c>
      <c r="N83" s="129">
        <v>102671</v>
      </c>
      <c r="O83" s="125">
        <v>10530.358974358975</v>
      </c>
      <c r="P83" s="129">
        <v>428</v>
      </c>
      <c r="Q83" s="125">
        <v>43.897435897435898</v>
      </c>
      <c r="R83" s="127">
        <v>4344</v>
      </c>
      <c r="S83" s="125">
        <v>445.53846153846155</v>
      </c>
      <c r="T83" s="127">
        <v>248</v>
      </c>
      <c r="U83" s="125">
        <v>25.435897435897434</v>
      </c>
      <c r="V83" s="127">
        <v>102</v>
      </c>
      <c r="W83" s="125">
        <v>10.461538461538462</v>
      </c>
      <c r="X83" s="127">
        <v>224</v>
      </c>
      <c r="Y83" s="125">
        <v>22.974358974358974</v>
      </c>
      <c r="Z83" s="127">
        <v>252</v>
      </c>
      <c r="AA83" s="125">
        <v>25.846153846153847</v>
      </c>
      <c r="AB83" s="127">
        <v>384</v>
      </c>
      <c r="AC83" s="125">
        <v>39.384615384615387</v>
      </c>
      <c r="AD83" s="128">
        <v>21</v>
      </c>
      <c r="AE83" s="125">
        <v>2.1538461538461537</v>
      </c>
      <c r="AF83" s="127">
        <v>196</v>
      </c>
      <c r="AG83" s="125">
        <v>20.102564102564102</v>
      </c>
      <c r="AH83" s="127">
        <v>334</v>
      </c>
      <c r="AI83" s="125">
        <v>34.256410256410255</v>
      </c>
      <c r="AJ83" s="127">
        <v>50</v>
      </c>
      <c r="AK83" s="125">
        <v>5.1282051282051286</v>
      </c>
      <c r="AL83" s="127">
        <v>3881</v>
      </c>
      <c r="AM83" s="125">
        <v>398.05128205128204</v>
      </c>
      <c r="AN83" s="127">
        <v>4372</v>
      </c>
      <c r="AO83" s="125">
        <v>448.41025641025641</v>
      </c>
      <c r="AP83" s="127">
        <v>19157</v>
      </c>
      <c r="AQ83" s="125">
        <v>1964.8205128205129</v>
      </c>
      <c r="AR83" s="127">
        <v>1484</v>
      </c>
      <c r="AS83" s="125">
        <v>152.2051282051282</v>
      </c>
    </row>
    <row r="84" spans="1:45" ht="13.5" customHeight="1" x14ac:dyDescent="0.3">
      <c r="A84" s="124" t="s">
        <v>154</v>
      </c>
      <c r="B84" s="171" t="s">
        <v>85</v>
      </c>
      <c r="C84" s="125">
        <v>25</v>
      </c>
      <c r="D84" s="125">
        <v>28</v>
      </c>
      <c r="E84" s="238">
        <v>8516</v>
      </c>
      <c r="F84" s="239">
        <v>340.64</v>
      </c>
      <c r="G84" s="240">
        <v>515</v>
      </c>
      <c r="H84" s="239">
        <v>20.6</v>
      </c>
      <c r="I84" s="240">
        <v>550</v>
      </c>
      <c r="J84" s="239">
        <v>22</v>
      </c>
      <c r="K84" s="126">
        <v>12010653.810000001</v>
      </c>
      <c r="L84" s="126">
        <v>480426.15240000002</v>
      </c>
      <c r="M84" s="126">
        <v>428951.92178571428</v>
      </c>
      <c r="N84" s="129">
        <v>202583</v>
      </c>
      <c r="O84" s="125">
        <v>8103.32</v>
      </c>
      <c r="P84" s="129">
        <v>1036</v>
      </c>
      <c r="Q84" s="125">
        <v>41.44</v>
      </c>
      <c r="R84" s="127">
        <v>6785</v>
      </c>
      <c r="S84" s="125">
        <v>271.39999999999998</v>
      </c>
      <c r="T84" s="127">
        <v>387</v>
      </c>
      <c r="U84" s="125">
        <v>15.48</v>
      </c>
      <c r="V84" s="127">
        <v>173</v>
      </c>
      <c r="W84" s="125">
        <v>6.92</v>
      </c>
      <c r="X84" s="127">
        <v>567</v>
      </c>
      <c r="Y84" s="125">
        <v>22.68</v>
      </c>
      <c r="Z84" s="127">
        <v>395</v>
      </c>
      <c r="AA84" s="125">
        <v>15.8</v>
      </c>
      <c r="AB84" s="127">
        <v>477</v>
      </c>
      <c r="AC84" s="125">
        <v>19.079999999999998</v>
      </c>
      <c r="AD84" s="128">
        <v>401</v>
      </c>
      <c r="AE84" s="125">
        <v>16.04</v>
      </c>
      <c r="AF84" s="127">
        <v>700</v>
      </c>
      <c r="AG84" s="125">
        <v>28</v>
      </c>
      <c r="AH84" s="127">
        <v>758</v>
      </c>
      <c r="AI84" s="125">
        <v>30.32</v>
      </c>
      <c r="AJ84" s="127">
        <v>65</v>
      </c>
      <c r="AK84" s="125">
        <v>2.6</v>
      </c>
      <c r="AL84" s="127">
        <v>4123</v>
      </c>
      <c r="AM84" s="125">
        <v>164.92</v>
      </c>
      <c r="AN84" s="127">
        <v>4057</v>
      </c>
      <c r="AO84" s="125">
        <v>162.28</v>
      </c>
      <c r="AP84" s="127">
        <v>9393</v>
      </c>
      <c r="AQ84" s="125">
        <v>375.72</v>
      </c>
      <c r="AR84" s="127">
        <v>2281</v>
      </c>
      <c r="AS84" s="125">
        <v>91.24</v>
      </c>
    </row>
    <row r="85" spans="1:45" ht="13.5" customHeight="1" x14ac:dyDescent="0.3">
      <c r="A85" s="124" t="s">
        <v>142</v>
      </c>
      <c r="B85" s="171" t="s">
        <v>86</v>
      </c>
      <c r="C85" s="125">
        <v>8</v>
      </c>
      <c r="D85" s="125">
        <v>11</v>
      </c>
      <c r="E85" s="238">
        <v>3291</v>
      </c>
      <c r="F85" s="239">
        <v>411.375</v>
      </c>
      <c r="G85" s="240">
        <v>227</v>
      </c>
      <c r="H85" s="239">
        <v>28.375</v>
      </c>
      <c r="I85" s="240">
        <v>237</v>
      </c>
      <c r="J85" s="239">
        <v>29.625</v>
      </c>
      <c r="K85" s="126">
        <v>5814413.2800000003</v>
      </c>
      <c r="L85" s="126">
        <v>726801.66</v>
      </c>
      <c r="M85" s="126">
        <v>528583.02545454551</v>
      </c>
      <c r="N85" s="129">
        <v>76358</v>
      </c>
      <c r="O85" s="125">
        <v>9544.75</v>
      </c>
      <c r="P85" s="129">
        <v>489</v>
      </c>
      <c r="Q85" s="125">
        <v>61.125</v>
      </c>
      <c r="R85" s="127">
        <v>687</v>
      </c>
      <c r="S85" s="125">
        <v>85.875</v>
      </c>
      <c r="T85" s="127">
        <v>24</v>
      </c>
      <c r="U85" s="125">
        <v>3</v>
      </c>
      <c r="V85" s="127">
        <v>258</v>
      </c>
      <c r="W85" s="125">
        <v>32.25</v>
      </c>
      <c r="X85" s="127">
        <v>233</v>
      </c>
      <c r="Y85" s="125">
        <v>29.125</v>
      </c>
      <c r="Z85" s="127">
        <v>789</v>
      </c>
      <c r="AA85" s="125">
        <v>98.625</v>
      </c>
      <c r="AB85" s="127">
        <v>225</v>
      </c>
      <c r="AC85" s="125">
        <v>28.125</v>
      </c>
      <c r="AD85" s="128">
        <v>6</v>
      </c>
      <c r="AE85" s="125">
        <v>0.75</v>
      </c>
      <c r="AF85" s="127">
        <v>119</v>
      </c>
      <c r="AG85" s="125">
        <v>14.875</v>
      </c>
      <c r="AH85" s="127">
        <v>375</v>
      </c>
      <c r="AI85" s="125">
        <v>46.875</v>
      </c>
      <c r="AJ85" s="127">
        <v>80</v>
      </c>
      <c r="AK85" s="125">
        <v>10</v>
      </c>
      <c r="AL85" s="127">
        <v>2032</v>
      </c>
      <c r="AM85" s="125">
        <v>254</v>
      </c>
      <c r="AN85" s="127">
        <v>2547</v>
      </c>
      <c r="AO85" s="125">
        <v>318.375</v>
      </c>
      <c r="AP85" s="127">
        <v>5827</v>
      </c>
      <c r="AQ85" s="125">
        <v>728.375</v>
      </c>
      <c r="AR85" s="127">
        <v>649</v>
      </c>
      <c r="AS85" s="125">
        <v>81.125</v>
      </c>
    </row>
    <row r="86" spans="1:45" ht="13.5" customHeight="1" x14ac:dyDescent="0.3">
      <c r="A86" s="124" t="s">
        <v>154</v>
      </c>
      <c r="B86" s="171" t="s">
        <v>87</v>
      </c>
      <c r="C86" s="125">
        <v>15.5</v>
      </c>
      <c r="D86" s="125">
        <v>22</v>
      </c>
      <c r="E86" s="238">
        <v>5095</v>
      </c>
      <c r="F86" s="239">
        <v>328.70967741935482</v>
      </c>
      <c r="G86" s="240">
        <v>288</v>
      </c>
      <c r="H86" s="239">
        <v>18.580645161290324</v>
      </c>
      <c r="I86" s="240">
        <v>290</v>
      </c>
      <c r="J86" s="239">
        <v>18.70967741935484</v>
      </c>
      <c r="K86" s="126">
        <v>9503129.1999999993</v>
      </c>
      <c r="L86" s="126">
        <v>613105.1096774193</v>
      </c>
      <c r="M86" s="126">
        <v>431960.41818181815</v>
      </c>
      <c r="N86" s="129">
        <v>107959</v>
      </c>
      <c r="O86" s="125">
        <v>6965.0967741935483</v>
      </c>
      <c r="P86" s="129">
        <v>982</v>
      </c>
      <c r="Q86" s="125">
        <v>63.354838709677416</v>
      </c>
      <c r="R86" s="127">
        <v>65683</v>
      </c>
      <c r="S86" s="125">
        <v>4237.6129032258068</v>
      </c>
      <c r="T86" s="127">
        <v>31288</v>
      </c>
      <c r="U86" s="125">
        <v>2018.5806451612902</v>
      </c>
      <c r="V86" s="127">
        <v>78</v>
      </c>
      <c r="W86" s="125">
        <v>5.032258064516129</v>
      </c>
      <c r="X86" s="127">
        <v>292</v>
      </c>
      <c r="Y86" s="125">
        <v>18.838709677419356</v>
      </c>
      <c r="Z86" s="127">
        <v>222</v>
      </c>
      <c r="AA86" s="125">
        <v>14.32258064516129</v>
      </c>
      <c r="AB86" s="127">
        <v>276</v>
      </c>
      <c r="AC86" s="125">
        <v>17.806451612903224</v>
      </c>
      <c r="AD86" s="128">
        <v>24</v>
      </c>
      <c r="AE86" s="125">
        <v>1.5483870967741935</v>
      </c>
      <c r="AF86" s="127">
        <v>224</v>
      </c>
      <c r="AG86" s="125">
        <v>14.451612903225806</v>
      </c>
      <c r="AH86" s="127">
        <v>239</v>
      </c>
      <c r="AI86" s="125">
        <v>15.419354838709678</v>
      </c>
      <c r="AJ86" s="127">
        <v>90</v>
      </c>
      <c r="AK86" s="125">
        <v>5.806451612903226</v>
      </c>
      <c r="AL86" s="127">
        <v>3517</v>
      </c>
      <c r="AM86" s="125">
        <v>226.90322580645162</v>
      </c>
      <c r="AN86" s="127">
        <v>5692</v>
      </c>
      <c r="AO86" s="125">
        <v>367.22580645161293</v>
      </c>
      <c r="AP86" s="127">
        <v>5156</v>
      </c>
      <c r="AQ86" s="125">
        <v>332.64516129032256</v>
      </c>
      <c r="AR86" s="127">
        <v>4516</v>
      </c>
      <c r="AS86" s="125">
        <v>291.35483870967744</v>
      </c>
    </row>
    <row r="87" spans="1:45" ht="13.5" customHeight="1" x14ac:dyDescent="0.3">
      <c r="A87" s="124" t="s">
        <v>153</v>
      </c>
      <c r="B87" s="171" t="s">
        <v>88</v>
      </c>
      <c r="C87" s="125">
        <v>9</v>
      </c>
      <c r="D87" s="125">
        <v>10</v>
      </c>
      <c r="E87" s="238">
        <v>3761</v>
      </c>
      <c r="F87" s="239">
        <v>417.88888888888891</v>
      </c>
      <c r="G87" s="240">
        <v>160</v>
      </c>
      <c r="H87" s="239">
        <v>17.777777777777779</v>
      </c>
      <c r="I87" s="240">
        <v>204</v>
      </c>
      <c r="J87" s="239">
        <v>22.666666666666668</v>
      </c>
      <c r="K87" s="126">
        <v>5018173.7300000004</v>
      </c>
      <c r="L87" s="126">
        <v>557574.85888888896</v>
      </c>
      <c r="M87" s="126">
        <v>501817.37300000002</v>
      </c>
      <c r="N87" s="129">
        <v>69164</v>
      </c>
      <c r="O87" s="125">
        <v>7684.8888888888887</v>
      </c>
      <c r="P87" s="129">
        <v>252</v>
      </c>
      <c r="Q87" s="125">
        <v>28</v>
      </c>
      <c r="R87" s="127">
        <v>9936</v>
      </c>
      <c r="S87" s="125">
        <v>1104</v>
      </c>
      <c r="T87" s="127">
        <v>386</v>
      </c>
      <c r="U87" s="125">
        <v>42.888888888888886</v>
      </c>
      <c r="V87" s="127">
        <v>55</v>
      </c>
      <c r="W87" s="125">
        <v>6.1111111111111107</v>
      </c>
      <c r="X87" s="127">
        <v>160</v>
      </c>
      <c r="Y87" s="125">
        <v>17.777777777777779</v>
      </c>
      <c r="Z87" s="127">
        <v>226</v>
      </c>
      <c r="AA87" s="125">
        <v>25.111111111111111</v>
      </c>
      <c r="AB87" s="127">
        <v>188</v>
      </c>
      <c r="AC87" s="125">
        <v>20.888888888888889</v>
      </c>
      <c r="AD87" s="128">
        <v>7</v>
      </c>
      <c r="AE87" s="125">
        <v>0.77777777777777779</v>
      </c>
      <c r="AF87" s="127">
        <v>59</v>
      </c>
      <c r="AG87" s="125">
        <v>6.5555555555555554</v>
      </c>
      <c r="AH87" s="127">
        <v>249</v>
      </c>
      <c r="AI87" s="125">
        <v>27.666666666666668</v>
      </c>
      <c r="AJ87" s="127">
        <v>12</v>
      </c>
      <c r="AK87" s="125">
        <v>1.3333333333333333</v>
      </c>
      <c r="AL87" s="127">
        <v>1793</v>
      </c>
      <c r="AM87" s="125">
        <v>199.22222222222223</v>
      </c>
      <c r="AN87" s="127">
        <v>1863</v>
      </c>
      <c r="AO87" s="125">
        <v>207</v>
      </c>
      <c r="AP87" s="127">
        <v>2401</v>
      </c>
      <c r="AQ87" s="125">
        <v>266.77777777777777</v>
      </c>
      <c r="AR87" s="127">
        <v>1292</v>
      </c>
      <c r="AS87" s="125">
        <v>143.55555555555554</v>
      </c>
    </row>
    <row r="88" spans="1:45" ht="13.5" customHeight="1" x14ac:dyDescent="0.3">
      <c r="A88" s="124" t="s">
        <v>152</v>
      </c>
      <c r="B88" s="171" t="s">
        <v>89</v>
      </c>
      <c r="C88" s="125">
        <v>10</v>
      </c>
      <c r="D88" s="125">
        <v>13</v>
      </c>
      <c r="E88" s="238">
        <v>3112</v>
      </c>
      <c r="F88" s="239">
        <v>311.2</v>
      </c>
      <c r="G88" s="240">
        <v>176</v>
      </c>
      <c r="H88" s="239">
        <v>17.600000000000001</v>
      </c>
      <c r="I88" s="240">
        <v>195</v>
      </c>
      <c r="J88" s="239">
        <v>19.5</v>
      </c>
      <c r="K88" s="126">
        <v>6433325.2000000002</v>
      </c>
      <c r="L88" s="126">
        <v>643332.52</v>
      </c>
      <c r="M88" s="126">
        <v>494871.16923076927</v>
      </c>
      <c r="N88" s="129">
        <v>60114</v>
      </c>
      <c r="O88" s="125">
        <v>6011.4</v>
      </c>
      <c r="P88" s="129">
        <v>333</v>
      </c>
      <c r="Q88" s="125">
        <v>33.299999999999997</v>
      </c>
      <c r="R88" s="127">
        <v>4116</v>
      </c>
      <c r="S88" s="125">
        <v>411.6</v>
      </c>
      <c r="T88" s="127">
        <v>90</v>
      </c>
      <c r="U88" s="125">
        <v>9</v>
      </c>
      <c r="V88" s="127">
        <v>73</v>
      </c>
      <c r="W88" s="125">
        <v>7.3</v>
      </c>
      <c r="X88" s="127">
        <v>183</v>
      </c>
      <c r="Y88" s="125">
        <v>18.3</v>
      </c>
      <c r="Z88" s="127">
        <v>214</v>
      </c>
      <c r="AA88" s="125">
        <v>21.4</v>
      </c>
      <c r="AB88" s="127">
        <v>180</v>
      </c>
      <c r="AC88" s="125">
        <v>18</v>
      </c>
      <c r="AD88" s="128">
        <v>15</v>
      </c>
      <c r="AE88" s="125">
        <v>1.5</v>
      </c>
      <c r="AF88" s="127">
        <v>299</v>
      </c>
      <c r="AG88" s="125">
        <v>29.9</v>
      </c>
      <c r="AH88" s="127">
        <v>193</v>
      </c>
      <c r="AI88" s="125">
        <v>19.3</v>
      </c>
      <c r="AJ88" s="127">
        <v>32</v>
      </c>
      <c r="AK88" s="125">
        <v>3.2</v>
      </c>
      <c r="AL88" s="127">
        <v>2254</v>
      </c>
      <c r="AM88" s="125">
        <v>225.4</v>
      </c>
      <c r="AN88" s="127">
        <v>3118</v>
      </c>
      <c r="AO88" s="125">
        <v>311.8</v>
      </c>
      <c r="AP88" s="127">
        <v>4308</v>
      </c>
      <c r="AQ88" s="125">
        <v>430.8</v>
      </c>
      <c r="AR88" s="127">
        <v>1643</v>
      </c>
      <c r="AS88" s="125">
        <v>164.3</v>
      </c>
    </row>
    <row r="89" spans="1:45" ht="13.5" customHeight="1" x14ac:dyDescent="0.3">
      <c r="A89" s="124" t="s">
        <v>154</v>
      </c>
      <c r="B89" s="171" t="s">
        <v>90</v>
      </c>
      <c r="C89" s="125">
        <v>11</v>
      </c>
      <c r="D89" s="125">
        <v>13</v>
      </c>
      <c r="E89" s="238">
        <v>3726</v>
      </c>
      <c r="F89" s="239">
        <v>338.72727272727275</v>
      </c>
      <c r="G89" s="240">
        <v>217</v>
      </c>
      <c r="H89" s="239">
        <v>19.727272727272727</v>
      </c>
      <c r="I89" s="240">
        <v>197</v>
      </c>
      <c r="J89" s="239">
        <v>17.90909090909091</v>
      </c>
      <c r="K89" s="126">
        <v>5493675.4199999999</v>
      </c>
      <c r="L89" s="126">
        <v>499425.03818181815</v>
      </c>
      <c r="M89" s="126">
        <v>422590.4169230769</v>
      </c>
      <c r="N89" s="129">
        <v>72835</v>
      </c>
      <c r="O89" s="125">
        <v>6621.363636363636</v>
      </c>
      <c r="P89" s="129">
        <v>239</v>
      </c>
      <c r="Q89" s="125">
        <v>21.727272727272727</v>
      </c>
      <c r="R89" s="127">
        <v>2891</v>
      </c>
      <c r="S89" s="125">
        <v>262.81818181818181</v>
      </c>
      <c r="T89" s="127">
        <v>16</v>
      </c>
      <c r="U89" s="125">
        <v>1.4545454545454546</v>
      </c>
      <c r="V89" s="127">
        <v>225</v>
      </c>
      <c r="W89" s="125">
        <v>20.454545454545453</v>
      </c>
      <c r="X89" s="127">
        <v>236</v>
      </c>
      <c r="Y89" s="125">
        <v>21.454545454545453</v>
      </c>
      <c r="Z89" s="127">
        <v>338</v>
      </c>
      <c r="AA89" s="125">
        <v>30.727272727272727</v>
      </c>
      <c r="AB89" s="127">
        <v>183</v>
      </c>
      <c r="AC89" s="125">
        <v>16.636363636363637</v>
      </c>
      <c r="AD89" s="128">
        <v>443</v>
      </c>
      <c r="AE89" s="125">
        <v>40.272727272727273</v>
      </c>
      <c r="AF89" s="127">
        <v>106</v>
      </c>
      <c r="AG89" s="125">
        <v>9.6363636363636367</v>
      </c>
      <c r="AH89" s="127">
        <v>206</v>
      </c>
      <c r="AI89" s="125">
        <v>18.727272727272727</v>
      </c>
      <c r="AJ89" s="127">
        <v>47</v>
      </c>
      <c r="AK89" s="125">
        <v>4.2727272727272725</v>
      </c>
      <c r="AL89" s="127">
        <v>2893</v>
      </c>
      <c r="AM89" s="125">
        <v>263</v>
      </c>
      <c r="AN89" s="127">
        <v>2467</v>
      </c>
      <c r="AO89" s="125">
        <v>224.27272727272728</v>
      </c>
      <c r="AP89" s="127">
        <v>18233</v>
      </c>
      <c r="AQ89" s="125">
        <v>1657.5454545454545</v>
      </c>
      <c r="AR89" s="127">
        <v>527</v>
      </c>
      <c r="AS89" s="125">
        <v>47.909090909090907</v>
      </c>
    </row>
    <row r="90" spans="1:45" ht="13.5" customHeight="1" x14ac:dyDescent="0.3">
      <c r="A90" s="124" t="s">
        <v>154</v>
      </c>
      <c r="B90" s="171" t="s">
        <v>91</v>
      </c>
      <c r="C90" s="125">
        <v>6.63</v>
      </c>
      <c r="D90" s="125">
        <v>10.629999999999999</v>
      </c>
      <c r="E90" s="238">
        <v>2309</v>
      </c>
      <c r="F90" s="239">
        <v>348.26546003016591</v>
      </c>
      <c r="G90" s="240">
        <v>155</v>
      </c>
      <c r="H90" s="239">
        <v>23.378582202111613</v>
      </c>
      <c r="I90" s="240">
        <v>147</v>
      </c>
      <c r="J90" s="239">
        <v>22.171945701357465</v>
      </c>
      <c r="K90" s="126">
        <v>3461106.49</v>
      </c>
      <c r="L90" s="126">
        <v>522037.1779788839</v>
      </c>
      <c r="M90" s="126">
        <v>325597.97648165573</v>
      </c>
      <c r="N90" s="129">
        <v>53094</v>
      </c>
      <c r="O90" s="125">
        <v>8008.1447963800911</v>
      </c>
      <c r="P90" s="129">
        <v>315</v>
      </c>
      <c r="Q90" s="125">
        <v>47.511312217194572</v>
      </c>
      <c r="R90" s="127">
        <v>1142</v>
      </c>
      <c r="S90" s="125">
        <v>172.24736048265461</v>
      </c>
      <c r="T90" s="127">
        <v>92</v>
      </c>
      <c r="U90" s="125">
        <v>13.8763197586727</v>
      </c>
      <c r="V90" s="127">
        <v>23</v>
      </c>
      <c r="W90" s="125">
        <v>3.4690799396681751</v>
      </c>
      <c r="X90" s="127">
        <v>161</v>
      </c>
      <c r="Y90" s="125">
        <v>24.283559577677224</v>
      </c>
      <c r="Z90" s="127">
        <v>160</v>
      </c>
      <c r="AA90" s="125">
        <v>24.132730015082956</v>
      </c>
      <c r="AB90" s="127">
        <v>127</v>
      </c>
      <c r="AC90" s="125">
        <v>19.155354449472096</v>
      </c>
      <c r="AD90" s="128">
        <v>11</v>
      </c>
      <c r="AE90" s="125">
        <v>1.6591251885369533</v>
      </c>
      <c r="AF90" s="127">
        <v>52</v>
      </c>
      <c r="AG90" s="125">
        <v>7.8431372549019613</v>
      </c>
      <c r="AH90" s="127">
        <v>112</v>
      </c>
      <c r="AI90" s="125">
        <v>16.89291101055807</v>
      </c>
      <c r="AJ90" s="127">
        <v>31</v>
      </c>
      <c r="AK90" s="125">
        <v>4.675716440422323</v>
      </c>
      <c r="AL90" s="127">
        <v>1001</v>
      </c>
      <c r="AM90" s="125">
        <v>150.98039215686273</v>
      </c>
      <c r="AN90" s="127">
        <v>1158</v>
      </c>
      <c r="AO90" s="125">
        <v>174.6606334841629</v>
      </c>
      <c r="AP90" s="127">
        <v>656</v>
      </c>
      <c r="AQ90" s="125">
        <v>98.944193061840124</v>
      </c>
      <c r="AR90" s="127">
        <v>369</v>
      </c>
      <c r="AS90" s="125">
        <v>55.656108597285069</v>
      </c>
    </row>
    <row r="91" spans="1:45" ht="13.5" customHeight="1" x14ac:dyDescent="0.3">
      <c r="A91" s="124" t="s">
        <v>142</v>
      </c>
      <c r="B91" s="171" t="s">
        <v>92</v>
      </c>
      <c r="C91" s="125">
        <v>4</v>
      </c>
      <c r="D91" s="125">
        <v>6</v>
      </c>
      <c r="E91" s="238">
        <v>1089</v>
      </c>
      <c r="F91" s="239">
        <v>272.25</v>
      </c>
      <c r="G91" s="240">
        <v>75</v>
      </c>
      <c r="H91" s="239">
        <v>18.75</v>
      </c>
      <c r="I91" s="240">
        <v>117</v>
      </c>
      <c r="J91" s="239">
        <v>29.25</v>
      </c>
      <c r="K91" s="126">
        <v>2097557.35</v>
      </c>
      <c r="L91" s="126">
        <v>524389.33750000002</v>
      </c>
      <c r="M91" s="126">
        <v>349592.89166666666</v>
      </c>
      <c r="N91" s="129">
        <v>22189</v>
      </c>
      <c r="O91" s="125">
        <v>5547.25</v>
      </c>
      <c r="P91" s="129">
        <v>198</v>
      </c>
      <c r="Q91" s="125">
        <v>49.5</v>
      </c>
      <c r="R91" s="127">
        <v>722</v>
      </c>
      <c r="S91" s="125">
        <v>180.5</v>
      </c>
      <c r="T91" s="127">
        <v>53</v>
      </c>
      <c r="U91" s="125">
        <v>13.25</v>
      </c>
      <c r="V91" s="127">
        <v>12</v>
      </c>
      <c r="W91" s="125">
        <v>3</v>
      </c>
      <c r="X91" s="127">
        <v>77</v>
      </c>
      <c r="Y91" s="125">
        <v>19.25</v>
      </c>
      <c r="Z91" s="127">
        <v>109</v>
      </c>
      <c r="AA91" s="125">
        <v>27.25</v>
      </c>
      <c r="AB91" s="127">
        <v>101</v>
      </c>
      <c r="AC91" s="125">
        <v>25.25</v>
      </c>
      <c r="AD91" s="128">
        <v>13</v>
      </c>
      <c r="AE91" s="125">
        <v>3.25</v>
      </c>
      <c r="AF91" s="127">
        <v>28</v>
      </c>
      <c r="AG91" s="125">
        <v>7</v>
      </c>
      <c r="AH91" s="127">
        <v>77</v>
      </c>
      <c r="AI91" s="125">
        <v>19.25</v>
      </c>
      <c r="AJ91" s="127">
        <v>3</v>
      </c>
      <c r="AK91" s="125">
        <v>0.75</v>
      </c>
      <c r="AL91" s="127">
        <v>504</v>
      </c>
      <c r="AM91" s="125">
        <v>126</v>
      </c>
      <c r="AN91" s="127">
        <v>716</v>
      </c>
      <c r="AO91" s="125">
        <v>179</v>
      </c>
      <c r="AP91" s="127">
        <v>831</v>
      </c>
      <c r="AQ91" s="125">
        <v>207.75</v>
      </c>
      <c r="AR91" s="127">
        <v>99</v>
      </c>
      <c r="AS91" s="125">
        <v>24.75</v>
      </c>
    </row>
    <row r="92" spans="1:45" ht="13.5" customHeight="1" x14ac:dyDescent="0.3">
      <c r="A92" s="124" t="s">
        <v>142</v>
      </c>
      <c r="B92" s="171" t="s">
        <v>93</v>
      </c>
      <c r="C92" s="125">
        <v>7</v>
      </c>
      <c r="D92" s="125">
        <v>10</v>
      </c>
      <c r="E92" s="238">
        <v>1985</v>
      </c>
      <c r="F92" s="239">
        <v>283.57142857142856</v>
      </c>
      <c r="G92" s="240">
        <v>168</v>
      </c>
      <c r="H92" s="239">
        <v>24</v>
      </c>
      <c r="I92" s="240">
        <v>173</v>
      </c>
      <c r="J92" s="239">
        <v>24.714285714285715</v>
      </c>
      <c r="K92" s="126">
        <v>3398079.59</v>
      </c>
      <c r="L92" s="126">
        <v>485439.94142857142</v>
      </c>
      <c r="M92" s="126">
        <v>339807.95899999997</v>
      </c>
      <c r="N92" s="129">
        <v>43523</v>
      </c>
      <c r="O92" s="125">
        <v>6217.5714285714284</v>
      </c>
      <c r="P92" s="129">
        <v>313</v>
      </c>
      <c r="Q92" s="125">
        <v>44.714285714285715</v>
      </c>
      <c r="R92" s="127">
        <v>1562</v>
      </c>
      <c r="S92" s="125">
        <v>223.14285714285714</v>
      </c>
      <c r="T92" s="127">
        <v>16</v>
      </c>
      <c r="U92" s="125">
        <v>2.2857142857142856</v>
      </c>
      <c r="V92" s="127">
        <v>34</v>
      </c>
      <c r="W92" s="125">
        <v>4.8571428571428568</v>
      </c>
      <c r="X92" s="127">
        <v>174</v>
      </c>
      <c r="Y92" s="125">
        <v>24.857142857142858</v>
      </c>
      <c r="Z92" s="127">
        <v>182</v>
      </c>
      <c r="AA92" s="125">
        <v>26</v>
      </c>
      <c r="AB92" s="127">
        <v>160</v>
      </c>
      <c r="AC92" s="125">
        <v>22.857142857142858</v>
      </c>
      <c r="AD92" s="128">
        <v>46</v>
      </c>
      <c r="AE92" s="125">
        <v>6.5714285714285712</v>
      </c>
      <c r="AF92" s="127">
        <v>36</v>
      </c>
      <c r="AG92" s="125">
        <v>5.1428571428571432</v>
      </c>
      <c r="AH92" s="127">
        <v>72</v>
      </c>
      <c r="AI92" s="125">
        <v>10.285714285714286</v>
      </c>
      <c r="AJ92" s="127">
        <v>24</v>
      </c>
      <c r="AK92" s="125">
        <v>3.4285714285714284</v>
      </c>
      <c r="AL92" s="127">
        <v>890</v>
      </c>
      <c r="AM92" s="125">
        <v>127.14285714285714</v>
      </c>
      <c r="AN92" s="127">
        <v>1048</v>
      </c>
      <c r="AO92" s="125">
        <v>149.71428571428572</v>
      </c>
      <c r="AP92" s="127">
        <v>6538</v>
      </c>
      <c r="AQ92" s="125">
        <v>934</v>
      </c>
      <c r="AR92" s="127">
        <v>468</v>
      </c>
      <c r="AS92" s="125">
        <v>66.857142857142861</v>
      </c>
    </row>
    <row r="93" spans="1:45" ht="13.5" customHeight="1" x14ac:dyDescent="0.3">
      <c r="A93" s="124" t="s">
        <v>253</v>
      </c>
      <c r="B93" s="171" t="s">
        <v>94</v>
      </c>
      <c r="C93" s="125">
        <v>2</v>
      </c>
      <c r="D93" s="125">
        <v>2.35</v>
      </c>
      <c r="E93" s="238">
        <v>366</v>
      </c>
      <c r="F93" s="239">
        <v>183</v>
      </c>
      <c r="G93" s="240">
        <v>40</v>
      </c>
      <c r="H93" s="239">
        <v>20</v>
      </c>
      <c r="I93" s="240">
        <v>46</v>
      </c>
      <c r="J93" s="239">
        <v>23</v>
      </c>
      <c r="K93" s="126">
        <v>720278.6</v>
      </c>
      <c r="L93" s="126">
        <v>360139.3</v>
      </c>
      <c r="M93" s="126">
        <v>306501.5319148936</v>
      </c>
      <c r="N93" s="129">
        <v>7692</v>
      </c>
      <c r="O93" s="125">
        <v>3846</v>
      </c>
      <c r="P93" s="129">
        <v>30</v>
      </c>
      <c r="Q93" s="125">
        <v>15</v>
      </c>
      <c r="R93" s="127">
        <v>421</v>
      </c>
      <c r="S93" s="125">
        <v>210.5</v>
      </c>
      <c r="T93" s="127">
        <v>9</v>
      </c>
      <c r="U93" s="125">
        <v>4.5</v>
      </c>
      <c r="V93" s="127">
        <v>6</v>
      </c>
      <c r="W93" s="125">
        <v>3</v>
      </c>
      <c r="X93" s="127">
        <v>38</v>
      </c>
      <c r="Y93" s="125">
        <v>19</v>
      </c>
      <c r="Z93" s="127">
        <v>35</v>
      </c>
      <c r="AA93" s="125">
        <v>17.5</v>
      </c>
      <c r="AB93" s="127">
        <v>47</v>
      </c>
      <c r="AC93" s="125">
        <v>23.5</v>
      </c>
      <c r="AD93" s="128">
        <v>5</v>
      </c>
      <c r="AE93" s="125">
        <v>2.5</v>
      </c>
      <c r="AF93" s="127">
        <v>14</v>
      </c>
      <c r="AG93" s="125">
        <v>7</v>
      </c>
      <c r="AH93" s="127">
        <v>25</v>
      </c>
      <c r="AI93" s="125">
        <v>12.5</v>
      </c>
      <c r="AJ93" s="127">
        <v>8</v>
      </c>
      <c r="AK93" s="125">
        <v>4</v>
      </c>
      <c r="AL93" s="127">
        <v>113</v>
      </c>
      <c r="AM93" s="125">
        <v>56.5</v>
      </c>
      <c r="AN93" s="127">
        <v>268</v>
      </c>
      <c r="AO93" s="125">
        <v>134</v>
      </c>
      <c r="AP93" s="127">
        <v>340</v>
      </c>
      <c r="AQ93" s="125">
        <v>170</v>
      </c>
      <c r="AR93" s="127">
        <v>255</v>
      </c>
      <c r="AS93" s="125">
        <v>127.5</v>
      </c>
    </row>
    <row r="94" spans="1:45" ht="13.5" customHeight="1" x14ac:dyDescent="0.3">
      <c r="A94" s="124" t="s">
        <v>253</v>
      </c>
      <c r="B94" s="171" t="s">
        <v>95</v>
      </c>
      <c r="C94" s="125">
        <v>2</v>
      </c>
      <c r="D94" s="125">
        <v>2.1</v>
      </c>
      <c r="E94" s="238">
        <v>710</v>
      </c>
      <c r="F94" s="239">
        <v>355</v>
      </c>
      <c r="G94" s="240">
        <v>46</v>
      </c>
      <c r="H94" s="239">
        <v>23</v>
      </c>
      <c r="I94" s="240">
        <v>68</v>
      </c>
      <c r="J94" s="239">
        <v>34</v>
      </c>
      <c r="K94" s="126">
        <v>1250242.22</v>
      </c>
      <c r="L94" s="126">
        <v>625121.11</v>
      </c>
      <c r="M94" s="126">
        <v>595353.43809523806</v>
      </c>
      <c r="N94" s="129">
        <v>14552</v>
      </c>
      <c r="O94" s="125">
        <v>7276</v>
      </c>
      <c r="P94" s="129">
        <v>109</v>
      </c>
      <c r="Q94" s="125">
        <v>54.5</v>
      </c>
      <c r="R94" s="127">
        <v>144</v>
      </c>
      <c r="S94" s="125">
        <v>72</v>
      </c>
      <c r="T94" s="127">
        <v>10</v>
      </c>
      <c r="U94" s="125">
        <v>5</v>
      </c>
      <c r="V94" s="127">
        <v>14</v>
      </c>
      <c r="W94" s="125">
        <v>7</v>
      </c>
      <c r="X94" s="127">
        <v>43</v>
      </c>
      <c r="Y94" s="125">
        <v>21.5</v>
      </c>
      <c r="Z94" s="127">
        <v>56</v>
      </c>
      <c r="AA94" s="125">
        <v>28</v>
      </c>
      <c r="AB94" s="127">
        <v>61</v>
      </c>
      <c r="AC94" s="125">
        <v>30.5</v>
      </c>
      <c r="AD94" s="128">
        <v>22</v>
      </c>
      <c r="AE94" s="125">
        <v>11</v>
      </c>
      <c r="AF94" s="127">
        <v>19</v>
      </c>
      <c r="AG94" s="125">
        <v>9.5</v>
      </c>
      <c r="AH94" s="127">
        <v>74</v>
      </c>
      <c r="AI94" s="125">
        <v>37</v>
      </c>
      <c r="AJ94" s="127">
        <v>6</v>
      </c>
      <c r="AK94" s="125">
        <v>3</v>
      </c>
      <c r="AL94" s="127">
        <v>359</v>
      </c>
      <c r="AM94" s="125">
        <v>179.5</v>
      </c>
      <c r="AN94" s="127">
        <v>959</v>
      </c>
      <c r="AO94" s="125">
        <v>479.5</v>
      </c>
      <c r="AP94" s="127">
        <v>770</v>
      </c>
      <c r="AQ94" s="125">
        <v>385</v>
      </c>
      <c r="AR94" s="127">
        <v>639</v>
      </c>
      <c r="AS94" s="125">
        <v>319.5</v>
      </c>
    </row>
    <row r="95" spans="1:45" ht="13.5" customHeight="1" x14ac:dyDescent="0.3">
      <c r="A95" s="124" t="s">
        <v>156</v>
      </c>
      <c r="B95" s="171" t="s">
        <v>96</v>
      </c>
      <c r="C95" s="125"/>
      <c r="D95" s="125"/>
      <c r="E95" s="238"/>
      <c r="F95" s="239"/>
      <c r="G95" s="240"/>
      <c r="H95" s="239" t="s">
        <v>156</v>
      </c>
      <c r="I95" s="240"/>
      <c r="J95" s="239" t="s">
        <v>156</v>
      </c>
      <c r="K95" s="126">
        <v>0</v>
      </c>
      <c r="L95" s="126" t="s">
        <v>156</v>
      </c>
      <c r="M95" s="126" t="s">
        <v>156</v>
      </c>
      <c r="N95" s="129">
        <v>2445</v>
      </c>
      <c r="O95" s="125" t="s">
        <v>156</v>
      </c>
      <c r="P95" s="129">
        <v>0</v>
      </c>
      <c r="Q95" s="125" t="s">
        <v>156</v>
      </c>
      <c r="R95" s="127">
        <v>67</v>
      </c>
      <c r="S95" s="125" t="s">
        <v>156</v>
      </c>
      <c r="T95" s="127">
        <v>0</v>
      </c>
      <c r="U95" s="125" t="s">
        <v>156</v>
      </c>
      <c r="V95" s="127">
        <v>0</v>
      </c>
      <c r="W95" s="125" t="s">
        <v>156</v>
      </c>
      <c r="X95" s="127">
        <v>0</v>
      </c>
      <c r="Y95" s="125" t="s">
        <v>156</v>
      </c>
      <c r="Z95" s="127">
        <v>0</v>
      </c>
      <c r="AA95" s="125" t="s">
        <v>156</v>
      </c>
      <c r="AB95" s="127">
        <v>0</v>
      </c>
      <c r="AC95" s="125" t="s">
        <v>156</v>
      </c>
      <c r="AD95" s="128">
        <v>0</v>
      </c>
      <c r="AE95" s="125" t="s">
        <v>156</v>
      </c>
      <c r="AF95" s="127">
        <v>0</v>
      </c>
      <c r="AG95" s="125" t="s">
        <v>156</v>
      </c>
      <c r="AH95" s="127">
        <v>0</v>
      </c>
      <c r="AI95" s="125" t="s">
        <v>156</v>
      </c>
      <c r="AJ95" s="127">
        <v>0</v>
      </c>
      <c r="AK95" s="125" t="s">
        <v>156</v>
      </c>
      <c r="AL95" s="127">
        <v>0</v>
      </c>
      <c r="AM95" s="125" t="s">
        <v>156</v>
      </c>
      <c r="AN95" s="127">
        <v>0</v>
      </c>
      <c r="AO95" s="125" t="s">
        <v>156</v>
      </c>
      <c r="AP95" s="127">
        <v>0</v>
      </c>
      <c r="AQ95" s="125" t="s">
        <v>156</v>
      </c>
      <c r="AR95" s="127">
        <v>0</v>
      </c>
      <c r="AS95" s="125" t="s">
        <v>156</v>
      </c>
    </row>
    <row r="96" spans="1:45" ht="13.5" customHeight="1" x14ac:dyDescent="0.3">
      <c r="A96" s="124" t="s">
        <v>167</v>
      </c>
      <c r="B96" s="171" t="s">
        <v>97</v>
      </c>
      <c r="C96" s="125">
        <v>0.5</v>
      </c>
      <c r="D96" s="125">
        <v>0.5</v>
      </c>
      <c r="E96" s="238">
        <v>177</v>
      </c>
      <c r="F96" s="239">
        <v>354</v>
      </c>
      <c r="G96" s="240">
        <v>10</v>
      </c>
      <c r="H96" s="239">
        <v>20</v>
      </c>
      <c r="I96" s="240">
        <v>10</v>
      </c>
      <c r="J96" s="239">
        <v>20</v>
      </c>
      <c r="K96" s="126">
        <v>340535.31</v>
      </c>
      <c r="L96" s="126">
        <v>681070.62</v>
      </c>
      <c r="M96" s="126">
        <v>681070.62</v>
      </c>
      <c r="N96" s="129">
        <v>0</v>
      </c>
      <c r="O96" s="125">
        <v>0</v>
      </c>
      <c r="P96" s="129">
        <v>0</v>
      </c>
      <c r="Q96" s="125">
        <v>0</v>
      </c>
      <c r="R96" s="127">
        <v>0</v>
      </c>
      <c r="S96" s="125">
        <v>0</v>
      </c>
      <c r="T96" s="127">
        <v>0</v>
      </c>
      <c r="U96" s="125">
        <v>0</v>
      </c>
      <c r="V96" s="127">
        <v>1</v>
      </c>
      <c r="W96" s="125">
        <v>2</v>
      </c>
      <c r="X96" s="127">
        <v>0</v>
      </c>
      <c r="Y96" s="125">
        <v>0</v>
      </c>
      <c r="Z96" s="127">
        <v>0</v>
      </c>
      <c r="AA96" s="125">
        <v>0</v>
      </c>
      <c r="AB96" s="127">
        <v>0</v>
      </c>
      <c r="AC96" s="125">
        <v>0</v>
      </c>
      <c r="AD96" s="128">
        <v>0</v>
      </c>
      <c r="AE96" s="125">
        <v>0</v>
      </c>
      <c r="AF96" s="127">
        <v>0</v>
      </c>
      <c r="AG96" s="125">
        <v>0</v>
      </c>
      <c r="AH96" s="127">
        <v>0</v>
      </c>
      <c r="AI96" s="125">
        <v>0</v>
      </c>
      <c r="AJ96" s="127">
        <v>4</v>
      </c>
      <c r="AK96" s="125">
        <v>8</v>
      </c>
      <c r="AL96" s="127">
        <v>61</v>
      </c>
      <c r="AM96" s="125">
        <v>122</v>
      </c>
      <c r="AN96" s="127">
        <v>0</v>
      </c>
      <c r="AO96" s="125">
        <v>0</v>
      </c>
      <c r="AP96" s="127">
        <v>14</v>
      </c>
      <c r="AQ96" s="125">
        <v>28</v>
      </c>
      <c r="AR96" s="127">
        <v>57</v>
      </c>
      <c r="AS96" s="125">
        <v>114</v>
      </c>
    </row>
    <row r="97" spans="1:45" ht="13.5" customHeight="1" x14ac:dyDescent="0.3">
      <c r="A97" s="124" t="s">
        <v>154</v>
      </c>
      <c r="B97" s="171" t="s">
        <v>98</v>
      </c>
      <c r="C97" s="125">
        <v>9</v>
      </c>
      <c r="D97" s="125">
        <v>14</v>
      </c>
      <c r="E97" s="238">
        <v>4827</v>
      </c>
      <c r="F97" s="239">
        <v>536.33333333333337</v>
      </c>
      <c r="G97" s="240">
        <v>202</v>
      </c>
      <c r="H97" s="239">
        <v>22.444444444444443</v>
      </c>
      <c r="I97" s="240">
        <v>328</v>
      </c>
      <c r="J97" s="239">
        <v>36.444444444444443</v>
      </c>
      <c r="K97" s="126">
        <v>10057724.359999999</v>
      </c>
      <c r="L97" s="126">
        <v>1117524.9288888888</v>
      </c>
      <c r="M97" s="126">
        <v>718408.88285714283</v>
      </c>
      <c r="N97" s="129">
        <v>77305</v>
      </c>
      <c r="O97" s="125">
        <v>8589.4444444444453</v>
      </c>
      <c r="P97" s="129">
        <v>225</v>
      </c>
      <c r="Q97" s="125">
        <v>25</v>
      </c>
      <c r="R97" s="127">
        <v>992</v>
      </c>
      <c r="S97" s="125">
        <v>110.22222222222223</v>
      </c>
      <c r="T97" s="127">
        <v>20</v>
      </c>
      <c r="U97" s="125">
        <v>2.2222222222222223</v>
      </c>
      <c r="V97" s="127">
        <v>129</v>
      </c>
      <c r="W97" s="125">
        <v>14.333333333333334</v>
      </c>
      <c r="X97" s="127">
        <v>203</v>
      </c>
      <c r="Y97" s="125">
        <v>22.555555555555557</v>
      </c>
      <c r="Z97" s="127">
        <v>413</v>
      </c>
      <c r="AA97" s="125">
        <v>45.888888888888886</v>
      </c>
      <c r="AB97" s="127">
        <v>294</v>
      </c>
      <c r="AC97" s="125">
        <v>32.666666666666664</v>
      </c>
      <c r="AD97" s="128">
        <v>10</v>
      </c>
      <c r="AE97" s="125">
        <v>1.1111111111111112</v>
      </c>
      <c r="AF97" s="127">
        <v>194</v>
      </c>
      <c r="AG97" s="125">
        <v>21.555555555555557</v>
      </c>
      <c r="AH97" s="127">
        <v>201</v>
      </c>
      <c r="AI97" s="125">
        <v>22.333333333333332</v>
      </c>
      <c r="AJ97" s="127">
        <v>149</v>
      </c>
      <c r="AK97" s="125">
        <v>16.555555555555557</v>
      </c>
      <c r="AL97" s="127">
        <v>2024</v>
      </c>
      <c r="AM97" s="125">
        <v>224.88888888888889</v>
      </c>
      <c r="AN97" s="127">
        <v>919</v>
      </c>
      <c r="AO97" s="125">
        <v>102.11111111111111</v>
      </c>
      <c r="AP97" s="127">
        <v>2765</v>
      </c>
      <c r="AQ97" s="125">
        <v>307.22222222222223</v>
      </c>
      <c r="AR97" s="127">
        <v>604</v>
      </c>
      <c r="AS97" s="125">
        <v>67.111111111111114</v>
      </c>
    </row>
    <row r="98" spans="1:45" ht="13.5" customHeight="1" x14ac:dyDescent="0.3">
      <c r="A98" s="124" t="s">
        <v>239</v>
      </c>
      <c r="B98" s="171" t="s">
        <v>99</v>
      </c>
      <c r="C98" s="125">
        <v>10.5</v>
      </c>
      <c r="D98" s="125">
        <v>12</v>
      </c>
      <c r="E98" s="238">
        <v>2907</v>
      </c>
      <c r="F98" s="239">
        <v>276.85714285714283</v>
      </c>
      <c r="G98" s="240">
        <v>263</v>
      </c>
      <c r="H98" s="239">
        <v>25.047619047619047</v>
      </c>
      <c r="I98" s="240">
        <v>207</v>
      </c>
      <c r="J98" s="239">
        <v>19.714285714285715</v>
      </c>
      <c r="K98" s="126">
        <v>4831438.24</v>
      </c>
      <c r="L98" s="126">
        <v>460136.97523809527</v>
      </c>
      <c r="M98" s="126">
        <v>402619.85333333333</v>
      </c>
      <c r="N98" s="129">
        <v>60004</v>
      </c>
      <c r="O98" s="125">
        <v>5714.666666666667</v>
      </c>
      <c r="P98" s="129">
        <v>230</v>
      </c>
      <c r="Q98" s="125">
        <v>21.904761904761905</v>
      </c>
      <c r="R98" s="127">
        <v>1165</v>
      </c>
      <c r="S98" s="125">
        <v>110.95238095238095</v>
      </c>
      <c r="T98" s="127">
        <v>29</v>
      </c>
      <c r="U98" s="125">
        <v>2.7619047619047619</v>
      </c>
      <c r="V98" s="127">
        <v>143</v>
      </c>
      <c r="W98" s="125">
        <v>13.619047619047619</v>
      </c>
      <c r="X98" s="127">
        <v>294</v>
      </c>
      <c r="Y98" s="125">
        <v>28</v>
      </c>
      <c r="Z98" s="127">
        <v>300</v>
      </c>
      <c r="AA98" s="125">
        <v>28.571428571428573</v>
      </c>
      <c r="AB98" s="127">
        <v>182</v>
      </c>
      <c r="AC98" s="125">
        <v>17.333333333333332</v>
      </c>
      <c r="AD98" s="128">
        <v>26</v>
      </c>
      <c r="AE98" s="125">
        <v>2.4761904761904763</v>
      </c>
      <c r="AF98" s="127">
        <v>63</v>
      </c>
      <c r="AG98" s="125">
        <v>6</v>
      </c>
      <c r="AH98" s="127">
        <v>158</v>
      </c>
      <c r="AI98" s="125">
        <v>15.047619047619047</v>
      </c>
      <c r="AJ98" s="127">
        <v>11</v>
      </c>
      <c r="AK98" s="125">
        <v>1.0476190476190477</v>
      </c>
      <c r="AL98" s="127">
        <v>2325</v>
      </c>
      <c r="AM98" s="125">
        <v>221.42857142857142</v>
      </c>
      <c r="AN98" s="127">
        <v>2869</v>
      </c>
      <c r="AO98" s="125">
        <v>273.23809523809524</v>
      </c>
      <c r="AP98" s="127">
        <v>6143</v>
      </c>
      <c r="AQ98" s="125">
        <v>585.04761904761904</v>
      </c>
      <c r="AR98" s="127">
        <v>531</v>
      </c>
      <c r="AS98" s="125">
        <v>50.571428571428569</v>
      </c>
    </row>
    <row r="99" spans="1:45" ht="13.5" customHeight="1" x14ac:dyDescent="0.3">
      <c r="A99" s="124" t="s">
        <v>239</v>
      </c>
      <c r="B99" s="171" t="s">
        <v>100</v>
      </c>
      <c r="C99" s="125">
        <v>50</v>
      </c>
      <c r="D99" s="125">
        <v>76</v>
      </c>
      <c r="E99" s="238">
        <v>19056</v>
      </c>
      <c r="F99" s="239">
        <v>381.12</v>
      </c>
      <c r="G99" s="240">
        <v>1228</v>
      </c>
      <c r="H99" s="239">
        <v>24.56</v>
      </c>
      <c r="I99" s="240">
        <v>1041</v>
      </c>
      <c r="J99" s="239">
        <v>20.82</v>
      </c>
      <c r="K99" s="126">
        <v>44644297.5</v>
      </c>
      <c r="L99" s="126">
        <v>892885.95</v>
      </c>
      <c r="M99" s="126">
        <v>587424.96710526315</v>
      </c>
      <c r="N99" s="129">
        <v>322454</v>
      </c>
      <c r="O99" s="125">
        <v>6449.08</v>
      </c>
      <c r="P99" s="129">
        <v>2498</v>
      </c>
      <c r="Q99" s="125">
        <v>49.96</v>
      </c>
      <c r="R99" s="127">
        <v>10528</v>
      </c>
      <c r="S99" s="125">
        <v>210.56</v>
      </c>
      <c r="T99" s="127">
        <v>236</v>
      </c>
      <c r="U99" s="125">
        <v>4.72</v>
      </c>
      <c r="V99" s="127">
        <v>601</v>
      </c>
      <c r="W99" s="125">
        <v>12.02</v>
      </c>
      <c r="X99" s="127">
        <v>1265</v>
      </c>
      <c r="Y99" s="125">
        <v>25.3</v>
      </c>
      <c r="Z99" s="127">
        <v>1691</v>
      </c>
      <c r="AA99" s="125">
        <v>33.82</v>
      </c>
      <c r="AB99" s="127">
        <v>1018</v>
      </c>
      <c r="AC99" s="125">
        <v>20.36</v>
      </c>
      <c r="AD99" s="128">
        <v>58</v>
      </c>
      <c r="AE99" s="125">
        <v>1.1599999999999999</v>
      </c>
      <c r="AF99" s="127">
        <v>574</v>
      </c>
      <c r="AG99" s="125">
        <v>11.48</v>
      </c>
      <c r="AH99" s="127">
        <v>882</v>
      </c>
      <c r="AI99" s="125">
        <v>17.64</v>
      </c>
      <c r="AJ99" s="127">
        <v>301</v>
      </c>
      <c r="AK99" s="125">
        <v>6.02</v>
      </c>
      <c r="AL99" s="127">
        <v>9882</v>
      </c>
      <c r="AM99" s="125">
        <v>197.64</v>
      </c>
      <c r="AN99" s="127">
        <v>3476</v>
      </c>
      <c r="AO99" s="125">
        <v>69.52</v>
      </c>
      <c r="AP99" s="127">
        <v>18920</v>
      </c>
      <c r="AQ99" s="125">
        <v>378.4</v>
      </c>
      <c r="AR99" s="127">
        <v>779</v>
      </c>
      <c r="AS99" s="125">
        <v>15.58</v>
      </c>
    </row>
    <row r="100" spans="1:45" ht="13.5" customHeight="1" x14ac:dyDescent="0.3">
      <c r="A100" s="124" t="s">
        <v>239</v>
      </c>
      <c r="B100" s="171" t="s">
        <v>101</v>
      </c>
      <c r="C100" s="125">
        <v>4</v>
      </c>
      <c r="D100" s="125">
        <v>6</v>
      </c>
      <c r="E100" s="238">
        <v>1101</v>
      </c>
      <c r="F100" s="239">
        <v>275.25</v>
      </c>
      <c r="G100" s="240">
        <v>72</v>
      </c>
      <c r="H100" s="239">
        <v>18</v>
      </c>
      <c r="I100" s="240">
        <v>67</v>
      </c>
      <c r="J100" s="239">
        <v>16.75</v>
      </c>
      <c r="K100" s="126">
        <v>2033042.55</v>
      </c>
      <c r="L100" s="126">
        <v>508260.63750000001</v>
      </c>
      <c r="M100" s="126">
        <v>338840.42499999999</v>
      </c>
      <c r="N100" s="129">
        <v>22385</v>
      </c>
      <c r="O100" s="125">
        <v>5596.25</v>
      </c>
      <c r="P100" s="129">
        <v>147</v>
      </c>
      <c r="Q100" s="125">
        <v>36.75</v>
      </c>
      <c r="R100" s="127">
        <v>879</v>
      </c>
      <c r="S100" s="125">
        <v>219.75</v>
      </c>
      <c r="T100" s="127">
        <v>13</v>
      </c>
      <c r="U100" s="125">
        <v>3.25</v>
      </c>
      <c r="V100" s="127">
        <v>13</v>
      </c>
      <c r="W100" s="125">
        <v>3.25</v>
      </c>
      <c r="X100" s="127">
        <v>66</v>
      </c>
      <c r="Y100" s="125">
        <v>16.5</v>
      </c>
      <c r="Z100" s="127">
        <v>57</v>
      </c>
      <c r="AA100" s="125">
        <v>14.25</v>
      </c>
      <c r="AB100" s="127">
        <v>73</v>
      </c>
      <c r="AC100" s="125">
        <v>18.25</v>
      </c>
      <c r="AD100" s="128">
        <v>84</v>
      </c>
      <c r="AE100" s="125">
        <v>21</v>
      </c>
      <c r="AF100" s="127">
        <v>71</v>
      </c>
      <c r="AG100" s="125">
        <v>17.75</v>
      </c>
      <c r="AH100" s="127">
        <v>49</v>
      </c>
      <c r="AI100" s="125">
        <v>12.25</v>
      </c>
      <c r="AJ100" s="127">
        <v>13</v>
      </c>
      <c r="AK100" s="125">
        <v>3.25</v>
      </c>
      <c r="AL100" s="127">
        <v>944</v>
      </c>
      <c r="AM100" s="125">
        <v>236</v>
      </c>
      <c r="AN100" s="127">
        <v>829</v>
      </c>
      <c r="AO100" s="125">
        <v>207.25</v>
      </c>
      <c r="AP100" s="127">
        <v>3272</v>
      </c>
      <c r="AQ100" s="125">
        <v>818</v>
      </c>
      <c r="AR100" s="127">
        <v>426</v>
      </c>
      <c r="AS100" s="125">
        <v>106.5</v>
      </c>
    </row>
    <row r="101" spans="1:45" ht="13.5" customHeight="1" x14ac:dyDescent="0.3">
      <c r="A101" s="124" t="s">
        <v>167</v>
      </c>
      <c r="B101" s="171" t="s">
        <v>102</v>
      </c>
      <c r="C101" s="125">
        <v>3.5</v>
      </c>
      <c r="D101" s="125">
        <v>3.5</v>
      </c>
      <c r="E101" s="238">
        <v>1039</v>
      </c>
      <c r="F101" s="239">
        <v>296.85714285714283</v>
      </c>
      <c r="G101" s="240">
        <v>28</v>
      </c>
      <c r="H101" s="239">
        <v>8</v>
      </c>
      <c r="I101" s="240">
        <v>31</v>
      </c>
      <c r="J101" s="239">
        <v>8.8571428571428577</v>
      </c>
      <c r="K101" s="126">
        <v>1332114.69</v>
      </c>
      <c r="L101" s="126">
        <v>380604.19714285713</v>
      </c>
      <c r="M101" s="126">
        <v>380604.19714285713</v>
      </c>
      <c r="N101" s="129">
        <v>22960</v>
      </c>
      <c r="O101" s="125">
        <v>6560</v>
      </c>
      <c r="P101" s="129">
        <v>106</v>
      </c>
      <c r="Q101" s="125">
        <v>30.285714285714285</v>
      </c>
      <c r="R101" s="127">
        <v>611</v>
      </c>
      <c r="S101" s="125">
        <v>174.57142857142858</v>
      </c>
      <c r="T101" s="127">
        <v>12</v>
      </c>
      <c r="U101" s="125">
        <v>3.4285714285714284</v>
      </c>
      <c r="V101" s="127">
        <v>18</v>
      </c>
      <c r="W101" s="125">
        <v>5.1428571428571432</v>
      </c>
      <c r="X101" s="127">
        <v>44</v>
      </c>
      <c r="Y101" s="125">
        <v>12.571428571428571</v>
      </c>
      <c r="Z101" s="127">
        <v>52</v>
      </c>
      <c r="AA101" s="125">
        <v>14.857142857142858</v>
      </c>
      <c r="AB101" s="127">
        <v>33</v>
      </c>
      <c r="AC101" s="125">
        <v>9.4285714285714288</v>
      </c>
      <c r="AD101" s="128">
        <v>6</v>
      </c>
      <c r="AE101" s="125">
        <v>1.7142857142857142</v>
      </c>
      <c r="AF101" s="127">
        <v>77</v>
      </c>
      <c r="AG101" s="125">
        <v>22</v>
      </c>
      <c r="AH101" s="127">
        <v>43</v>
      </c>
      <c r="AI101" s="125">
        <v>12.285714285714286</v>
      </c>
      <c r="AJ101" s="127">
        <v>8</v>
      </c>
      <c r="AK101" s="125">
        <v>2.2857142857142856</v>
      </c>
      <c r="AL101" s="127">
        <v>452</v>
      </c>
      <c r="AM101" s="125">
        <v>129.14285714285714</v>
      </c>
      <c r="AN101" s="127">
        <v>570</v>
      </c>
      <c r="AO101" s="125">
        <v>162.85714285714286</v>
      </c>
      <c r="AP101" s="127">
        <v>392</v>
      </c>
      <c r="AQ101" s="125">
        <v>112</v>
      </c>
      <c r="AR101" s="127">
        <v>189</v>
      </c>
      <c r="AS101" s="125">
        <v>54</v>
      </c>
    </row>
    <row r="102" spans="1:45" ht="13.5" customHeight="1" x14ac:dyDescent="0.3">
      <c r="A102" s="124" t="s">
        <v>153</v>
      </c>
      <c r="B102" s="171" t="s">
        <v>103</v>
      </c>
      <c r="C102" s="125">
        <v>1</v>
      </c>
      <c r="D102" s="125">
        <v>2</v>
      </c>
      <c r="E102" s="238">
        <v>620</v>
      </c>
      <c r="F102" s="239">
        <v>620</v>
      </c>
      <c r="G102" s="240">
        <v>22</v>
      </c>
      <c r="H102" s="239">
        <v>22</v>
      </c>
      <c r="I102" s="240">
        <v>69</v>
      </c>
      <c r="J102" s="239">
        <v>69</v>
      </c>
      <c r="K102" s="126">
        <v>1804393.28</v>
      </c>
      <c r="L102" s="126">
        <v>1804393.28</v>
      </c>
      <c r="M102" s="126">
        <v>902196.64</v>
      </c>
      <c r="N102" s="129">
        <v>11115</v>
      </c>
      <c r="O102" s="125">
        <v>11115</v>
      </c>
      <c r="P102" s="129">
        <v>65</v>
      </c>
      <c r="Q102" s="125">
        <v>65</v>
      </c>
      <c r="R102" s="127">
        <v>109</v>
      </c>
      <c r="S102" s="125">
        <v>109</v>
      </c>
      <c r="T102" s="127">
        <v>0</v>
      </c>
      <c r="U102" s="125">
        <v>0</v>
      </c>
      <c r="V102" s="127">
        <v>10</v>
      </c>
      <c r="W102" s="125">
        <v>10</v>
      </c>
      <c r="X102" s="127">
        <v>22</v>
      </c>
      <c r="Y102" s="125">
        <v>22</v>
      </c>
      <c r="Z102" s="127">
        <v>104</v>
      </c>
      <c r="AA102" s="125">
        <v>104</v>
      </c>
      <c r="AB102" s="127">
        <v>70</v>
      </c>
      <c r="AC102" s="125">
        <v>70</v>
      </c>
      <c r="AD102" s="128">
        <v>3</v>
      </c>
      <c r="AE102" s="125">
        <v>3</v>
      </c>
      <c r="AF102" s="127">
        <v>23</v>
      </c>
      <c r="AG102" s="125">
        <v>23</v>
      </c>
      <c r="AH102" s="127">
        <v>95</v>
      </c>
      <c r="AI102" s="125">
        <v>95</v>
      </c>
      <c r="AJ102" s="127">
        <v>19</v>
      </c>
      <c r="AK102" s="125">
        <v>19</v>
      </c>
      <c r="AL102" s="127">
        <v>251</v>
      </c>
      <c r="AM102" s="125">
        <v>251</v>
      </c>
      <c r="AN102" s="127">
        <v>882</v>
      </c>
      <c r="AO102" s="125">
        <v>882</v>
      </c>
      <c r="AP102" s="127">
        <v>278</v>
      </c>
      <c r="AQ102" s="125">
        <v>278</v>
      </c>
      <c r="AR102" s="127">
        <v>277</v>
      </c>
      <c r="AS102" s="125">
        <v>277</v>
      </c>
    </row>
    <row r="103" spans="1:45" ht="13.5" customHeight="1" x14ac:dyDescent="0.3">
      <c r="A103" s="124" t="s">
        <v>239</v>
      </c>
      <c r="B103" s="171" t="s">
        <v>104</v>
      </c>
      <c r="C103" s="125">
        <v>12</v>
      </c>
      <c r="D103" s="125">
        <v>16</v>
      </c>
      <c r="E103" s="238">
        <v>8457</v>
      </c>
      <c r="F103" s="239">
        <v>704.75</v>
      </c>
      <c r="G103" s="240">
        <v>262</v>
      </c>
      <c r="H103" s="239">
        <v>21.833333333333332</v>
      </c>
      <c r="I103" s="240">
        <v>241</v>
      </c>
      <c r="J103" s="239">
        <v>20.083333333333332</v>
      </c>
      <c r="K103" s="126">
        <v>11220677.18</v>
      </c>
      <c r="L103" s="126">
        <v>935056.43166666664</v>
      </c>
      <c r="M103" s="126">
        <v>701292.32374999998</v>
      </c>
      <c r="N103" s="129">
        <v>146381</v>
      </c>
      <c r="O103" s="125">
        <v>12198.416666666666</v>
      </c>
      <c r="P103" s="129">
        <v>646</v>
      </c>
      <c r="Q103" s="125">
        <v>53.833333333333336</v>
      </c>
      <c r="R103" s="127">
        <v>6133</v>
      </c>
      <c r="S103" s="125">
        <v>511.08333333333331</v>
      </c>
      <c r="T103" s="127">
        <v>729</v>
      </c>
      <c r="U103" s="125">
        <v>60.75</v>
      </c>
      <c r="V103" s="127">
        <v>123</v>
      </c>
      <c r="W103" s="125">
        <v>10.25</v>
      </c>
      <c r="X103" s="127">
        <v>251</v>
      </c>
      <c r="Y103" s="125">
        <v>20.916666666666668</v>
      </c>
      <c r="Z103" s="127">
        <v>395</v>
      </c>
      <c r="AA103" s="125">
        <v>32.916666666666664</v>
      </c>
      <c r="AB103" s="127">
        <v>177</v>
      </c>
      <c r="AC103" s="125">
        <v>14.75</v>
      </c>
      <c r="AD103" s="128">
        <v>14</v>
      </c>
      <c r="AE103" s="125">
        <v>1.1666666666666667</v>
      </c>
      <c r="AF103" s="127">
        <v>146</v>
      </c>
      <c r="AG103" s="125">
        <v>12.166666666666666</v>
      </c>
      <c r="AH103" s="127">
        <v>355</v>
      </c>
      <c r="AI103" s="125">
        <v>29.583333333333332</v>
      </c>
      <c r="AJ103" s="127">
        <v>16</v>
      </c>
      <c r="AK103" s="125">
        <v>1.3333333333333333</v>
      </c>
      <c r="AL103" s="127">
        <v>3137</v>
      </c>
      <c r="AM103" s="125">
        <v>261.41666666666669</v>
      </c>
      <c r="AN103" s="127">
        <v>2184</v>
      </c>
      <c r="AO103" s="125">
        <v>182</v>
      </c>
      <c r="AP103" s="127">
        <v>4093</v>
      </c>
      <c r="AQ103" s="125">
        <v>341.08333333333331</v>
      </c>
      <c r="AR103" s="127">
        <v>905</v>
      </c>
      <c r="AS103" s="125">
        <v>75.416666666666671</v>
      </c>
    </row>
    <row r="104" spans="1:45" ht="13.5" customHeight="1" x14ac:dyDescent="0.3">
      <c r="A104" s="124" t="s">
        <v>153</v>
      </c>
      <c r="B104" s="171" t="s">
        <v>105</v>
      </c>
      <c r="C104" s="125">
        <v>6</v>
      </c>
      <c r="D104" s="125">
        <v>8</v>
      </c>
      <c r="E104" s="238">
        <v>2740</v>
      </c>
      <c r="F104" s="239">
        <v>456.66666666666669</v>
      </c>
      <c r="G104" s="240">
        <v>205</v>
      </c>
      <c r="H104" s="239">
        <v>34.166666666666664</v>
      </c>
      <c r="I104" s="240">
        <v>262</v>
      </c>
      <c r="J104" s="239">
        <v>43.666666666666664</v>
      </c>
      <c r="K104" s="126">
        <v>3584663.07</v>
      </c>
      <c r="L104" s="126">
        <v>597443.84499999997</v>
      </c>
      <c r="M104" s="126">
        <v>448082.88374999998</v>
      </c>
      <c r="N104" s="129">
        <v>59806</v>
      </c>
      <c r="O104" s="125">
        <v>9967.6666666666661</v>
      </c>
      <c r="P104" s="129">
        <v>299</v>
      </c>
      <c r="Q104" s="125">
        <v>49.833333333333336</v>
      </c>
      <c r="R104" s="127">
        <v>707</v>
      </c>
      <c r="S104" s="125">
        <v>117.83333333333333</v>
      </c>
      <c r="T104" s="127">
        <v>53</v>
      </c>
      <c r="U104" s="125">
        <v>8.8333333333333339</v>
      </c>
      <c r="V104" s="127">
        <v>99</v>
      </c>
      <c r="W104" s="125">
        <v>16.5</v>
      </c>
      <c r="X104" s="127">
        <v>229</v>
      </c>
      <c r="Y104" s="125">
        <v>38.166666666666664</v>
      </c>
      <c r="Z104" s="127">
        <v>307</v>
      </c>
      <c r="AA104" s="125">
        <v>51.166666666666664</v>
      </c>
      <c r="AB104" s="127">
        <v>261</v>
      </c>
      <c r="AC104" s="125">
        <v>43.5</v>
      </c>
      <c r="AD104" s="128">
        <v>18</v>
      </c>
      <c r="AE104" s="125">
        <v>3</v>
      </c>
      <c r="AF104" s="127">
        <v>38</v>
      </c>
      <c r="AG104" s="125">
        <v>6.333333333333333</v>
      </c>
      <c r="AH104" s="127">
        <v>135</v>
      </c>
      <c r="AI104" s="125">
        <v>22.5</v>
      </c>
      <c r="AJ104" s="127">
        <v>47</v>
      </c>
      <c r="AK104" s="125">
        <v>7.833333333333333</v>
      </c>
      <c r="AL104" s="127">
        <v>1756</v>
      </c>
      <c r="AM104" s="125">
        <v>292.66666666666669</v>
      </c>
      <c r="AN104" s="127">
        <v>2726</v>
      </c>
      <c r="AO104" s="125">
        <v>454.33333333333331</v>
      </c>
      <c r="AP104" s="127">
        <v>8837</v>
      </c>
      <c r="AQ104" s="125">
        <v>1472.8333333333333</v>
      </c>
      <c r="AR104" s="127">
        <v>1351</v>
      </c>
      <c r="AS104" s="125">
        <v>225.16666666666666</v>
      </c>
    </row>
    <row r="105" spans="1:45" ht="13.5" customHeight="1" x14ac:dyDescent="0.3">
      <c r="A105" s="124" t="s">
        <v>239</v>
      </c>
      <c r="B105" s="171" t="s">
        <v>106</v>
      </c>
      <c r="C105" s="125">
        <v>13</v>
      </c>
      <c r="D105" s="125">
        <v>16</v>
      </c>
      <c r="E105" s="238">
        <v>4904</v>
      </c>
      <c r="F105" s="239">
        <v>377.23076923076923</v>
      </c>
      <c r="G105" s="240">
        <v>325</v>
      </c>
      <c r="H105" s="239">
        <v>25</v>
      </c>
      <c r="I105" s="240">
        <v>258</v>
      </c>
      <c r="J105" s="239">
        <v>19.846153846153847</v>
      </c>
      <c r="K105" s="126">
        <v>8602529.1400000006</v>
      </c>
      <c r="L105" s="126">
        <v>661733.01076923078</v>
      </c>
      <c r="M105" s="126">
        <v>537658.07125000004</v>
      </c>
      <c r="N105" s="129">
        <v>119971</v>
      </c>
      <c r="O105" s="125">
        <v>9228.538461538461</v>
      </c>
      <c r="P105" s="129">
        <v>898</v>
      </c>
      <c r="Q105" s="125">
        <v>69.07692307692308</v>
      </c>
      <c r="R105" s="127">
        <v>4289</v>
      </c>
      <c r="S105" s="125">
        <v>329.92307692307691</v>
      </c>
      <c r="T105" s="127">
        <v>518</v>
      </c>
      <c r="U105" s="125">
        <v>39.846153846153847</v>
      </c>
      <c r="V105" s="127">
        <v>232</v>
      </c>
      <c r="W105" s="125">
        <v>17.846153846153847</v>
      </c>
      <c r="X105" s="127">
        <v>340</v>
      </c>
      <c r="Y105" s="125">
        <v>26.153846153846153</v>
      </c>
      <c r="Z105" s="127">
        <v>698</v>
      </c>
      <c r="AA105" s="125">
        <v>53.692307692307693</v>
      </c>
      <c r="AB105" s="127">
        <v>216</v>
      </c>
      <c r="AC105" s="125">
        <v>16.615384615384617</v>
      </c>
      <c r="AD105" s="128">
        <v>199</v>
      </c>
      <c r="AE105" s="125">
        <v>15.307692307692308</v>
      </c>
      <c r="AF105" s="127">
        <v>160</v>
      </c>
      <c r="AG105" s="125">
        <v>12.307692307692308</v>
      </c>
      <c r="AH105" s="127">
        <v>244</v>
      </c>
      <c r="AI105" s="125">
        <v>18.76923076923077</v>
      </c>
      <c r="AJ105" s="127">
        <v>68</v>
      </c>
      <c r="AK105" s="125">
        <v>5.2307692307692308</v>
      </c>
      <c r="AL105" s="127">
        <v>3913</v>
      </c>
      <c r="AM105" s="125">
        <v>301</v>
      </c>
      <c r="AN105" s="127">
        <v>2383</v>
      </c>
      <c r="AO105" s="125">
        <v>183.30769230769232</v>
      </c>
      <c r="AP105" s="127">
        <v>4342</v>
      </c>
      <c r="AQ105" s="125">
        <v>334</v>
      </c>
      <c r="AR105" s="127">
        <v>1653</v>
      </c>
      <c r="AS105" s="125">
        <v>127.15384615384616</v>
      </c>
    </row>
    <row r="106" spans="1:45" ht="13.5" customHeight="1" x14ac:dyDescent="0.3">
      <c r="A106" s="124" t="s">
        <v>142</v>
      </c>
      <c r="B106" s="171" t="s">
        <v>107</v>
      </c>
      <c r="C106" s="125">
        <v>4</v>
      </c>
      <c r="D106" s="125">
        <v>5</v>
      </c>
      <c r="E106" s="238">
        <v>1089</v>
      </c>
      <c r="F106" s="239">
        <v>272.25</v>
      </c>
      <c r="G106" s="240">
        <v>53</v>
      </c>
      <c r="H106" s="239">
        <v>13.25</v>
      </c>
      <c r="I106" s="240">
        <v>84</v>
      </c>
      <c r="J106" s="239">
        <v>21</v>
      </c>
      <c r="K106" s="126">
        <v>2076003.34</v>
      </c>
      <c r="L106" s="126">
        <v>519000.83500000002</v>
      </c>
      <c r="M106" s="126">
        <v>415200.66800000001</v>
      </c>
      <c r="N106" s="129">
        <v>18996</v>
      </c>
      <c r="O106" s="125">
        <v>4749</v>
      </c>
      <c r="P106" s="129">
        <v>118</v>
      </c>
      <c r="Q106" s="125">
        <v>29.5</v>
      </c>
      <c r="R106" s="127">
        <v>352</v>
      </c>
      <c r="S106" s="125">
        <v>88</v>
      </c>
      <c r="T106" s="127">
        <v>3</v>
      </c>
      <c r="U106" s="125">
        <v>0.75</v>
      </c>
      <c r="V106" s="127">
        <v>8</v>
      </c>
      <c r="W106" s="125">
        <v>2</v>
      </c>
      <c r="X106" s="127">
        <v>57</v>
      </c>
      <c r="Y106" s="125">
        <v>14.25</v>
      </c>
      <c r="Z106" s="127">
        <v>120</v>
      </c>
      <c r="AA106" s="125">
        <v>30</v>
      </c>
      <c r="AB106" s="127">
        <v>81</v>
      </c>
      <c r="AC106" s="125">
        <v>20.25</v>
      </c>
      <c r="AD106" s="128">
        <v>15</v>
      </c>
      <c r="AE106" s="125">
        <v>3.75</v>
      </c>
      <c r="AF106" s="127">
        <v>38</v>
      </c>
      <c r="AG106" s="125">
        <v>9.5</v>
      </c>
      <c r="AH106" s="127">
        <v>49</v>
      </c>
      <c r="AI106" s="125">
        <v>12.25</v>
      </c>
      <c r="AJ106" s="127">
        <v>14</v>
      </c>
      <c r="AK106" s="125">
        <v>3.5</v>
      </c>
      <c r="AL106" s="127">
        <v>592</v>
      </c>
      <c r="AM106" s="125">
        <v>148</v>
      </c>
      <c r="AN106" s="127">
        <v>716</v>
      </c>
      <c r="AO106" s="125">
        <v>179</v>
      </c>
      <c r="AP106" s="127">
        <v>876</v>
      </c>
      <c r="AQ106" s="125">
        <v>219</v>
      </c>
      <c r="AR106" s="127">
        <v>294</v>
      </c>
      <c r="AS106" s="125">
        <v>73.5</v>
      </c>
    </row>
    <row r="107" spans="1:45" ht="13.5" customHeight="1" x14ac:dyDescent="0.3">
      <c r="A107" s="124" t="s">
        <v>253</v>
      </c>
      <c r="B107" s="171" t="s">
        <v>108</v>
      </c>
      <c r="C107" s="125">
        <v>0.75</v>
      </c>
      <c r="D107" s="125">
        <v>1.05</v>
      </c>
      <c r="E107" s="238">
        <v>334</v>
      </c>
      <c r="F107" s="239">
        <v>445.33333333333331</v>
      </c>
      <c r="G107" s="240">
        <v>27</v>
      </c>
      <c r="H107" s="239">
        <v>36</v>
      </c>
      <c r="I107" s="240">
        <v>28</v>
      </c>
      <c r="J107" s="239">
        <v>37.333333333333336</v>
      </c>
      <c r="K107" s="126">
        <v>663423.93999999994</v>
      </c>
      <c r="L107" s="126">
        <v>884565.2533333333</v>
      </c>
      <c r="M107" s="126">
        <v>631832.32380952372</v>
      </c>
      <c r="N107" s="129">
        <v>5786</v>
      </c>
      <c r="O107" s="125">
        <v>7714.666666666667</v>
      </c>
      <c r="P107" s="129">
        <v>67</v>
      </c>
      <c r="Q107" s="125">
        <v>89.333333333333329</v>
      </c>
      <c r="R107" s="127">
        <v>90</v>
      </c>
      <c r="S107" s="125">
        <v>120</v>
      </c>
      <c r="T107" s="127">
        <v>13</v>
      </c>
      <c r="U107" s="125">
        <v>17.333333333333332</v>
      </c>
      <c r="V107" s="127">
        <v>4</v>
      </c>
      <c r="W107" s="125">
        <v>5.333333333333333</v>
      </c>
      <c r="X107" s="127">
        <v>26</v>
      </c>
      <c r="Y107" s="125">
        <v>34.666666666666664</v>
      </c>
      <c r="Z107" s="127">
        <v>16</v>
      </c>
      <c r="AA107" s="125">
        <v>21.333333333333332</v>
      </c>
      <c r="AB107" s="127">
        <v>27</v>
      </c>
      <c r="AC107" s="125">
        <v>36</v>
      </c>
      <c r="AD107" s="128">
        <v>0</v>
      </c>
      <c r="AE107" s="125">
        <v>0</v>
      </c>
      <c r="AF107" s="127">
        <v>5</v>
      </c>
      <c r="AG107" s="125">
        <v>6.666666666666667</v>
      </c>
      <c r="AH107" s="127">
        <v>20</v>
      </c>
      <c r="AI107" s="125">
        <v>26.666666666666668</v>
      </c>
      <c r="AJ107" s="127">
        <v>12</v>
      </c>
      <c r="AK107" s="125">
        <v>16</v>
      </c>
      <c r="AL107" s="127">
        <v>67</v>
      </c>
      <c r="AM107" s="125">
        <v>89.333333333333329</v>
      </c>
      <c r="AN107" s="127">
        <v>177</v>
      </c>
      <c r="AO107" s="125">
        <v>236</v>
      </c>
      <c r="AP107" s="127">
        <v>78</v>
      </c>
      <c r="AQ107" s="125">
        <v>104</v>
      </c>
      <c r="AR107" s="127">
        <v>64</v>
      </c>
      <c r="AS107" s="125">
        <v>85.333333333333329</v>
      </c>
    </row>
    <row r="108" spans="1:45" ht="13.8" x14ac:dyDescent="0.3">
      <c r="A108" s="124"/>
      <c r="B108" s="124" t="s">
        <v>218</v>
      </c>
      <c r="C108" s="131">
        <v>948.88</v>
      </c>
      <c r="D108" s="131">
        <v>1290.49</v>
      </c>
      <c r="E108" s="238">
        <v>353224</v>
      </c>
      <c r="F108" s="242">
        <v>372.25360424922013</v>
      </c>
      <c r="G108" s="241">
        <v>21582</v>
      </c>
      <c r="H108" s="242">
        <v>22.744709552314308</v>
      </c>
      <c r="I108" s="243">
        <v>20504</v>
      </c>
      <c r="J108" s="242">
        <v>21.608633336143665</v>
      </c>
      <c r="K108" s="132">
        <v>649042822.34000015</v>
      </c>
      <c r="L108" s="132">
        <v>684009.38194503007</v>
      </c>
      <c r="M108" s="132">
        <v>502942.93046827184</v>
      </c>
      <c r="N108" s="133">
        <v>7360355</v>
      </c>
      <c r="O108" s="131">
        <v>7756.8870668577692</v>
      </c>
      <c r="P108" s="133">
        <v>46243</v>
      </c>
      <c r="Q108" s="131">
        <v>48.734297276789476</v>
      </c>
      <c r="R108" s="133">
        <v>431003</v>
      </c>
      <c r="S108" s="131">
        <v>454.22287328218533</v>
      </c>
      <c r="T108" s="133">
        <v>54401</v>
      </c>
      <c r="U108" s="131">
        <v>57.331801703060449</v>
      </c>
      <c r="V108" s="133">
        <v>10450</v>
      </c>
      <c r="W108" s="131">
        <v>11.012983728184807</v>
      </c>
      <c r="X108" s="133">
        <v>22442</v>
      </c>
      <c r="Y108" s="131">
        <v>23.651041227552483</v>
      </c>
      <c r="Z108" s="133">
        <v>29658</v>
      </c>
      <c r="AA108" s="131">
        <v>31.25579630722536</v>
      </c>
      <c r="AB108" s="133">
        <v>18850</v>
      </c>
      <c r="AC108" s="131">
        <v>19.865525672371639</v>
      </c>
      <c r="AD108" s="133">
        <v>14788</v>
      </c>
      <c r="AE108" s="131">
        <v>15.584689317932721</v>
      </c>
      <c r="AF108" s="133">
        <v>13412</v>
      </c>
      <c r="AG108" s="131">
        <v>14.13455863755164</v>
      </c>
      <c r="AH108" s="133">
        <v>20942</v>
      </c>
      <c r="AI108" s="131">
        <v>22.07023016609055</v>
      </c>
      <c r="AJ108" s="133">
        <v>5117</v>
      </c>
      <c r="AK108" s="131">
        <v>5.3926734676671444</v>
      </c>
      <c r="AL108" s="133">
        <v>203306</v>
      </c>
      <c r="AM108" s="131">
        <v>214.25891577438665</v>
      </c>
      <c r="AN108" s="133">
        <v>182618</v>
      </c>
      <c r="AO108" s="131">
        <v>192.45636961470365</v>
      </c>
      <c r="AP108" s="133">
        <v>453783</v>
      </c>
      <c r="AQ108" s="131">
        <v>478.23012393558724</v>
      </c>
      <c r="AR108" s="133">
        <v>83041</v>
      </c>
      <c r="AS108" s="131">
        <v>87.514754236573651</v>
      </c>
    </row>
    <row r="109" spans="1:45" s="141" customFormat="1" ht="13.8" x14ac:dyDescent="0.3">
      <c r="A109" s="393" t="s">
        <v>3</v>
      </c>
      <c r="B109" s="394"/>
      <c r="C109" s="134">
        <v>948.88</v>
      </c>
      <c r="D109" s="135">
        <v>1290.49</v>
      </c>
      <c r="E109" s="136">
        <v>353224</v>
      </c>
      <c r="F109" s="135">
        <v>372.25360424922013</v>
      </c>
      <c r="G109" s="136">
        <v>21582</v>
      </c>
      <c r="H109" s="134">
        <v>22.744709552314308</v>
      </c>
      <c r="I109" s="136">
        <v>20504</v>
      </c>
      <c r="J109" s="135">
        <v>21.608633336143665</v>
      </c>
      <c r="K109" s="137">
        <v>649042822.34000015</v>
      </c>
      <c r="L109" s="138">
        <v>684009.38194503007</v>
      </c>
      <c r="M109" s="139">
        <v>502942.93046827184</v>
      </c>
      <c r="N109" s="136">
        <v>7360355</v>
      </c>
      <c r="O109" s="140">
        <v>7756.8870668577692</v>
      </c>
      <c r="P109" s="136">
        <v>46243</v>
      </c>
      <c r="Q109" s="135">
        <v>48.734297276789476</v>
      </c>
      <c r="R109" s="136">
        <v>431003</v>
      </c>
      <c r="S109" s="140">
        <v>454.22287328218533</v>
      </c>
      <c r="T109" s="136">
        <v>54401</v>
      </c>
      <c r="U109" s="135">
        <v>57.331801703060449</v>
      </c>
      <c r="V109" s="136">
        <v>10450</v>
      </c>
      <c r="W109" s="140">
        <v>11.012983728184807</v>
      </c>
      <c r="X109" s="136">
        <v>22442</v>
      </c>
      <c r="Y109" s="135">
        <v>23.651041227552483</v>
      </c>
      <c r="Z109" s="136">
        <v>29658</v>
      </c>
      <c r="AA109" s="140">
        <v>31.25579630722536</v>
      </c>
      <c r="AB109" s="136">
        <v>18850</v>
      </c>
      <c r="AC109" s="135">
        <v>19.865525672371639</v>
      </c>
      <c r="AD109" s="136">
        <v>14788</v>
      </c>
      <c r="AE109" s="134">
        <v>15.584689317932721</v>
      </c>
      <c r="AF109" s="136">
        <v>13412</v>
      </c>
      <c r="AG109" s="135">
        <v>14.13455863755164</v>
      </c>
      <c r="AH109" s="136">
        <v>20942</v>
      </c>
      <c r="AI109" s="135">
        <v>22.07023016609055</v>
      </c>
      <c r="AJ109" s="136">
        <v>5117</v>
      </c>
      <c r="AK109" s="135">
        <v>5.3926734676671444</v>
      </c>
      <c r="AL109" s="136">
        <v>203306</v>
      </c>
      <c r="AM109" s="135">
        <v>214.25891577438665</v>
      </c>
      <c r="AN109" s="136">
        <v>182618</v>
      </c>
      <c r="AO109" s="140">
        <v>192.45636961470365</v>
      </c>
      <c r="AP109" s="136">
        <v>453783</v>
      </c>
      <c r="AQ109" s="135">
        <v>478.23012393558724</v>
      </c>
      <c r="AR109" s="136">
        <v>83041</v>
      </c>
      <c r="AS109" s="135">
        <v>87.514754236573651</v>
      </c>
    </row>
    <row r="110" spans="1:45" s="142" customFormat="1" ht="13.8" x14ac:dyDescent="0.3">
      <c r="A110" s="124" t="s">
        <v>239</v>
      </c>
      <c r="B110" s="124" t="s">
        <v>237</v>
      </c>
      <c r="C110" s="131">
        <v>18</v>
      </c>
      <c r="D110" s="131">
        <v>19</v>
      </c>
      <c r="E110" s="243">
        <v>4720</v>
      </c>
      <c r="F110" s="242">
        <v>262.22222222222223</v>
      </c>
      <c r="G110" s="243">
        <v>131</v>
      </c>
      <c r="H110" s="242">
        <v>7.2777777777777777</v>
      </c>
      <c r="I110" s="243">
        <v>79</v>
      </c>
      <c r="J110" s="242">
        <v>4.3888888888888893</v>
      </c>
      <c r="K110" s="132">
        <v>5643342.9000000004</v>
      </c>
      <c r="L110" s="126">
        <v>313519.05000000005</v>
      </c>
      <c r="M110" s="126">
        <v>297018.04736842104</v>
      </c>
      <c r="N110" s="133">
        <v>92982</v>
      </c>
      <c r="O110" s="131">
        <v>5165.666666666667</v>
      </c>
      <c r="P110" s="133">
        <v>462</v>
      </c>
      <c r="Q110" s="131">
        <v>25.666666666666668</v>
      </c>
      <c r="R110" s="133">
        <v>4808</v>
      </c>
      <c r="S110" s="131">
        <v>267.11111111111109</v>
      </c>
      <c r="T110" s="133">
        <v>331</v>
      </c>
      <c r="U110" s="131">
        <v>18.388888888888889</v>
      </c>
      <c r="V110" s="133">
        <v>93</v>
      </c>
      <c r="W110" s="131">
        <v>5.166666666666667</v>
      </c>
      <c r="X110" s="133">
        <v>142</v>
      </c>
      <c r="Y110" s="131">
        <v>7.8888888888888893</v>
      </c>
      <c r="Z110" s="133">
        <v>154</v>
      </c>
      <c r="AA110" s="131">
        <v>8.5555555555555554</v>
      </c>
      <c r="AB110" s="133">
        <v>59</v>
      </c>
      <c r="AC110" s="131">
        <v>3.2777777777777777</v>
      </c>
      <c r="AD110" s="133">
        <v>11</v>
      </c>
      <c r="AE110" s="131">
        <v>0.61111111111111116</v>
      </c>
      <c r="AF110" s="133">
        <v>150</v>
      </c>
      <c r="AG110" s="131">
        <v>8.3333333333333339</v>
      </c>
      <c r="AH110" s="133">
        <v>138</v>
      </c>
      <c r="AI110" s="131">
        <v>7.666666666666667</v>
      </c>
      <c r="AJ110" s="133">
        <v>17</v>
      </c>
      <c r="AK110" s="131">
        <v>0.94444444444444442</v>
      </c>
      <c r="AL110" s="133">
        <v>1889</v>
      </c>
      <c r="AM110" s="131">
        <v>104.94444444444444</v>
      </c>
      <c r="AN110" s="133">
        <v>3731</v>
      </c>
      <c r="AO110" s="131">
        <v>207.27777777777777</v>
      </c>
      <c r="AP110" s="133">
        <v>2361</v>
      </c>
      <c r="AQ110" s="131">
        <v>131.16666666666666</v>
      </c>
      <c r="AR110" s="133">
        <v>978</v>
      </c>
      <c r="AS110" s="131">
        <v>54.333333333333336</v>
      </c>
    </row>
    <row r="111" spans="1:45" s="142" customFormat="1" ht="13.8" x14ac:dyDescent="0.3">
      <c r="A111" s="124" t="s">
        <v>142</v>
      </c>
      <c r="B111" s="124" t="s">
        <v>238</v>
      </c>
      <c r="C111" s="131">
        <v>49</v>
      </c>
      <c r="D111" s="131">
        <v>93</v>
      </c>
      <c r="E111" s="243">
        <v>18897</v>
      </c>
      <c r="F111" s="242">
        <v>385.65306122448982</v>
      </c>
      <c r="G111" s="243">
        <v>1417</v>
      </c>
      <c r="H111" s="242">
        <v>28.918367346938776</v>
      </c>
      <c r="I111" s="243">
        <v>969</v>
      </c>
      <c r="J111" s="242">
        <v>19.775510204081634</v>
      </c>
      <c r="K111" s="132">
        <v>33374234.739999998</v>
      </c>
      <c r="L111" s="126">
        <v>681106.83142857137</v>
      </c>
      <c r="M111" s="126">
        <v>358862.73913978494</v>
      </c>
      <c r="N111" s="133">
        <v>373983</v>
      </c>
      <c r="O111" s="131">
        <v>7632.3061224489793</v>
      </c>
      <c r="P111" s="133">
        <v>2836</v>
      </c>
      <c r="Q111" s="131">
        <v>57.877551020408163</v>
      </c>
      <c r="R111" s="133">
        <v>8255</v>
      </c>
      <c r="S111" s="131">
        <v>168.46938775510205</v>
      </c>
      <c r="T111" s="133">
        <v>598</v>
      </c>
      <c r="U111" s="131">
        <v>12.204081632653061</v>
      </c>
      <c r="V111" s="133">
        <v>610</v>
      </c>
      <c r="W111" s="131">
        <v>12.448979591836734</v>
      </c>
      <c r="X111" s="133">
        <v>1447</v>
      </c>
      <c r="Y111" s="131">
        <v>29.530612244897959</v>
      </c>
      <c r="Z111" s="133">
        <v>1425</v>
      </c>
      <c r="AA111" s="131">
        <v>29.081632653061224</v>
      </c>
      <c r="AB111" s="133">
        <v>899</v>
      </c>
      <c r="AC111" s="131">
        <v>18.346938775510203</v>
      </c>
      <c r="AD111" s="133">
        <v>1653</v>
      </c>
      <c r="AE111" s="131">
        <v>33.734693877551024</v>
      </c>
      <c r="AF111" s="133">
        <v>712</v>
      </c>
      <c r="AG111" s="131">
        <v>14.530612244897959</v>
      </c>
      <c r="AH111" s="133">
        <v>880</v>
      </c>
      <c r="AI111" s="131">
        <v>17.959183673469386</v>
      </c>
      <c r="AJ111" s="133">
        <v>329</v>
      </c>
      <c r="AK111" s="131">
        <v>6.7142857142857144</v>
      </c>
      <c r="AL111" s="133">
        <v>12794</v>
      </c>
      <c r="AM111" s="131">
        <v>261.10204081632651</v>
      </c>
      <c r="AN111" s="133">
        <v>7088</v>
      </c>
      <c r="AO111" s="131">
        <v>144.65306122448979</v>
      </c>
      <c r="AP111" s="133">
        <v>41345</v>
      </c>
      <c r="AQ111" s="131">
        <v>843.77551020408168</v>
      </c>
      <c r="AR111" s="133">
        <v>1693</v>
      </c>
      <c r="AS111" s="131">
        <v>34.551020408163268</v>
      </c>
    </row>
    <row r="112" spans="1:45" ht="18" customHeight="1" x14ac:dyDescent="0.3">
      <c r="A112" s="143" t="s">
        <v>219</v>
      </c>
      <c r="B112" s="144"/>
      <c r="C112" s="145"/>
      <c r="D112" s="146"/>
      <c r="E112" s="147"/>
      <c r="F112" s="148"/>
      <c r="G112" s="147"/>
      <c r="H112" s="149"/>
      <c r="I112" s="147"/>
      <c r="J112" s="148"/>
      <c r="K112" s="150"/>
      <c r="L112" s="151"/>
      <c r="M112" s="152"/>
      <c r="N112" s="149"/>
      <c r="O112" s="153"/>
      <c r="P112" s="149"/>
      <c r="Q112" s="148"/>
      <c r="R112" s="147"/>
      <c r="S112" s="153"/>
      <c r="T112" s="149"/>
      <c r="U112" s="148"/>
      <c r="V112" s="147"/>
      <c r="W112" s="153"/>
      <c r="X112" s="149"/>
      <c r="Y112" s="148"/>
      <c r="Z112" s="147"/>
      <c r="AA112" s="153"/>
      <c r="AB112" s="149"/>
      <c r="AC112" s="148"/>
      <c r="AD112" s="149"/>
      <c r="AE112" s="149"/>
      <c r="AF112" s="147"/>
      <c r="AG112" s="148"/>
      <c r="AH112" s="149"/>
      <c r="AI112" s="148"/>
      <c r="AJ112" s="147"/>
      <c r="AK112" s="148"/>
      <c r="AL112" s="147"/>
      <c r="AM112" s="148"/>
      <c r="AN112" s="147"/>
      <c r="AO112" s="153"/>
      <c r="AP112" s="149"/>
      <c r="AQ112" s="148"/>
      <c r="AR112" s="147"/>
      <c r="AS112" s="148"/>
    </row>
    <row r="113" spans="1:14" ht="18" customHeight="1" x14ac:dyDescent="0.25"/>
    <row r="115" spans="1:14" ht="13.8" x14ac:dyDescent="0.3">
      <c r="A115" s="163"/>
      <c r="B115" s="163"/>
      <c r="N115" s="158"/>
    </row>
    <row r="116" spans="1:14" x14ac:dyDescent="0.25">
      <c r="N116" s="158"/>
    </row>
    <row r="117" spans="1:14" x14ac:dyDescent="0.25">
      <c r="N117" s="158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109:B109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7"/>
  <sheetViews>
    <sheetView workbookViewId="0">
      <pane xSplit="3" ySplit="3" topLeftCell="D4" activePane="bottomRight" state="frozen"/>
      <selection activeCell="D7" sqref="D7"/>
      <selection pane="topRight" activeCell="D7" sqref="D7"/>
      <selection pane="bottomLeft" activeCell="D7" sqref="D7"/>
      <selection pane="bottomRight" activeCell="Z19" sqref="Z19"/>
    </sheetView>
  </sheetViews>
  <sheetFormatPr defaultColWidth="9.21875" defaultRowHeight="12" customHeight="1" x14ac:dyDescent="0.25"/>
  <cols>
    <col min="1" max="1" width="24" style="167" customWidth="1"/>
    <col min="2" max="2" width="20.5546875" style="167" customWidth="1"/>
    <col min="3" max="3" width="21.5546875" style="164" customWidth="1"/>
    <col min="4" max="11" width="8.77734375" style="168" customWidth="1"/>
    <col min="12" max="14" width="8.77734375" style="169" customWidth="1"/>
    <col min="15" max="15" width="8.77734375" style="170" customWidth="1"/>
    <col min="16" max="18" width="9.21875" style="365" customWidth="1"/>
    <col min="19" max="19" width="9.21875" style="366" customWidth="1"/>
    <col min="20" max="23" width="8.77734375" style="169" customWidth="1"/>
    <col min="24" max="24" width="10.77734375" style="169" customWidth="1"/>
    <col min="25" max="25" width="12.21875" style="169" bestFit="1" customWidth="1"/>
    <col min="26" max="26" width="95.77734375" style="169" customWidth="1"/>
    <col min="27" max="16384" width="9.21875" style="164"/>
  </cols>
  <sheetData>
    <row r="1" spans="1:26" ht="41.4" x14ac:dyDescent="0.25">
      <c r="A1" s="402" t="s">
        <v>327</v>
      </c>
      <c r="B1" s="402"/>
      <c r="C1" s="403"/>
      <c r="D1" s="293"/>
      <c r="E1" s="294"/>
      <c r="F1" s="294"/>
      <c r="G1" s="295"/>
      <c r="H1" s="296"/>
      <c r="I1" s="297"/>
      <c r="J1" s="297"/>
      <c r="K1" s="298"/>
      <c r="L1" s="293"/>
      <c r="M1" s="294"/>
      <c r="N1" s="294"/>
      <c r="O1" s="295"/>
      <c r="P1" s="296"/>
      <c r="Q1" s="297"/>
      <c r="R1" s="297"/>
      <c r="S1" s="298"/>
      <c r="T1" s="299"/>
      <c r="U1" s="300"/>
      <c r="V1" s="300"/>
      <c r="W1" s="301"/>
      <c r="X1" s="302" t="s">
        <v>220</v>
      </c>
      <c r="Y1" s="404" t="s">
        <v>254</v>
      </c>
      <c r="Z1" s="406" t="s">
        <v>255</v>
      </c>
    </row>
    <row r="2" spans="1:26" ht="42" customHeight="1" x14ac:dyDescent="0.25">
      <c r="A2" s="226"/>
      <c r="B2" s="226"/>
      <c r="C2" s="227"/>
      <c r="D2" s="408" t="s">
        <v>256</v>
      </c>
      <c r="E2" s="409"/>
      <c r="F2" s="409"/>
      <c r="G2" s="410"/>
      <c r="H2" s="411" t="s">
        <v>257</v>
      </c>
      <c r="I2" s="412"/>
      <c r="J2" s="412"/>
      <c r="K2" s="413"/>
      <c r="L2" s="408" t="s">
        <v>258</v>
      </c>
      <c r="M2" s="409"/>
      <c r="N2" s="409"/>
      <c r="O2" s="410"/>
      <c r="P2" s="411" t="s">
        <v>259</v>
      </c>
      <c r="Q2" s="412"/>
      <c r="R2" s="412"/>
      <c r="S2" s="413"/>
      <c r="T2" s="414" t="s">
        <v>260</v>
      </c>
      <c r="U2" s="415"/>
      <c r="V2" s="415"/>
      <c r="W2" s="416"/>
      <c r="X2" s="417" t="s">
        <v>221</v>
      </c>
      <c r="Y2" s="404"/>
      <c r="Z2" s="406"/>
    </row>
    <row r="3" spans="1:26" s="165" customFormat="1" ht="46.2" thickBot="1" x14ac:dyDescent="0.3">
      <c r="A3" s="303" t="s">
        <v>261</v>
      </c>
      <c r="B3" s="303"/>
      <c r="C3" s="304" t="s">
        <v>178</v>
      </c>
      <c r="D3" s="305" t="s">
        <v>222</v>
      </c>
      <c r="E3" s="306" t="s">
        <v>223</v>
      </c>
      <c r="F3" s="306" t="s">
        <v>224</v>
      </c>
      <c r="G3" s="307" t="s">
        <v>262</v>
      </c>
      <c r="H3" s="308" t="s">
        <v>225</v>
      </c>
      <c r="I3" s="309" t="s">
        <v>226</v>
      </c>
      <c r="J3" s="310" t="s">
        <v>227</v>
      </c>
      <c r="K3" s="311" t="s">
        <v>263</v>
      </c>
      <c r="L3" s="312" t="s">
        <v>228</v>
      </c>
      <c r="M3" s="313" t="s">
        <v>229</v>
      </c>
      <c r="N3" s="313" t="s">
        <v>230</v>
      </c>
      <c r="O3" s="314" t="s">
        <v>264</v>
      </c>
      <c r="P3" s="315" t="s">
        <v>265</v>
      </c>
      <c r="Q3" s="316" t="s">
        <v>266</v>
      </c>
      <c r="R3" s="316" t="s">
        <v>267</v>
      </c>
      <c r="S3" s="317" t="s">
        <v>268</v>
      </c>
      <c r="T3" s="312" t="s">
        <v>231</v>
      </c>
      <c r="U3" s="313" t="s">
        <v>232</v>
      </c>
      <c r="V3" s="313" t="s">
        <v>233</v>
      </c>
      <c r="W3" s="318" t="s">
        <v>269</v>
      </c>
      <c r="X3" s="418"/>
      <c r="Y3" s="405"/>
      <c r="Z3" s="407"/>
    </row>
    <row r="4" spans="1:26" ht="18" customHeight="1" thickBot="1" x14ac:dyDescent="0.3">
      <c r="A4" s="319" t="s">
        <v>270</v>
      </c>
      <c r="B4" s="369" t="s">
        <v>142</v>
      </c>
      <c r="C4" s="320" t="s">
        <v>5</v>
      </c>
      <c r="D4" s="321">
        <v>3.5</v>
      </c>
      <c r="E4" s="321">
        <v>0</v>
      </c>
      <c r="F4" s="322">
        <v>3.5</v>
      </c>
      <c r="G4" s="321">
        <v>0</v>
      </c>
      <c r="H4" s="323">
        <v>14</v>
      </c>
      <c r="I4" s="323">
        <v>0</v>
      </c>
      <c r="J4" s="324">
        <f t="shared" ref="J4:J67" si="0">H4-I4</f>
        <v>14</v>
      </c>
      <c r="K4" s="325">
        <v>0</v>
      </c>
      <c r="L4" s="326">
        <v>3</v>
      </c>
      <c r="M4" s="327">
        <v>0</v>
      </c>
      <c r="N4" s="328">
        <f t="shared" ref="N4:N67" si="1">L4-M4</f>
        <v>3</v>
      </c>
      <c r="O4" s="329">
        <v>0</v>
      </c>
      <c r="P4" s="330">
        <v>3</v>
      </c>
      <c r="Q4" s="331">
        <v>0</v>
      </c>
      <c r="R4" s="332">
        <f t="shared" ref="R4:R67" si="2">P4-Q4</f>
        <v>3</v>
      </c>
      <c r="S4" s="333">
        <v>0</v>
      </c>
      <c r="T4" s="334">
        <f t="shared" ref="T4:T35" si="3">SUM(P4,L4,H4,D4)</f>
        <v>23.5</v>
      </c>
      <c r="U4" s="334">
        <f t="shared" ref="U4:U35" si="4">SUM(Q4,M4,I4,E4)</f>
        <v>0</v>
      </c>
      <c r="V4" s="334">
        <f t="shared" ref="V4:V35" si="5">T4-U4</f>
        <v>23.5</v>
      </c>
      <c r="W4" s="334">
        <f t="shared" ref="W4:W35" si="6">SUM(S4,O4,K4,G4)</f>
        <v>0</v>
      </c>
      <c r="X4" s="335">
        <f>V4-W4</f>
        <v>23.5</v>
      </c>
      <c r="Y4" s="336">
        <v>2</v>
      </c>
      <c r="Z4" s="336" t="s">
        <v>271</v>
      </c>
    </row>
    <row r="5" spans="1:26" ht="18" customHeight="1" thickBot="1" x14ac:dyDescent="0.3">
      <c r="A5" s="337" t="s">
        <v>270</v>
      </c>
      <c r="B5" s="338" t="s">
        <v>153</v>
      </c>
      <c r="C5" s="339" t="s">
        <v>6</v>
      </c>
      <c r="D5" s="340">
        <v>1</v>
      </c>
      <c r="E5" s="340">
        <v>0</v>
      </c>
      <c r="F5" s="322">
        <f t="shared" ref="F5:F36" si="7">D5-E5</f>
        <v>1</v>
      </c>
      <c r="G5" s="340">
        <v>0</v>
      </c>
      <c r="H5" s="341">
        <v>3</v>
      </c>
      <c r="I5" s="341">
        <v>0</v>
      </c>
      <c r="J5" s="324">
        <f t="shared" si="0"/>
        <v>3</v>
      </c>
      <c r="K5" s="342">
        <v>0</v>
      </c>
      <c r="L5" s="343">
        <v>0</v>
      </c>
      <c r="M5" s="344">
        <v>0</v>
      </c>
      <c r="N5" s="328">
        <f t="shared" si="1"/>
        <v>0</v>
      </c>
      <c r="O5" s="345">
        <v>0</v>
      </c>
      <c r="P5" s="346">
        <v>0.25</v>
      </c>
      <c r="Q5" s="347">
        <v>0</v>
      </c>
      <c r="R5" s="332">
        <f t="shared" si="2"/>
        <v>0.25</v>
      </c>
      <c r="S5" s="348">
        <v>0</v>
      </c>
      <c r="T5" s="349">
        <f t="shared" si="3"/>
        <v>4.25</v>
      </c>
      <c r="U5" s="349">
        <f t="shared" si="4"/>
        <v>0</v>
      </c>
      <c r="V5" s="334">
        <f t="shared" si="5"/>
        <v>4.25</v>
      </c>
      <c r="W5" s="349">
        <f t="shared" si="6"/>
        <v>0</v>
      </c>
      <c r="X5" s="335">
        <f t="shared" ref="X5:X68" si="8">V5-W5</f>
        <v>4.25</v>
      </c>
      <c r="Y5" s="350">
        <v>0</v>
      </c>
      <c r="Z5" s="350"/>
    </row>
    <row r="6" spans="1:26" ht="18" customHeight="1" thickBot="1" x14ac:dyDescent="0.3">
      <c r="A6" s="337" t="s">
        <v>270</v>
      </c>
      <c r="B6" s="338" t="s">
        <v>153</v>
      </c>
      <c r="C6" s="339" t="s">
        <v>7</v>
      </c>
      <c r="D6" s="340">
        <v>0.25</v>
      </c>
      <c r="E6" s="340">
        <v>0</v>
      </c>
      <c r="F6" s="322">
        <f t="shared" si="7"/>
        <v>0.25</v>
      </c>
      <c r="G6" s="340">
        <v>0</v>
      </c>
      <c r="H6" s="341">
        <v>1.75</v>
      </c>
      <c r="I6" s="341">
        <v>0</v>
      </c>
      <c r="J6" s="324">
        <f t="shared" si="0"/>
        <v>1.75</v>
      </c>
      <c r="K6" s="342">
        <v>0</v>
      </c>
      <c r="L6" s="343">
        <v>0</v>
      </c>
      <c r="M6" s="344">
        <v>0</v>
      </c>
      <c r="N6" s="328">
        <f t="shared" si="1"/>
        <v>0</v>
      </c>
      <c r="O6" s="345">
        <v>0</v>
      </c>
      <c r="P6" s="346">
        <v>0</v>
      </c>
      <c r="Q6" s="347">
        <v>0</v>
      </c>
      <c r="R6" s="332">
        <f t="shared" si="2"/>
        <v>0</v>
      </c>
      <c r="S6" s="348">
        <v>0</v>
      </c>
      <c r="T6" s="349">
        <f t="shared" si="3"/>
        <v>2</v>
      </c>
      <c r="U6" s="349">
        <f t="shared" si="4"/>
        <v>0</v>
      </c>
      <c r="V6" s="334">
        <f t="shared" si="5"/>
        <v>2</v>
      </c>
      <c r="W6" s="349">
        <f t="shared" si="6"/>
        <v>0</v>
      </c>
      <c r="X6" s="335">
        <f t="shared" si="8"/>
        <v>2</v>
      </c>
      <c r="Y6" s="350">
        <v>0.5</v>
      </c>
      <c r="Z6" s="350" t="s">
        <v>234</v>
      </c>
    </row>
    <row r="7" spans="1:26" ht="18" customHeight="1" thickBot="1" x14ac:dyDescent="0.3">
      <c r="A7" s="337" t="s">
        <v>270</v>
      </c>
      <c r="B7" s="338" t="s">
        <v>154</v>
      </c>
      <c r="C7" s="339" t="s">
        <v>8</v>
      </c>
      <c r="D7" s="340">
        <v>1.25</v>
      </c>
      <c r="E7" s="340">
        <v>0</v>
      </c>
      <c r="F7" s="322">
        <f t="shared" si="7"/>
        <v>1.25</v>
      </c>
      <c r="G7" s="340">
        <v>0</v>
      </c>
      <c r="H7" s="341">
        <v>4.75</v>
      </c>
      <c r="I7" s="341">
        <v>0</v>
      </c>
      <c r="J7" s="324">
        <f t="shared" si="0"/>
        <v>4.75</v>
      </c>
      <c r="K7" s="342">
        <v>0</v>
      </c>
      <c r="L7" s="343">
        <v>1</v>
      </c>
      <c r="M7" s="344">
        <v>0</v>
      </c>
      <c r="N7" s="328">
        <f t="shared" si="1"/>
        <v>1</v>
      </c>
      <c r="O7" s="345">
        <v>0</v>
      </c>
      <c r="P7" s="346">
        <v>0</v>
      </c>
      <c r="Q7" s="347">
        <v>0</v>
      </c>
      <c r="R7" s="332">
        <f t="shared" si="2"/>
        <v>0</v>
      </c>
      <c r="S7" s="348">
        <v>0</v>
      </c>
      <c r="T7" s="349">
        <f t="shared" si="3"/>
        <v>7</v>
      </c>
      <c r="U7" s="349">
        <f t="shared" si="4"/>
        <v>0</v>
      </c>
      <c r="V7" s="334">
        <f t="shared" si="5"/>
        <v>7</v>
      </c>
      <c r="W7" s="349">
        <f t="shared" si="6"/>
        <v>0</v>
      </c>
      <c r="X7" s="335">
        <f t="shared" si="8"/>
        <v>7</v>
      </c>
      <c r="Y7" s="350">
        <v>2</v>
      </c>
      <c r="Z7" s="350" t="s">
        <v>272</v>
      </c>
    </row>
    <row r="8" spans="1:26" ht="18" customHeight="1" thickBot="1" x14ac:dyDescent="0.3">
      <c r="A8" s="337" t="s">
        <v>270</v>
      </c>
      <c r="B8" s="338" t="s">
        <v>153</v>
      </c>
      <c r="C8" s="339" t="s">
        <v>9</v>
      </c>
      <c r="D8" s="340">
        <v>1</v>
      </c>
      <c r="E8" s="340">
        <v>0</v>
      </c>
      <c r="F8" s="322">
        <f t="shared" si="7"/>
        <v>1</v>
      </c>
      <c r="G8" s="340">
        <v>0</v>
      </c>
      <c r="H8" s="341">
        <v>4</v>
      </c>
      <c r="I8" s="341">
        <v>0</v>
      </c>
      <c r="J8" s="324">
        <f t="shared" si="0"/>
        <v>4</v>
      </c>
      <c r="K8" s="342">
        <v>0</v>
      </c>
      <c r="L8" s="343">
        <v>0</v>
      </c>
      <c r="M8" s="344">
        <v>0</v>
      </c>
      <c r="N8" s="328">
        <f t="shared" si="1"/>
        <v>0</v>
      </c>
      <c r="O8" s="345">
        <v>0</v>
      </c>
      <c r="P8" s="346">
        <v>0.25</v>
      </c>
      <c r="Q8" s="347">
        <v>0</v>
      </c>
      <c r="R8" s="332">
        <f t="shared" si="2"/>
        <v>0.25</v>
      </c>
      <c r="S8" s="348">
        <v>0</v>
      </c>
      <c r="T8" s="349">
        <f t="shared" si="3"/>
        <v>5.25</v>
      </c>
      <c r="U8" s="349">
        <f t="shared" si="4"/>
        <v>0</v>
      </c>
      <c r="V8" s="334">
        <f t="shared" si="5"/>
        <v>5.25</v>
      </c>
      <c r="W8" s="349">
        <f t="shared" si="6"/>
        <v>0</v>
      </c>
      <c r="X8" s="335">
        <f t="shared" si="8"/>
        <v>5.25</v>
      </c>
      <c r="Y8" s="350">
        <v>0</v>
      </c>
      <c r="Z8" s="350"/>
    </row>
    <row r="9" spans="1:26" ht="18" customHeight="1" thickBot="1" x14ac:dyDescent="0.3">
      <c r="A9" s="337" t="s">
        <v>270</v>
      </c>
      <c r="B9" s="338" t="s">
        <v>153</v>
      </c>
      <c r="C9" s="339" t="s">
        <v>10</v>
      </c>
      <c r="D9" s="340">
        <v>0</v>
      </c>
      <c r="E9" s="340">
        <v>0</v>
      </c>
      <c r="F9" s="322">
        <f t="shared" si="7"/>
        <v>0</v>
      </c>
      <c r="G9" s="340">
        <v>0</v>
      </c>
      <c r="H9" s="341">
        <v>1</v>
      </c>
      <c r="I9" s="341">
        <v>0</v>
      </c>
      <c r="J9" s="324">
        <f t="shared" si="0"/>
        <v>1</v>
      </c>
      <c r="K9" s="342">
        <v>0</v>
      </c>
      <c r="L9" s="343">
        <v>0</v>
      </c>
      <c r="M9" s="344">
        <v>0</v>
      </c>
      <c r="N9" s="328">
        <f t="shared" si="1"/>
        <v>0</v>
      </c>
      <c r="O9" s="345">
        <v>0</v>
      </c>
      <c r="P9" s="346">
        <v>0</v>
      </c>
      <c r="Q9" s="347">
        <v>0</v>
      </c>
      <c r="R9" s="332">
        <f t="shared" si="2"/>
        <v>0</v>
      </c>
      <c r="S9" s="348">
        <v>0</v>
      </c>
      <c r="T9" s="349">
        <f t="shared" si="3"/>
        <v>1</v>
      </c>
      <c r="U9" s="349">
        <f t="shared" si="4"/>
        <v>0</v>
      </c>
      <c r="V9" s="334">
        <f t="shared" si="5"/>
        <v>1</v>
      </c>
      <c r="W9" s="349">
        <f t="shared" si="6"/>
        <v>0</v>
      </c>
      <c r="X9" s="335">
        <f t="shared" si="8"/>
        <v>1</v>
      </c>
      <c r="Y9" s="350">
        <v>0.05</v>
      </c>
      <c r="Z9" s="350" t="s">
        <v>234</v>
      </c>
    </row>
    <row r="10" spans="1:26" ht="18" customHeight="1" thickBot="1" x14ac:dyDescent="0.3">
      <c r="A10" s="337" t="s">
        <v>273</v>
      </c>
      <c r="B10" s="338" t="s">
        <v>167</v>
      </c>
      <c r="C10" s="339" t="s">
        <v>11</v>
      </c>
      <c r="D10" s="340">
        <v>1.75</v>
      </c>
      <c r="E10" s="340">
        <v>0</v>
      </c>
      <c r="F10" s="322">
        <f t="shared" si="7"/>
        <v>1.75</v>
      </c>
      <c r="G10" s="340">
        <v>0</v>
      </c>
      <c r="H10" s="341">
        <v>5.5</v>
      </c>
      <c r="I10" s="341">
        <v>0</v>
      </c>
      <c r="J10" s="324">
        <v>5.5</v>
      </c>
      <c r="K10" s="342">
        <v>1</v>
      </c>
      <c r="L10" s="343">
        <v>0</v>
      </c>
      <c r="M10" s="344">
        <v>0</v>
      </c>
      <c r="N10" s="328">
        <v>0</v>
      </c>
      <c r="O10" s="345">
        <v>0</v>
      </c>
      <c r="P10" s="351">
        <v>0</v>
      </c>
      <c r="Q10" s="341">
        <v>0</v>
      </c>
      <c r="R10" s="332">
        <f t="shared" si="2"/>
        <v>0</v>
      </c>
      <c r="S10" s="352">
        <v>0</v>
      </c>
      <c r="T10" s="349">
        <f t="shared" si="3"/>
        <v>7.25</v>
      </c>
      <c r="U10" s="349">
        <f t="shared" si="4"/>
        <v>0</v>
      </c>
      <c r="V10" s="334">
        <f t="shared" si="5"/>
        <v>7.25</v>
      </c>
      <c r="W10" s="349">
        <f t="shared" si="6"/>
        <v>1</v>
      </c>
      <c r="X10" s="335">
        <f t="shared" si="8"/>
        <v>6.25</v>
      </c>
      <c r="Y10" s="350">
        <v>0.3</v>
      </c>
      <c r="Z10" s="350" t="s">
        <v>274</v>
      </c>
    </row>
    <row r="11" spans="1:26" ht="18" customHeight="1" thickBot="1" x14ac:dyDescent="0.3">
      <c r="A11" s="337" t="s">
        <v>273</v>
      </c>
      <c r="B11" s="338" t="s">
        <v>167</v>
      </c>
      <c r="C11" s="339" t="s">
        <v>12</v>
      </c>
      <c r="D11" s="340">
        <v>0.5</v>
      </c>
      <c r="E11" s="340">
        <v>0</v>
      </c>
      <c r="F11" s="322">
        <f t="shared" si="7"/>
        <v>0.5</v>
      </c>
      <c r="G11" s="340">
        <v>0</v>
      </c>
      <c r="H11" s="341">
        <v>3</v>
      </c>
      <c r="I11" s="341">
        <v>0</v>
      </c>
      <c r="J11" s="324">
        <f t="shared" si="0"/>
        <v>3</v>
      </c>
      <c r="K11" s="342">
        <v>0</v>
      </c>
      <c r="L11" s="343">
        <v>0</v>
      </c>
      <c r="M11" s="344">
        <v>0</v>
      </c>
      <c r="N11" s="328">
        <f t="shared" si="1"/>
        <v>0</v>
      </c>
      <c r="O11" s="345">
        <v>0</v>
      </c>
      <c r="P11" s="351">
        <v>0</v>
      </c>
      <c r="Q11" s="341">
        <v>0</v>
      </c>
      <c r="R11" s="332">
        <f t="shared" si="2"/>
        <v>0</v>
      </c>
      <c r="S11" s="352">
        <v>0</v>
      </c>
      <c r="T11" s="349">
        <f t="shared" si="3"/>
        <v>3.5</v>
      </c>
      <c r="U11" s="349">
        <f t="shared" si="4"/>
        <v>0</v>
      </c>
      <c r="V11" s="334">
        <f t="shared" si="5"/>
        <v>3.5</v>
      </c>
      <c r="W11" s="349">
        <f t="shared" si="6"/>
        <v>0</v>
      </c>
      <c r="X11" s="335">
        <f t="shared" si="8"/>
        <v>3.5</v>
      </c>
      <c r="Y11" s="350">
        <v>7.0000000000000007E-2</v>
      </c>
      <c r="Z11" s="350" t="s">
        <v>275</v>
      </c>
    </row>
    <row r="12" spans="1:26" ht="18" customHeight="1" thickBot="1" x14ac:dyDescent="0.3">
      <c r="A12" s="337" t="s">
        <v>270</v>
      </c>
      <c r="B12" s="338" t="s">
        <v>152</v>
      </c>
      <c r="C12" s="339" t="s">
        <v>13</v>
      </c>
      <c r="D12" s="340">
        <v>1</v>
      </c>
      <c r="E12" s="340">
        <v>0</v>
      </c>
      <c r="F12" s="322">
        <f t="shared" si="7"/>
        <v>1</v>
      </c>
      <c r="G12" s="340">
        <v>0</v>
      </c>
      <c r="H12" s="341">
        <v>6</v>
      </c>
      <c r="I12" s="341">
        <v>0</v>
      </c>
      <c r="J12" s="324">
        <f t="shared" si="0"/>
        <v>6</v>
      </c>
      <c r="K12" s="342">
        <v>2</v>
      </c>
      <c r="L12" s="343">
        <v>1</v>
      </c>
      <c r="M12" s="344">
        <v>0</v>
      </c>
      <c r="N12" s="328">
        <f t="shared" si="1"/>
        <v>1</v>
      </c>
      <c r="O12" s="345">
        <v>0</v>
      </c>
      <c r="P12" s="346">
        <v>0</v>
      </c>
      <c r="Q12" s="347">
        <v>0</v>
      </c>
      <c r="R12" s="332">
        <f t="shared" si="2"/>
        <v>0</v>
      </c>
      <c r="S12" s="348">
        <v>0</v>
      </c>
      <c r="T12" s="349">
        <f t="shared" si="3"/>
        <v>8</v>
      </c>
      <c r="U12" s="349">
        <f t="shared" si="4"/>
        <v>0</v>
      </c>
      <c r="V12" s="334">
        <f t="shared" si="5"/>
        <v>8</v>
      </c>
      <c r="W12" s="349">
        <f t="shared" si="6"/>
        <v>2</v>
      </c>
      <c r="X12" s="335">
        <f t="shared" si="8"/>
        <v>6</v>
      </c>
      <c r="Y12" s="350">
        <v>2.6</v>
      </c>
      <c r="Z12" s="350" t="s">
        <v>276</v>
      </c>
    </row>
    <row r="13" spans="1:26" ht="18" customHeight="1" thickBot="1" x14ac:dyDescent="0.3">
      <c r="A13" s="337" t="s">
        <v>270</v>
      </c>
      <c r="B13" s="338" t="s">
        <v>152</v>
      </c>
      <c r="C13" s="339" t="s">
        <v>14</v>
      </c>
      <c r="D13" s="340">
        <v>1.25</v>
      </c>
      <c r="E13" s="340">
        <v>0</v>
      </c>
      <c r="F13" s="322">
        <f t="shared" si="7"/>
        <v>1.25</v>
      </c>
      <c r="G13" s="340">
        <v>0</v>
      </c>
      <c r="H13" s="341">
        <v>10.75</v>
      </c>
      <c r="I13" s="341">
        <v>0</v>
      </c>
      <c r="J13" s="324">
        <f t="shared" si="0"/>
        <v>10.75</v>
      </c>
      <c r="K13" s="342">
        <v>0</v>
      </c>
      <c r="L13" s="343">
        <v>1</v>
      </c>
      <c r="M13" s="344">
        <v>0</v>
      </c>
      <c r="N13" s="328">
        <f t="shared" si="1"/>
        <v>1</v>
      </c>
      <c r="O13" s="345">
        <v>0</v>
      </c>
      <c r="P13" s="346">
        <v>0</v>
      </c>
      <c r="Q13" s="347">
        <v>0</v>
      </c>
      <c r="R13" s="332">
        <f t="shared" si="2"/>
        <v>0</v>
      </c>
      <c r="S13" s="348">
        <v>0</v>
      </c>
      <c r="T13" s="349">
        <f t="shared" si="3"/>
        <v>13</v>
      </c>
      <c r="U13" s="349">
        <f t="shared" si="4"/>
        <v>0</v>
      </c>
      <c r="V13" s="334">
        <f t="shared" si="5"/>
        <v>13</v>
      </c>
      <c r="W13" s="349">
        <f t="shared" si="6"/>
        <v>0</v>
      </c>
      <c r="X13" s="335">
        <f t="shared" si="8"/>
        <v>13</v>
      </c>
      <c r="Y13" s="350">
        <v>0.25</v>
      </c>
      <c r="Z13" s="350" t="s">
        <v>234</v>
      </c>
    </row>
    <row r="14" spans="1:26" ht="18" customHeight="1" thickBot="1" x14ac:dyDescent="0.3">
      <c r="A14" s="337" t="s">
        <v>273</v>
      </c>
      <c r="B14" s="338" t="s">
        <v>253</v>
      </c>
      <c r="C14" s="339" t="s">
        <v>15</v>
      </c>
      <c r="D14" s="340">
        <v>3</v>
      </c>
      <c r="E14" s="340">
        <v>0</v>
      </c>
      <c r="F14" s="322">
        <f t="shared" si="7"/>
        <v>3</v>
      </c>
      <c r="G14" s="340">
        <v>0</v>
      </c>
      <c r="H14" s="341">
        <v>8</v>
      </c>
      <c r="I14" s="341">
        <v>0</v>
      </c>
      <c r="J14" s="324">
        <f t="shared" si="0"/>
        <v>8</v>
      </c>
      <c r="K14" s="342">
        <v>1</v>
      </c>
      <c r="L14" s="343">
        <v>5</v>
      </c>
      <c r="M14" s="344">
        <v>0</v>
      </c>
      <c r="N14" s="328">
        <f t="shared" si="1"/>
        <v>5</v>
      </c>
      <c r="O14" s="345">
        <v>2</v>
      </c>
      <c r="P14" s="346">
        <v>1.5</v>
      </c>
      <c r="Q14" s="347">
        <v>0</v>
      </c>
      <c r="R14" s="332">
        <f t="shared" si="2"/>
        <v>1.5</v>
      </c>
      <c r="S14" s="348">
        <v>0</v>
      </c>
      <c r="T14" s="349">
        <f t="shared" si="3"/>
        <v>17.5</v>
      </c>
      <c r="U14" s="349">
        <f t="shared" si="4"/>
        <v>0</v>
      </c>
      <c r="V14" s="334">
        <f t="shared" si="5"/>
        <v>17.5</v>
      </c>
      <c r="W14" s="349">
        <f t="shared" si="6"/>
        <v>3</v>
      </c>
      <c r="X14" s="335">
        <f t="shared" si="8"/>
        <v>14.5</v>
      </c>
      <c r="Y14" s="350">
        <v>0</v>
      </c>
      <c r="Z14" s="350"/>
    </row>
    <row r="15" spans="1:26" ht="18" customHeight="1" thickBot="1" x14ac:dyDescent="0.3">
      <c r="A15" s="337" t="s">
        <v>273</v>
      </c>
      <c r="B15" s="338" t="s">
        <v>153</v>
      </c>
      <c r="C15" s="339" t="s">
        <v>16</v>
      </c>
      <c r="D15" s="340">
        <v>2</v>
      </c>
      <c r="E15" s="340">
        <v>0</v>
      </c>
      <c r="F15" s="322">
        <f t="shared" si="7"/>
        <v>2</v>
      </c>
      <c r="G15" s="340">
        <v>0</v>
      </c>
      <c r="H15" s="341">
        <v>5</v>
      </c>
      <c r="I15" s="341">
        <v>0</v>
      </c>
      <c r="J15" s="324">
        <f t="shared" si="0"/>
        <v>5</v>
      </c>
      <c r="K15" s="342">
        <v>0</v>
      </c>
      <c r="L15" s="343">
        <v>2</v>
      </c>
      <c r="M15" s="344">
        <v>0</v>
      </c>
      <c r="N15" s="328">
        <f t="shared" si="1"/>
        <v>2</v>
      </c>
      <c r="O15" s="345">
        <v>0</v>
      </c>
      <c r="P15" s="346">
        <v>0</v>
      </c>
      <c r="Q15" s="347">
        <v>0</v>
      </c>
      <c r="R15" s="332">
        <f t="shared" si="2"/>
        <v>0</v>
      </c>
      <c r="S15" s="348">
        <v>0</v>
      </c>
      <c r="T15" s="349">
        <f t="shared" si="3"/>
        <v>9</v>
      </c>
      <c r="U15" s="349">
        <f t="shared" si="4"/>
        <v>0</v>
      </c>
      <c r="V15" s="334">
        <f t="shared" si="5"/>
        <v>9</v>
      </c>
      <c r="W15" s="349">
        <f t="shared" si="6"/>
        <v>0</v>
      </c>
      <c r="X15" s="335">
        <f t="shared" si="8"/>
        <v>9</v>
      </c>
      <c r="Y15" s="350">
        <v>0.2</v>
      </c>
      <c r="Z15" s="350" t="s">
        <v>277</v>
      </c>
    </row>
    <row r="16" spans="1:26" ht="18" customHeight="1" thickBot="1" x14ac:dyDescent="0.3">
      <c r="A16" s="337" t="s">
        <v>270</v>
      </c>
      <c r="B16" s="338" t="s">
        <v>154</v>
      </c>
      <c r="C16" s="339" t="s">
        <v>17</v>
      </c>
      <c r="D16" s="340">
        <v>4.25</v>
      </c>
      <c r="E16" s="340">
        <v>0</v>
      </c>
      <c r="F16" s="322">
        <f t="shared" si="7"/>
        <v>4.25</v>
      </c>
      <c r="G16" s="340">
        <v>0</v>
      </c>
      <c r="H16" s="341">
        <v>16.75</v>
      </c>
      <c r="I16" s="341">
        <v>0</v>
      </c>
      <c r="J16" s="324">
        <f t="shared" si="0"/>
        <v>16.75</v>
      </c>
      <c r="K16" s="342">
        <v>0</v>
      </c>
      <c r="L16" s="343">
        <v>2</v>
      </c>
      <c r="M16" s="344">
        <v>0</v>
      </c>
      <c r="N16" s="328">
        <f t="shared" si="1"/>
        <v>2</v>
      </c>
      <c r="O16" s="345">
        <v>0</v>
      </c>
      <c r="P16" s="346">
        <v>0</v>
      </c>
      <c r="Q16" s="347">
        <v>0</v>
      </c>
      <c r="R16" s="332">
        <f t="shared" si="2"/>
        <v>0</v>
      </c>
      <c r="S16" s="348">
        <v>0</v>
      </c>
      <c r="T16" s="349">
        <f t="shared" si="3"/>
        <v>23</v>
      </c>
      <c r="U16" s="349">
        <f t="shared" si="4"/>
        <v>0</v>
      </c>
      <c r="V16" s="334">
        <f t="shared" si="5"/>
        <v>23</v>
      </c>
      <c r="W16" s="349">
        <f t="shared" si="6"/>
        <v>0</v>
      </c>
      <c r="X16" s="335">
        <f t="shared" si="8"/>
        <v>23</v>
      </c>
      <c r="Y16" s="350">
        <v>3.2</v>
      </c>
      <c r="Z16" s="350" t="s">
        <v>278</v>
      </c>
    </row>
    <row r="17" spans="1:26" ht="18" customHeight="1" thickBot="1" x14ac:dyDescent="0.3">
      <c r="A17" s="337" t="s">
        <v>270</v>
      </c>
      <c r="B17" s="338" t="s">
        <v>153</v>
      </c>
      <c r="C17" s="339" t="s">
        <v>18</v>
      </c>
      <c r="D17" s="340">
        <v>1.25</v>
      </c>
      <c r="E17" s="340">
        <v>0</v>
      </c>
      <c r="F17" s="322">
        <f t="shared" si="7"/>
        <v>1.25</v>
      </c>
      <c r="G17" s="340">
        <v>0</v>
      </c>
      <c r="H17" s="341">
        <v>7.75</v>
      </c>
      <c r="I17" s="341">
        <v>0</v>
      </c>
      <c r="J17" s="324">
        <f t="shared" si="0"/>
        <v>7.75</v>
      </c>
      <c r="K17" s="342">
        <v>1</v>
      </c>
      <c r="L17" s="343">
        <v>1</v>
      </c>
      <c r="M17" s="344">
        <v>0</v>
      </c>
      <c r="N17" s="328">
        <f t="shared" si="1"/>
        <v>1</v>
      </c>
      <c r="O17" s="345">
        <v>0</v>
      </c>
      <c r="P17" s="346">
        <v>0</v>
      </c>
      <c r="Q17" s="347">
        <v>0</v>
      </c>
      <c r="R17" s="332">
        <f t="shared" si="2"/>
        <v>0</v>
      </c>
      <c r="S17" s="348">
        <v>0</v>
      </c>
      <c r="T17" s="349">
        <f t="shared" si="3"/>
        <v>10</v>
      </c>
      <c r="U17" s="349">
        <f t="shared" si="4"/>
        <v>0</v>
      </c>
      <c r="V17" s="334">
        <f t="shared" si="5"/>
        <v>10</v>
      </c>
      <c r="W17" s="349">
        <f t="shared" si="6"/>
        <v>1</v>
      </c>
      <c r="X17" s="335">
        <f t="shared" si="8"/>
        <v>9</v>
      </c>
      <c r="Y17" s="350">
        <v>1</v>
      </c>
      <c r="Z17" s="350" t="s">
        <v>234</v>
      </c>
    </row>
    <row r="18" spans="1:26" ht="18" customHeight="1" thickBot="1" x14ac:dyDescent="0.3">
      <c r="A18" s="337" t="s">
        <v>273</v>
      </c>
      <c r="B18" s="338" t="s">
        <v>167</v>
      </c>
      <c r="C18" s="339" t="s">
        <v>19</v>
      </c>
      <c r="D18" s="340">
        <v>0.5</v>
      </c>
      <c r="E18" s="340">
        <v>0</v>
      </c>
      <c r="F18" s="322">
        <f t="shared" si="7"/>
        <v>0.5</v>
      </c>
      <c r="G18" s="340">
        <v>0</v>
      </c>
      <c r="H18" s="341">
        <v>1</v>
      </c>
      <c r="I18" s="341">
        <v>0</v>
      </c>
      <c r="J18" s="324">
        <f t="shared" si="0"/>
        <v>1</v>
      </c>
      <c r="K18" s="342">
        <v>0</v>
      </c>
      <c r="L18" s="343">
        <v>0.5</v>
      </c>
      <c r="M18" s="344">
        <v>0</v>
      </c>
      <c r="N18" s="328">
        <f t="shared" si="1"/>
        <v>0.5</v>
      </c>
      <c r="O18" s="345">
        <v>0</v>
      </c>
      <c r="P18" s="351">
        <v>0</v>
      </c>
      <c r="Q18" s="341">
        <v>0</v>
      </c>
      <c r="R18" s="332">
        <f t="shared" si="2"/>
        <v>0</v>
      </c>
      <c r="S18" s="352">
        <v>0</v>
      </c>
      <c r="T18" s="349">
        <f t="shared" si="3"/>
        <v>2</v>
      </c>
      <c r="U18" s="349">
        <f t="shared" si="4"/>
        <v>0</v>
      </c>
      <c r="V18" s="334">
        <f t="shared" si="5"/>
        <v>2</v>
      </c>
      <c r="W18" s="349">
        <f t="shared" si="6"/>
        <v>0</v>
      </c>
      <c r="X18" s="335">
        <f t="shared" si="8"/>
        <v>2</v>
      </c>
      <c r="Y18" s="350">
        <v>0.03</v>
      </c>
      <c r="Z18" s="350" t="s">
        <v>279</v>
      </c>
    </row>
    <row r="19" spans="1:26" ht="18" customHeight="1" thickBot="1" x14ac:dyDescent="0.3">
      <c r="A19" s="337" t="s">
        <v>270</v>
      </c>
      <c r="B19" s="338" t="s">
        <v>152</v>
      </c>
      <c r="C19" s="339" t="s">
        <v>20</v>
      </c>
      <c r="D19" s="340">
        <v>1</v>
      </c>
      <c r="E19" s="340">
        <v>0</v>
      </c>
      <c r="F19" s="322">
        <f t="shared" si="7"/>
        <v>1</v>
      </c>
      <c r="G19" s="340">
        <v>0</v>
      </c>
      <c r="H19" s="341">
        <v>4</v>
      </c>
      <c r="I19" s="341">
        <v>0</v>
      </c>
      <c r="J19" s="324">
        <f t="shared" si="0"/>
        <v>4</v>
      </c>
      <c r="K19" s="342">
        <v>0</v>
      </c>
      <c r="L19" s="343">
        <v>1</v>
      </c>
      <c r="M19" s="344">
        <v>0</v>
      </c>
      <c r="N19" s="328">
        <f t="shared" si="1"/>
        <v>1</v>
      </c>
      <c r="O19" s="345">
        <v>0</v>
      </c>
      <c r="P19" s="346">
        <v>0</v>
      </c>
      <c r="Q19" s="347">
        <v>0</v>
      </c>
      <c r="R19" s="332">
        <f t="shared" si="2"/>
        <v>0</v>
      </c>
      <c r="S19" s="348">
        <v>0</v>
      </c>
      <c r="T19" s="349">
        <f t="shared" si="3"/>
        <v>6</v>
      </c>
      <c r="U19" s="349">
        <f t="shared" si="4"/>
        <v>0</v>
      </c>
      <c r="V19" s="334">
        <f t="shared" si="5"/>
        <v>6</v>
      </c>
      <c r="W19" s="349">
        <f t="shared" si="6"/>
        <v>0</v>
      </c>
      <c r="X19" s="335">
        <f t="shared" si="8"/>
        <v>6</v>
      </c>
      <c r="Y19" s="350">
        <v>0</v>
      </c>
      <c r="Z19" s="370" t="s">
        <v>328</v>
      </c>
    </row>
    <row r="20" spans="1:26" ht="18" customHeight="1" thickBot="1" x14ac:dyDescent="0.3">
      <c r="A20" s="337" t="s">
        <v>270</v>
      </c>
      <c r="B20" s="338" t="s">
        <v>142</v>
      </c>
      <c r="C20" s="339" t="s">
        <v>21</v>
      </c>
      <c r="D20" s="340">
        <v>0.33</v>
      </c>
      <c r="E20" s="340">
        <v>0</v>
      </c>
      <c r="F20" s="322">
        <f t="shared" si="7"/>
        <v>0.33</v>
      </c>
      <c r="G20" s="340">
        <v>0</v>
      </c>
      <c r="H20" s="341">
        <v>3</v>
      </c>
      <c r="I20" s="341">
        <v>0</v>
      </c>
      <c r="J20" s="324">
        <f t="shared" si="0"/>
        <v>3</v>
      </c>
      <c r="K20" s="342">
        <v>0</v>
      </c>
      <c r="L20" s="343">
        <v>1</v>
      </c>
      <c r="M20" s="344">
        <v>0</v>
      </c>
      <c r="N20" s="328">
        <f t="shared" si="1"/>
        <v>1</v>
      </c>
      <c r="O20" s="345">
        <v>0</v>
      </c>
      <c r="P20" s="351">
        <v>0</v>
      </c>
      <c r="Q20" s="341">
        <v>0</v>
      </c>
      <c r="R20" s="324">
        <f t="shared" si="2"/>
        <v>0</v>
      </c>
      <c r="S20" s="352">
        <v>0</v>
      </c>
      <c r="T20" s="349">
        <f t="shared" si="3"/>
        <v>4.33</v>
      </c>
      <c r="U20" s="349">
        <f t="shared" si="4"/>
        <v>0</v>
      </c>
      <c r="V20" s="334">
        <f t="shared" si="5"/>
        <v>4.33</v>
      </c>
      <c r="W20" s="349">
        <f t="shared" si="6"/>
        <v>0</v>
      </c>
      <c r="X20" s="335">
        <f t="shared" si="8"/>
        <v>4.33</v>
      </c>
      <c r="Y20" s="350">
        <v>1</v>
      </c>
      <c r="Z20" s="350" t="s">
        <v>234</v>
      </c>
    </row>
    <row r="21" spans="1:26" ht="18" customHeight="1" thickBot="1" x14ac:dyDescent="0.3">
      <c r="A21" s="337" t="s">
        <v>270</v>
      </c>
      <c r="B21" s="338" t="s">
        <v>153</v>
      </c>
      <c r="C21" s="339" t="s">
        <v>22</v>
      </c>
      <c r="D21" s="340">
        <v>3</v>
      </c>
      <c r="E21" s="340">
        <v>0</v>
      </c>
      <c r="F21" s="322">
        <f t="shared" si="7"/>
        <v>3</v>
      </c>
      <c r="G21" s="340">
        <v>0</v>
      </c>
      <c r="H21" s="341">
        <v>17</v>
      </c>
      <c r="I21" s="341">
        <v>0</v>
      </c>
      <c r="J21" s="324">
        <f t="shared" si="0"/>
        <v>17</v>
      </c>
      <c r="K21" s="342">
        <v>1</v>
      </c>
      <c r="L21" s="343">
        <v>3</v>
      </c>
      <c r="M21" s="344">
        <v>0</v>
      </c>
      <c r="N21" s="328">
        <f t="shared" si="1"/>
        <v>3</v>
      </c>
      <c r="O21" s="345">
        <v>0</v>
      </c>
      <c r="P21" s="346">
        <v>0</v>
      </c>
      <c r="Q21" s="347">
        <v>0</v>
      </c>
      <c r="R21" s="332">
        <f t="shared" si="2"/>
        <v>0</v>
      </c>
      <c r="S21" s="348">
        <v>0</v>
      </c>
      <c r="T21" s="349">
        <f t="shared" si="3"/>
        <v>23</v>
      </c>
      <c r="U21" s="349">
        <f t="shared" si="4"/>
        <v>0</v>
      </c>
      <c r="V21" s="334">
        <f t="shared" si="5"/>
        <v>23</v>
      </c>
      <c r="W21" s="349">
        <f t="shared" si="6"/>
        <v>1</v>
      </c>
      <c r="X21" s="335">
        <f t="shared" si="8"/>
        <v>22</v>
      </c>
      <c r="Y21" s="350">
        <v>1</v>
      </c>
      <c r="Z21" s="350" t="s">
        <v>280</v>
      </c>
    </row>
    <row r="22" spans="1:26" ht="18" customHeight="1" thickBot="1" x14ac:dyDescent="0.3">
      <c r="A22" s="337" t="s">
        <v>270</v>
      </c>
      <c r="B22" s="338" t="s">
        <v>142</v>
      </c>
      <c r="C22" s="339" t="s">
        <v>23</v>
      </c>
      <c r="D22" s="340">
        <v>1</v>
      </c>
      <c r="E22" s="340">
        <v>0</v>
      </c>
      <c r="F22" s="322">
        <f t="shared" si="7"/>
        <v>1</v>
      </c>
      <c r="G22" s="340">
        <v>0</v>
      </c>
      <c r="H22" s="341">
        <v>3</v>
      </c>
      <c r="I22" s="341">
        <v>0</v>
      </c>
      <c r="J22" s="324">
        <f t="shared" si="0"/>
        <v>3</v>
      </c>
      <c r="K22" s="342">
        <v>1</v>
      </c>
      <c r="L22" s="343">
        <v>0</v>
      </c>
      <c r="M22" s="344">
        <v>0</v>
      </c>
      <c r="N22" s="328">
        <f t="shared" si="1"/>
        <v>0</v>
      </c>
      <c r="O22" s="345">
        <v>0</v>
      </c>
      <c r="P22" s="346">
        <v>0</v>
      </c>
      <c r="Q22" s="347">
        <v>0</v>
      </c>
      <c r="R22" s="332">
        <f t="shared" si="2"/>
        <v>0</v>
      </c>
      <c r="S22" s="348">
        <v>0</v>
      </c>
      <c r="T22" s="349">
        <f t="shared" si="3"/>
        <v>4</v>
      </c>
      <c r="U22" s="349">
        <f t="shared" si="4"/>
        <v>0</v>
      </c>
      <c r="V22" s="334">
        <f t="shared" si="5"/>
        <v>4</v>
      </c>
      <c r="W22" s="349">
        <f t="shared" si="6"/>
        <v>1</v>
      </c>
      <c r="X22" s="335">
        <f t="shared" si="8"/>
        <v>3</v>
      </c>
      <c r="Y22" s="350">
        <v>0</v>
      </c>
      <c r="Z22" s="350"/>
    </row>
    <row r="23" spans="1:26" ht="18" customHeight="1" thickBot="1" x14ac:dyDescent="0.3">
      <c r="A23" s="337" t="s">
        <v>270</v>
      </c>
      <c r="B23" s="338" t="s">
        <v>253</v>
      </c>
      <c r="C23" s="339" t="s">
        <v>24</v>
      </c>
      <c r="D23" s="340">
        <v>1</v>
      </c>
      <c r="E23" s="340">
        <v>0</v>
      </c>
      <c r="F23" s="322">
        <f t="shared" si="7"/>
        <v>1</v>
      </c>
      <c r="G23" s="340">
        <v>0</v>
      </c>
      <c r="H23" s="341">
        <v>1</v>
      </c>
      <c r="I23" s="341">
        <v>0</v>
      </c>
      <c r="J23" s="324">
        <f t="shared" si="0"/>
        <v>1</v>
      </c>
      <c r="K23" s="342">
        <v>0</v>
      </c>
      <c r="L23" s="343">
        <v>0</v>
      </c>
      <c r="M23" s="344">
        <v>0</v>
      </c>
      <c r="N23" s="328">
        <f t="shared" si="1"/>
        <v>0</v>
      </c>
      <c r="O23" s="345">
        <v>0</v>
      </c>
      <c r="P23" s="346">
        <v>0.1</v>
      </c>
      <c r="Q23" s="347">
        <v>0</v>
      </c>
      <c r="R23" s="332">
        <f t="shared" si="2"/>
        <v>0.1</v>
      </c>
      <c r="S23" s="348">
        <v>0</v>
      </c>
      <c r="T23" s="349">
        <f t="shared" si="3"/>
        <v>2.1</v>
      </c>
      <c r="U23" s="349">
        <f t="shared" si="4"/>
        <v>0</v>
      </c>
      <c r="V23" s="334">
        <f t="shared" si="5"/>
        <v>2.1</v>
      </c>
      <c r="W23" s="349">
        <f t="shared" si="6"/>
        <v>0</v>
      </c>
      <c r="X23" s="335">
        <f t="shared" si="8"/>
        <v>2.1</v>
      </c>
      <c r="Y23" s="350">
        <v>0.1</v>
      </c>
      <c r="Z23" s="350"/>
    </row>
    <row r="24" spans="1:26" ht="18" customHeight="1" thickBot="1" x14ac:dyDescent="0.3">
      <c r="A24" s="337" t="s">
        <v>273</v>
      </c>
      <c r="B24" s="338" t="s">
        <v>167</v>
      </c>
      <c r="C24" s="339" t="s">
        <v>25</v>
      </c>
      <c r="D24" s="340">
        <v>1</v>
      </c>
      <c r="E24" s="340">
        <v>0</v>
      </c>
      <c r="F24" s="322">
        <f t="shared" si="7"/>
        <v>1</v>
      </c>
      <c r="G24" s="340">
        <v>0</v>
      </c>
      <c r="H24" s="341">
        <v>2</v>
      </c>
      <c r="I24" s="341">
        <v>0</v>
      </c>
      <c r="J24" s="324">
        <f t="shared" si="0"/>
        <v>2</v>
      </c>
      <c r="K24" s="342">
        <v>0</v>
      </c>
      <c r="L24" s="343">
        <v>1</v>
      </c>
      <c r="M24" s="344">
        <v>0</v>
      </c>
      <c r="N24" s="328">
        <f t="shared" si="1"/>
        <v>1</v>
      </c>
      <c r="O24" s="345">
        <v>0</v>
      </c>
      <c r="P24" s="351">
        <v>0</v>
      </c>
      <c r="Q24" s="341">
        <v>0</v>
      </c>
      <c r="R24" s="332">
        <f t="shared" si="2"/>
        <v>0</v>
      </c>
      <c r="S24" s="352">
        <v>0</v>
      </c>
      <c r="T24" s="349">
        <f t="shared" si="3"/>
        <v>4</v>
      </c>
      <c r="U24" s="349">
        <f t="shared" si="4"/>
        <v>0</v>
      </c>
      <c r="V24" s="334">
        <f t="shared" si="5"/>
        <v>4</v>
      </c>
      <c r="W24" s="349">
        <f t="shared" si="6"/>
        <v>0</v>
      </c>
      <c r="X24" s="335">
        <f t="shared" si="8"/>
        <v>4</v>
      </c>
      <c r="Y24" s="350">
        <v>0.04</v>
      </c>
      <c r="Z24" s="350" t="s">
        <v>281</v>
      </c>
    </row>
    <row r="25" spans="1:26" ht="18" customHeight="1" thickBot="1" x14ac:dyDescent="0.3">
      <c r="A25" s="337" t="s">
        <v>270</v>
      </c>
      <c r="B25" s="338" t="s">
        <v>253</v>
      </c>
      <c r="C25" s="339" t="s">
        <v>26</v>
      </c>
      <c r="D25" s="340">
        <v>0.1</v>
      </c>
      <c r="E25" s="340">
        <v>0</v>
      </c>
      <c r="F25" s="322">
        <f t="shared" si="7"/>
        <v>0.1</v>
      </c>
      <c r="G25" s="340">
        <v>0</v>
      </c>
      <c r="H25" s="341">
        <v>1</v>
      </c>
      <c r="I25" s="341">
        <v>0</v>
      </c>
      <c r="J25" s="324">
        <f t="shared" si="0"/>
        <v>1</v>
      </c>
      <c r="K25" s="342">
        <v>0</v>
      </c>
      <c r="L25" s="343">
        <v>0</v>
      </c>
      <c r="M25" s="344">
        <v>0</v>
      </c>
      <c r="N25" s="328">
        <f t="shared" si="1"/>
        <v>0</v>
      </c>
      <c r="O25" s="345">
        <v>0</v>
      </c>
      <c r="P25" s="346">
        <v>0.1</v>
      </c>
      <c r="Q25" s="347">
        <v>0</v>
      </c>
      <c r="R25" s="332">
        <f t="shared" si="2"/>
        <v>0.1</v>
      </c>
      <c r="S25" s="348">
        <v>0</v>
      </c>
      <c r="T25" s="349">
        <f t="shared" si="3"/>
        <v>1.2000000000000002</v>
      </c>
      <c r="U25" s="349">
        <f t="shared" si="4"/>
        <v>0</v>
      </c>
      <c r="V25" s="334">
        <f t="shared" si="5"/>
        <v>1.2000000000000002</v>
      </c>
      <c r="W25" s="349">
        <f t="shared" si="6"/>
        <v>0</v>
      </c>
      <c r="X25" s="335">
        <f t="shared" si="8"/>
        <v>1.2000000000000002</v>
      </c>
      <c r="Y25" s="350">
        <v>0.1</v>
      </c>
      <c r="Z25" s="350"/>
    </row>
    <row r="26" spans="1:26" ht="18" customHeight="1" thickBot="1" x14ac:dyDescent="0.3">
      <c r="A26" s="337" t="s">
        <v>270</v>
      </c>
      <c r="B26" s="338" t="s">
        <v>153</v>
      </c>
      <c r="C26" s="339" t="s">
        <v>27</v>
      </c>
      <c r="D26" s="340">
        <v>4</v>
      </c>
      <c r="E26" s="340">
        <v>0</v>
      </c>
      <c r="F26" s="322">
        <f t="shared" si="7"/>
        <v>4</v>
      </c>
      <c r="G26" s="340">
        <v>0</v>
      </c>
      <c r="H26" s="341">
        <v>15</v>
      </c>
      <c r="I26" s="341">
        <v>0</v>
      </c>
      <c r="J26" s="324">
        <f t="shared" si="0"/>
        <v>15</v>
      </c>
      <c r="K26" s="342">
        <v>1</v>
      </c>
      <c r="L26" s="343">
        <v>2</v>
      </c>
      <c r="M26" s="344">
        <v>0</v>
      </c>
      <c r="N26" s="328">
        <f t="shared" si="1"/>
        <v>2</v>
      </c>
      <c r="O26" s="345">
        <v>0</v>
      </c>
      <c r="P26" s="346">
        <v>1</v>
      </c>
      <c r="Q26" s="347">
        <v>0</v>
      </c>
      <c r="R26" s="332">
        <f t="shared" si="2"/>
        <v>1</v>
      </c>
      <c r="S26" s="348">
        <v>0</v>
      </c>
      <c r="T26" s="349">
        <f t="shared" si="3"/>
        <v>22</v>
      </c>
      <c r="U26" s="349">
        <f t="shared" si="4"/>
        <v>0</v>
      </c>
      <c r="V26" s="334">
        <f t="shared" si="5"/>
        <v>22</v>
      </c>
      <c r="W26" s="349">
        <f t="shared" si="6"/>
        <v>1</v>
      </c>
      <c r="X26" s="335">
        <f t="shared" si="8"/>
        <v>21</v>
      </c>
      <c r="Y26" s="350">
        <v>0</v>
      </c>
      <c r="Z26" s="350"/>
    </row>
    <row r="27" spans="1:26" ht="18" customHeight="1" thickBot="1" x14ac:dyDescent="0.3">
      <c r="A27" s="337" t="s">
        <v>270</v>
      </c>
      <c r="B27" s="338" t="s">
        <v>152</v>
      </c>
      <c r="C27" s="339" t="s">
        <v>28</v>
      </c>
      <c r="D27" s="340">
        <v>3</v>
      </c>
      <c r="E27" s="340">
        <v>0</v>
      </c>
      <c r="F27" s="322">
        <f t="shared" si="7"/>
        <v>3</v>
      </c>
      <c r="G27" s="340">
        <v>0</v>
      </c>
      <c r="H27" s="341">
        <v>11</v>
      </c>
      <c r="I27" s="341">
        <v>0</v>
      </c>
      <c r="J27" s="324">
        <f t="shared" si="0"/>
        <v>11</v>
      </c>
      <c r="K27" s="342">
        <v>3</v>
      </c>
      <c r="L27" s="343">
        <v>1</v>
      </c>
      <c r="M27" s="344">
        <v>0</v>
      </c>
      <c r="N27" s="328">
        <f t="shared" si="1"/>
        <v>1</v>
      </c>
      <c r="O27" s="345">
        <v>0</v>
      </c>
      <c r="P27" s="346">
        <v>1</v>
      </c>
      <c r="Q27" s="347">
        <v>0</v>
      </c>
      <c r="R27" s="332">
        <f t="shared" si="2"/>
        <v>1</v>
      </c>
      <c r="S27" s="348">
        <v>1</v>
      </c>
      <c r="T27" s="349">
        <f t="shared" si="3"/>
        <v>16</v>
      </c>
      <c r="U27" s="349">
        <f t="shared" si="4"/>
        <v>0</v>
      </c>
      <c r="V27" s="334">
        <f t="shared" si="5"/>
        <v>16</v>
      </c>
      <c r="W27" s="349">
        <f t="shared" si="6"/>
        <v>4</v>
      </c>
      <c r="X27" s="335">
        <f t="shared" si="8"/>
        <v>12</v>
      </c>
      <c r="Y27" s="350">
        <v>0.5</v>
      </c>
      <c r="Z27" s="350" t="s">
        <v>234</v>
      </c>
    </row>
    <row r="28" spans="1:26" ht="18" customHeight="1" thickBot="1" x14ac:dyDescent="0.3">
      <c r="A28" s="337" t="s">
        <v>273</v>
      </c>
      <c r="B28" s="338" t="s">
        <v>152</v>
      </c>
      <c r="C28" s="339" t="s">
        <v>29</v>
      </c>
      <c r="D28" s="340">
        <v>1</v>
      </c>
      <c r="E28" s="340">
        <v>0</v>
      </c>
      <c r="F28" s="322">
        <f t="shared" si="7"/>
        <v>1</v>
      </c>
      <c r="G28" s="340">
        <v>0</v>
      </c>
      <c r="H28" s="341">
        <v>7</v>
      </c>
      <c r="I28" s="341">
        <v>0</v>
      </c>
      <c r="J28" s="324">
        <f t="shared" si="0"/>
        <v>7</v>
      </c>
      <c r="K28" s="342">
        <v>0</v>
      </c>
      <c r="L28" s="343">
        <v>1</v>
      </c>
      <c r="M28" s="344">
        <v>0</v>
      </c>
      <c r="N28" s="328">
        <f t="shared" si="1"/>
        <v>1</v>
      </c>
      <c r="O28" s="345">
        <v>0</v>
      </c>
      <c r="P28" s="346">
        <v>0</v>
      </c>
      <c r="Q28" s="347">
        <v>0</v>
      </c>
      <c r="R28" s="332">
        <f t="shared" si="2"/>
        <v>0</v>
      </c>
      <c r="S28" s="348">
        <v>0</v>
      </c>
      <c r="T28" s="349">
        <f t="shared" si="3"/>
        <v>9</v>
      </c>
      <c r="U28" s="349">
        <f t="shared" si="4"/>
        <v>0</v>
      </c>
      <c r="V28" s="334">
        <f t="shared" si="5"/>
        <v>9</v>
      </c>
      <c r="W28" s="349">
        <f t="shared" si="6"/>
        <v>0</v>
      </c>
      <c r="X28" s="335">
        <f t="shared" si="8"/>
        <v>9</v>
      </c>
      <c r="Y28" s="350">
        <v>1.2</v>
      </c>
      <c r="Z28" s="350" t="s">
        <v>282</v>
      </c>
    </row>
    <row r="29" spans="1:26" ht="18" customHeight="1" thickBot="1" x14ac:dyDescent="0.3">
      <c r="A29" s="337" t="s">
        <v>283</v>
      </c>
      <c r="B29" s="338" t="s">
        <v>152</v>
      </c>
      <c r="C29" s="339" t="s">
        <v>30</v>
      </c>
      <c r="D29" s="340">
        <v>9</v>
      </c>
      <c r="E29" s="340">
        <v>0</v>
      </c>
      <c r="F29" s="322">
        <f t="shared" si="7"/>
        <v>9</v>
      </c>
      <c r="G29" s="340">
        <v>0</v>
      </c>
      <c r="H29" s="341">
        <v>46</v>
      </c>
      <c r="I29" s="341">
        <v>0</v>
      </c>
      <c r="J29" s="324">
        <f t="shared" si="0"/>
        <v>46</v>
      </c>
      <c r="K29" s="342">
        <v>11</v>
      </c>
      <c r="L29" s="343">
        <v>17</v>
      </c>
      <c r="M29" s="344">
        <v>0</v>
      </c>
      <c r="N29" s="328">
        <f t="shared" si="1"/>
        <v>17</v>
      </c>
      <c r="O29" s="345">
        <v>3</v>
      </c>
      <c r="P29" s="346">
        <v>4</v>
      </c>
      <c r="Q29" s="347">
        <v>0</v>
      </c>
      <c r="R29" s="332">
        <f t="shared" si="2"/>
        <v>4</v>
      </c>
      <c r="S29" s="348">
        <v>1</v>
      </c>
      <c r="T29" s="349">
        <f t="shared" si="3"/>
        <v>76</v>
      </c>
      <c r="U29" s="349">
        <f t="shared" si="4"/>
        <v>0</v>
      </c>
      <c r="V29" s="334">
        <f t="shared" si="5"/>
        <v>76</v>
      </c>
      <c r="W29" s="349">
        <f t="shared" si="6"/>
        <v>15</v>
      </c>
      <c r="X29" s="335">
        <f t="shared" si="8"/>
        <v>61</v>
      </c>
      <c r="Y29" s="350">
        <v>6.5</v>
      </c>
      <c r="Z29" s="350" t="s">
        <v>271</v>
      </c>
    </row>
    <row r="30" spans="1:26" ht="18" customHeight="1" thickBot="1" x14ac:dyDescent="0.3">
      <c r="A30" s="337" t="s">
        <v>273</v>
      </c>
      <c r="B30" s="338" t="s">
        <v>167</v>
      </c>
      <c r="C30" s="339" t="s">
        <v>31</v>
      </c>
      <c r="D30" s="340">
        <v>0.5</v>
      </c>
      <c r="E30" s="340">
        <v>0</v>
      </c>
      <c r="F30" s="322">
        <f t="shared" si="7"/>
        <v>0.5</v>
      </c>
      <c r="G30" s="340">
        <v>0</v>
      </c>
      <c r="H30" s="341">
        <v>1</v>
      </c>
      <c r="I30" s="341">
        <v>0</v>
      </c>
      <c r="J30" s="324">
        <f t="shared" si="0"/>
        <v>1</v>
      </c>
      <c r="K30" s="342">
        <v>0</v>
      </c>
      <c r="L30" s="343">
        <v>0</v>
      </c>
      <c r="M30" s="344">
        <v>0</v>
      </c>
      <c r="N30" s="328">
        <f t="shared" si="1"/>
        <v>0</v>
      </c>
      <c r="O30" s="345">
        <v>0</v>
      </c>
      <c r="P30" s="351">
        <v>0</v>
      </c>
      <c r="Q30" s="341">
        <v>0</v>
      </c>
      <c r="R30" s="332">
        <f t="shared" si="2"/>
        <v>0</v>
      </c>
      <c r="S30" s="352">
        <v>0</v>
      </c>
      <c r="T30" s="349">
        <f t="shared" si="3"/>
        <v>1.5</v>
      </c>
      <c r="U30" s="349">
        <f t="shared" si="4"/>
        <v>0</v>
      </c>
      <c r="V30" s="334">
        <f t="shared" si="5"/>
        <v>1.5</v>
      </c>
      <c r="W30" s="349">
        <f t="shared" si="6"/>
        <v>0</v>
      </c>
      <c r="X30" s="335">
        <f t="shared" si="8"/>
        <v>1.5</v>
      </c>
      <c r="Y30" s="350">
        <v>7.0000000000000007E-2</v>
      </c>
      <c r="Z30" s="350" t="s">
        <v>284</v>
      </c>
    </row>
    <row r="31" spans="1:26" ht="18" customHeight="1" thickBot="1" x14ac:dyDescent="0.3">
      <c r="A31" s="337" t="s">
        <v>273</v>
      </c>
      <c r="B31" s="338" t="s">
        <v>167</v>
      </c>
      <c r="C31" s="339" t="s">
        <v>32</v>
      </c>
      <c r="D31" s="340">
        <v>0.5</v>
      </c>
      <c r="E31" s="340">
        <v>0</v>
      </c>
      <c r="F31" s="322">
        <f t="shared" si="7"/>
        <v>0.5</v>
      </c>
      <c r="G31" s="340">
        <v>0</v>
      </c>
      <c r="H31" s="341">
        <v>2</v>
      </c>
      <c r="I31" s="341">
        <v>0</v>
      </c>
      <c r="J31" s="324">
        <f t="shared" si="0"/>
        <v>2</v>
      </c>
      <c r="K31" s="342">
        <v>0</v>
      </c>
      <c r="L31" s="343">
        <v>0</v>
      </c>
      <c r="M31" s="344">
        <v>0</v>
      </c>
      <c r="N31" s="328">
        <f t="shared" si="1"/>
        <v>0</v>
      </c>
      <c r="O31" s="345">
        <v>0</v>
      </c>
      <c r="P31" s="351">
        <v>0</v>
      </c>
      <c r="Q31" s="341">
        <v>0</v>
      </c>
      <c r="R31" s="332">
        <f t="shared" si="2"/>
        <v>0</v>
      </c>
      <c r="S31" s="352">
        <v>0</v>
      </c>
      <c r="T31" s="349">
        <f t="shared" si="3"/>
        <v>2.5</v>
      </c>
      <c r="U31" s="349">
        <f t="shared" si="4"/>
        <v>0</v>
      </c>
      <c r="V31" s="334">
        <f t="shared" si="5"/>
        <v>2.5</v>
      </c>
      <c r="W31" s="349">
        <f t="shared" si="6"/>
        <v>0</v>
      </c>
      <c r="X31" s="335">
        <f t="shared" si="8"/>
        <v>2.5</v>
      </c>
      <c r="Y31" s="350">
        <v>0.1</v>
      </c>
      <c r="Z31" s="350" t="s">
        <v>285</v>
      </c>
    </row>
    <row r="32" spans="1:26" ht="18" customHeight="1" thickBot="1" x14ac:dyDescent="0.3">
      <c r="A32" s="337" t="s">
        <v>270</v>
      </c>
      <c r="B32" s="338" t="s">
        <v>142</v>
      </c>
      <c r="C32" s="339" t="s">
        <v>33</v>
      </c>
      <c r="D32" s="340">
        <v>2</v>
      </c>
      <c r="E32" s="340">
        <v>0</v>
      </c>
      <c r="F32" s="322">
        <f t="shared" si="7"/>
        <v>2</v>
      </c>
      <c r="G32" s="340">
        <v>0</v>
      </c>
      <c r="H32" s="341">
        <v>13</v>
      </c>
      <c r="I32" s="341">
        <v>0</v>
      </c>
      <c r="J32" s="324">
        <f t="shared" si="0"/>
        <v>13</v>
      </c>
      <c r="K32" s="342">
        <v>1</v>
      </c>
      <c r="L32" s="343">
        <v>2</v>
      </c>
      <c r="M32" s="344">
        <v>0</v>
      </c>
      <c r="N32" s="328">
        <f t="shared" si="1"/>
        <v>2</v>
      </c>
      <c r="O32" s="345">
        <v>0</v>
      </c>
      <c r="P32" s="346">
        <v>1</v>
      </c>
      <c r="Q32" s="347">
        <v>0</v>
      </c>
      <c r="R32" s="332">
        <f t="shared" si="2"/>
        <v>1</v>
      </c>
      <c r="S32" s="348">
        <v>0</v>
      </c>
      <c r="T32" s="349">
        <f t="shared" si="3"/>
        <v>18</v>
      </c>
      <c r="U32" s="349">
        <f t="shared" si="4"/>
        <v>0</v>
      </c>
      <c r="V32" s="334">
        <f t="shared" si="5"/>
        <v>18</v>
      </c>
      <c r="W32" s="349">
        <f t="shared" si="6"/>
        <v>1</v>
      </c>
      <c r="X32" s="335">
        <f t="shared" si="8"/>
        <v>17</v>
      </c>
      <c r="Y32" s="350">
        <v>0</v>
      </c>
      <c r="Z32" s="350"/>
    </row>
    <row r="33" spans="1:26" ht="18" customHeight="1" thickBot="1" x14ac:dyDescent="0.3">
      <c r="A33" s="337" t="s">
        <v>270</v>
      </c>
      <c r="B33" s="338" t="s">
        <v>142</v>
      </c>
      <c r="C33" s="339" t="s">
        <v>34</v>
      </c>
      <c r="D33" s="340">
        <v>0.25</v>
      </c>
      <c r="E33" s="340">
        <v>0</v>
      </c>
      <c r="F33" s="322">
        <f t="shared" si="7"/>
        <v>0.25</v>
      </c>
      <c r="G33" s="340">
        <v>0</v>
      </c>
      <c r="H33" s="341">
        <v>2.75</v>
      </c>
      <c r="I33" s="341">
        <v>1</v>
      </c>
      <c r="J33" s="324">
        <f t="shared" si="0"/>
        <v>1.75</v>
      </c>
      <c r="K33" s="342">
        <v>0</v>
      </c>
      <c r="L33" s="343">
        <v>1</v>
      </c>
      <c r="M33" s="344">
        <v>0</v>
      </c>
      <c r="N33" s="328">
        <f t="shared" si="1"/>
        <v>1</v>
      </c>
      <c r="O33" s="345">
        <v>0</v>
      </c>
      <c r="P33" s="346">
        <v>0</v>
      </c>
      <c r="Q33" s="347">
        <v>0</v>
      </c>
      <c r="R33" s="332">
        <f t="shared" si="2"/>
        <v>0</v>
      </c>
      <c r="S33" s="348">
        <v>0</v>
      </c>
      <c r="T33" s="349">
        <f t="shared" si="3"/>
        <v>4</v>
      </c>
      <c r="U33" s="349">
        <f t="shared" si="4"/>
        <v>1</v>
      </c>
      <c r="V33" s="334">
        <f t="shared" si="5"/>
        <v>3</v>
      </c>
      <c r="W33" s="349">
        <f t="shared" si="6"/>
        <v>0</v>
      </c>
      <c r="X33" s="335">
        <f t="shared" si="8"/>
        <v>3</v>
      </c>
      <c r="Y33" s="350">
        <v>0</v>
      </c>
      <c r="Z33" s="350"/>
    </row>
    <row r="34" spans="1:26" ht="18" customHeight="1" thickBot="1" x14ac:dyDescent="0.3">
      <c r="A34" s="337" t="s">
        <v>270</v>
      </c>
      <c r="B34" s="338" t="s">
        <v>152</v>
      </c>
      <c r="C34" s="339" t="s">
        <v>35</v>
      </c>
      <c r="D34" s="340">
        <v>1</v>
      </c>
      <c r="E34" s="340">
        <v>0</v>
      </c>
      <c r="F34" s="322">
        <f t="shared" si="7"/>
        <v>1</v>
      </c>
      <c r="G34" s="340">
        <v>1</v>
      </c>
      <c r="H34" s="341">
        <v>9</v>
      </c>
      <c r="I34" s="341">
        <v>0</v>
      </c>
      <c r="J34" s="324">
        <f t="shared" si="0"/>
        <v>9</v>
      </c>
      <c r="K34" s="342">
        <v>0</v>
      </c>
      <c r="L34" s="343">
        <v>1</v>
      </c>
      <c r="M34" s="344">
        <v>0</v>
      </c>
      <c r="N34" s="328">
        <f t="shared" si="1"/>
        <v>1</v>
      </c>
      <c r="O34" s="345">
        <v>0</v>
      </c>
      <c r="P34" s="346">
        <v>0</v>
      </c>
      <c r="Q34" s="347">
        <v>0</v>
      </c>
      <c r="R34" s="332">
        <f t="shared" si="2"/>
        <v>0</v>
      </c>
      <c r="S34" s="348">
        <v>0</v>
      </c>
      <c r="T34" s="349">
        <f t="shared" si="3"/>
        <v>11</v>
      </c>
      <c r="U34" s="349">
        <f t="shared" si="4"/>
        <v>0</v>
      </c>
      <c r="V34" s="334">
        <f t="shared" si="5"/>
        <v>11</v>
      </c>
      <c r="W34" s="349">
        <f t="shared" si="6"/>
        <v>1</v>
      </c>
      <c r="X34" s="335">
        <f t="shared" si="8"/>
        <v>10</v>
      </c>
      <c r="Y34" s="350">
        <v>1.1000000000000001</v>
      </c>
      <c r="Z34" s="350" t="s">
        <v>286</v>
      </c>
    </row>
    <row r="35" spans="1:26" ht="18" customHeight="1" thickBot="1" x14ac:dyDescent="0.3">
      <c r="A35" s="337" t="s">
        <v>270</v>
      </c>
      <c r="B35" s="338" t="s">
        <v>142</v>
      </c>
      <c r="C35" s="339" t="s">
        <v>36</v>
      </c>
      <c r="D35" s="340">
        <v>6</v>
      </c>
      <c r="E35" s="340">
        <v>0</v>
      </c>
      <c r="F35" s="322">
        <f t="shared" si="7"/>
        <v>6</v>
      </c>
      <c r="G35" s="340">
        <v>0</v>
      </c>
      <c r="H35" s="341">
        <v>29</v>
      </c>
      <c r="I35" s="341">
        <v>0</v>
      </c>
      <c r="J35" s="324">
        <f t="shared" si="0"/>
        <v>29</v>
      </c>
      <c r="K35" s="342">
        <v>0</v>
      </c>
      <c r="L35" s="343">
        <v>4</v>
      </c>
      <c r="M35" s="344">
        <v>0</v>
      </c>
      <c r="N35" s="328">
        <f t="shared" si="1"/>
        <v>4</v>
      </c>
      <c r="O35" s="345">
        <v>1</v>
      </c>
      <c r="P35" s="346">
        <v>0</v>
      </c>
      <c r="Q35" s="347">
        <v>0</v>
      </c>
      <c r="R35" s="332">
        <f t="shared" si="2"/>
        <v>0</v>
      </c>
      <c r="S35" s="348">
        <v>0</v>
      </c>
      <c r="T35" s="349">
        <f t="shared" si="3"/>
        <v>39</v>
      </c>
      <c r="U35" s="349">
        <f t="shared" si="4"/>
        <v>0</v>
      </c>
      <c r="V35" s="334">
        <f t="shared" si="5"/>
        <v>39</v>
      </c>
      <c r="W35" s="349">
        <f t="shared" si="6"/>
        <v>1</v>
      </c>
      <c r="X35" s="335">
        <f t="shared" si="8"/>
        <v>38</v>
      </c>
      <c r="Y35" s="350">
        <v>0</v>
      </c>
      <c r="Z35" s="350"/>
    </row>
    <row r="36" spans="1:26" ht="18" customHeight="1" thickBot="1" x14ac:dyDescent="0.3">
      <c r="A36" s="353" t="s">
        <v>270</v>
      </c>
      <c r="B36" s="338" t="s">
        <v>239</v>
      </c>
      <c r="C36" s="354" t="s">
        <v>287</v>
      </c>
      <c r="D36" s="340">
        <v>1.5</v>
      </c>
      <c r="E36" s="340">
        <v>0</v>
      </c>
      <c r="F36" s="322">
        <f t="shared" si="7"/>
        <v>1.5</v>
      </c>
      <c r="G36" s="340">
        <v>0</v>
      </c>
      <c r="H36" s="355">
        <v>8.5</v>
      </c>
      <c r="I36" s="355">
        <v>0</v>
      </c>
      <c r="J36" s="324">
        <f t="shared" si="0"/>
        <v>8.5</v>
      </c>
      <c r="K36" s="355">
        <v>1</v>
      </c>
      <c r="L36" s="340">
        <v>1</v>
      </c>
      <c r="M36" s="340">
        <v>0</v>
      </c>
      <c r="N36" s="328">
        <f t="shared" si="1"/>
        <v>1</v>
      </c>
      <c r="O36" s="340">
        <v>0</v>
      </c>
      <c r="P36" s="356">
        <v>0</v>
      </c>
      <c r="Q36" s="356">
        <v>0</v>
      </c>
      <c r="R36" s="332">
        <f t="shared" si="2"/>
        <v>0</v>
      </c>
      <c r="S36" s="348">
        <v>0</v>
      </c>
      <c r="T36" s="349">
        <f t="shared" ref="T36:T67" si="9">SUM(P36,L36,H36,D36)</f>
        <v>11</v>
      </c>
      <c r="U36" s="349">
        <f t="shared" ref="U36:U67" si="10">SUM(Q36,M36,I36,E36)</f>
        <v>0</v>
      </c>
      <c r="V36" s="334">
        <f t="shared" ref="V36:V67" si="11">T36-U36</f>
        <v>11</v>
      </c>
      <c r="W36" s="349">
        <f t="shared" ref="W36:W67" si="12">SUM(S36,O36,K36,G36)</f>
        <v>1</v>
      </c>
      <c r="X36" s="335">
        <f t="shared" si="8"/>
        <v>10</v>
      </c>
      <c r="Y36" s="357">
        <v>1.75</v>
      </c>
      <c r="Z36" s="340" t="s">
        <v>288</v>
      </c>
    </row>
    <row r="37" spans="1:26" ht="18" customHeight="1" thickBot="1" x14ac:dyDescent="0.3">
      <c r="A37" s="353" t="s">
        <v>270</v>
      </c>
      <c r="B37" s="338" t="s">
        <v>239</v>
      </c>
      <c r="C37" s="354" t="s">
        <v>289</v>
      </c>
      <c r="D37" s="340">
        <v>1.5</v>
      </c>
      <c r="E37" s="340">
        <v>0</v>
      </c>
      <c r="F37" s="322">
        <f t="shared" ref="F37:F68" si="13">D37-E37</f>
        <v>1.5</v>
      </c>
      <c r="G37" s="340">
        <v>0</v>
      </c>
      <c r="H37" s="355">
        <v>9.5</v>
      </c>
      <c r="I37" s="355">
        <v>0</v>
      </c>
      <c r="J37" s="324">
        <f t="shared" si="0"/>
        <v>9.5</v>
      </c>
      <c r="K37" s="352">
        <v>3</v>
      </c>
      <c r="L37" s="357">
        <v>1</v>
      </c>
      <c r="M37" s="340">
        <v>0</v>
      </c>
      <c r="N37" s="328">
        <f t="shared" si="1"/>
        <v>1</v>
      </c>
      <c r="O37" s="358">
        <v>0</v>
      </c>
      <c r="P37" s="359">
        <v>0</v>
      </c>
      <c r="Q37" s="356">
        <v>0</v>
      </c>
      <c r="R37" s="332">
        <f t="shared" si="2"/>
        <v>0</v>
      </c>
      <c r="S37" s="348">
        <v>0</v>
      </c>
      <c r="T37" s="349">
        <f t="shared" si="9"/>
        <v>12</v>
      </c>
      <c r="U37" s="349">
        <f t="shared" si="10"/>
        <v>0</v>
      </c>
      <c r="V37" s="334">
        <f t="shared" si="11"/>
        <v>12</v>
      </c>
      <c r="W37" s="349">
        <f t="shared" si="12"/>
        <v>3</v>
      </c>
      <c r="X37" s="335">
        <f t="shared" si="8"/>
        <v>9</v>
      </c>
      <c r="Y37" s="360">
        <v>1.75</v>
      </c>
      <c r="Z37" s="340" t="s">
        <v>288</v>
      </c>
    </row>
    <row r="38" spans="1:26" ht="18" customHeight="1" thickBot="1" x14ac:dyDescent="0.3">
      <c r="A38" s="337" t="s">
        <v>270</v>
      </c>
      <c r="B38" s="338" t="s">
        <v>142</v>
      </c>
      <c r="C38" s="339" t="s">
        <v>39</v>
      </c>
      <c r="D38" s="340">
        <v>5</v>
      </c>
      <c r="E38" s="340">
        <v>0</v>
      </c>
      <c r="F38" s="322">
        <f t="shared" si="13"/>
        <v>5</v>
      </c>
      <c r="G38" s="340">
        <v>0</v>
      </c>
      <c r="H38" s="341">
        <v>34</v>
      </c>
      <c r="I38" s="341">
        <v>0</v>
      </c>
      <c r="J38" s="324">
        <f t="shared" si="0"/>
        <v>34</v>
      </c>
      <c r="K38" s="342">
        <v>8</v>
      </c>
      <c r="L38" s="343">
        <v>10</v>
      </c>
      <c r="M38" s="344">
        <v>0</v>
      </c>
      <c r="N38" s="328">
        <f t="shared" si="1"/>
        <v>10</v>
      </c>
      <c r="O38" s="345">
        <v>1</v>
      </c>
      <c r="P38" s="346">
        <v>4</v>
      </c>
      <c r="Q38" s="347">
        <v>0</v>
      </c>
      <c r="R38" s="332">
        <f t="shared" si="2"/>
        <v>4</v>
      </c>
      <c r="S38" s="348">
        <v>0</v>
      </c>
      <c r="T38" s="349">
        <f t="shared" si="9"/>
        <v>53</v>
      </c>
      <c r="U38" s="349">
        <f t="shared" si="10"/>
        <v>0</v>
      </c>
      <c r="V38" s="334">
        <f t="shared" si="11"/>
        <v>53</v>
      </c>
      <c r="W38" s="349">
        <f t="shared" si="12"/>
        <v>9</v>
      </c>
      <c r="X38" s="335">
        <f t="shared" si="8"/>
        <v>44</v>
      </c>
      <c r="Y38" s="350">
        <v>0</v>
      </c>
      <c r="Z38" s="350"/>
    </row>
    <row r="39" spans="1:26" ht="18" customHeight="1" thickBot="1" x14ac:dyDescent="0.3">
      <c r="A39" s="337" t="s">
        <v>270</v>
      </c>
      <c r="B39" s="338" t="s">
        <v>239</v>
      </c>
      <c r="C39" s="339" t="s">
        <v>40</v>
      </c>
      <c r="D39" s="340">
        <v>1</v>
      </c>
      <c r="E39" s="340">
        <v>0</v>
      </c>
      <c r="F39" s="322">
        <f t="shared" si="13"/>
        <v>1</v>
      </c>
      <c r="G39" s="340">
        <v>0</v>
      </c>
      <c r="H39" s="341">
        <v>8</v>
      </c>
      <c r="I39" s="341">
        <v>0</v>
      </c>
      <c r="J39" s="324">
        <f t="shared" si="0"/>
        <v>8</v>
      </c>
      <c r="K39" s="342">
        <v>0</v>
      </c>
      <c r="L39" s="343">
        <v>0</v>
      </c>
      <c r="M39" s="344">
        <v>0</v>
      </c>
      <c r="N39" s="328">
        <f t="shared" si="1"/>
        <v>0</v>
      </c>
      <c r="O39" s="345">
        <v>0</v>
      </c>
      <c r="P39" s="346">
        <v>0</v>
      </c>
      <c r="Q39" s="347">
        <v>0</v>
      </c>
      <c r="R39" s="332">
        <f t="shared" si="2"/>
        <v>0</v>
      </c>
      <c r="S39" s="348">
        <v>0</v>
      </c>
      <c r="T39" s="349">
        <f t="shared" si="9"/>
        <v>9</v>
      </c>
      <c r="U39" s="349">
        <f t="shared" si="10"/>
        <v>0</v>
      </c>
      <c r="V39" s="334">
        <f t="shared" si="11"/>
        <v>9</v>
      </c>
      <c r="W39" s="349">
        <f t="shared" si="12"/>
        <v>0</v>
      </c>
      <c r="X39" s="335">
        <f t="shared" si="8"/>
        <v>9</v>
      </c>
      <c r="Y39" s="350">
        <v>2</v>
      </c>
      <c r="Z39" s="350" t="s">
        <v>272</v>
      </c>
    </row>
    <row r="40" spans="1:26" ht="18" customHeight="1" thickBot="1" x14ac:dyDescent="0.3">
      <c r="A40" s="337" t="s">
        <v>270</v>
      </c>
      <c r="B40" s="338" t="s">
        <v>153</v>
      </c>
      <c r="C40" s="339" t="s">
        <v>41</v>
      </c>
      <c r="D40" s="340">
        <v>5.5</v>
      </c>
      <c r="E40" s="340">
        <v>0</v>
      </c>
      <c r="F40" s="322">
        <f t="shared" si="13"/>
        <v>5.5</v>
      </c>
      <c r="G40" s="340">
        <v>0</v>
      </c>
      <c r="H40" s="341">
        <v>24.5</v>
      </c>
      <c r="I40" s="341">
        <v>0</v>
      </c>
      <c r="J40" s="324">
        <f t="shared" si="0"/>
        <v>24.5</v>
      </c>
      <c r="K40" s="342">
        <v>1</v>
      </c>
      <c r="L40" s="343">
        <v>4</v>
      </c>
      <c r="M40" s="344">
        <v>0</v>
      </c>
      <c r="N40" s="328">
        <f t="shared" si="1"/>
        <v>4</v>
      </c>
      <c r="O40" s="345">
        <v>2</v>
      </c>
      <c r="P40" s="346">
        <v>0</v>
      </c>
      <c r="Q40" s="347">
        <v>0</v>
      </c>
      <c r="R40" s="332">
        <f t="shared" si="2"/>
        <v>0</v>
      </c>
      <c r="S40" s="348">
        <v>0</v>
      </c>
      <c r="T40" s="349">
        <f t="shared" si="9"/>
        <v>34</v>
      </c>
      <c r="U40" s="349">
        <f t="shared" si="10"/>
        <v>0</v>
      </c>
      <c r="V40" s="334">
        <f t="shared" si="11"/>
        <v>34</v>
      </c>
      <c r="W40" s="349">
        <f t="shared" si="12"/>
        <v>3</v>
      </c>
      <c r="X40" s="335">
        <f t="shared" si="8"/>
        <v>31</v>
      </c>
      <c r="Y40" s="350">
        <v>2</v>
      </c>
      <c r="Z40" s="350" t="s">
        <v>290</v>
      </c>
    </row>
    <row r="41" spans="1:26" ht="18" customHeight="1" thickBot="1" x14ac:dyDescent="0.3">
      <c r="A41" s="337" t="s">
        <v>273</v>
      </c>
      <c r="B41" s="338" t="s">
        <v>167</v>
      </c>
      <c r="C41" s="339" t="s">
        <v>42</v>
      </c>
      <c r="D41" s="340">
        <v>0.5</v>
      </c>
      <c r="E41" s="340">
        <v>0</v>
      </c>
      <c r="F41" s="322">
        <f t="shared" si="13"/>
        <v>0.5</v>
      </c>
      <c r="G41" s="340">
        <v>0</v>
      </c>
      <c r="H41" s="341">
        <v>1</v>
      </c>
      <c r="I41" s="341">
        <v>0</v>
      </c>
      <c r="J41" s="324">
        <f t="shared" si="0"/>
        <v>1</v>
      </c>
      <c r="K41" s="342">
        <v>0</v>
      </c>
      <c r="L41" s="343">
        <v>0.5</v>
      </c>
      <c r="M41" s="344">
        <v>0</v>
      </c>
      <c r="N41" s="328">
        <f t="shared" si="1"/>
        <v>0.5</v>
      </c>
      <c r="O41" s="345">
        <v>0</v>
      </c>
      <c r="P41" s="351">
        <v>0</v>
      </c>
      <c r="Q41" s="341">
        <v>0</v>
      </c>
      <c r="R41" s="332">
        <f t="shared" si="2"/>
        <v>0</v>
      </c>
      <c r="S41" s="352">
        <v>0</v>
      </c>
      <c r="T41" s="349">
        <f t="shared" si="9"/>
        <v>2</v>
      </c>
      <c r="U41" s="349">
        <f t="shared" si="10"/>
        <v>0</v>
      </c>
      <c r="V41" s="334">
        <f t="shared" si="11"/>
        <v>2</v>
      </c>
      <c r="W41" s="349">
        <f t="shared" si="12"/>
        <v>0</v>
      </c>
      <c r="X41" s="335">
        <f t="shared" si="8"/>
        <v>2</v>
      </c>
      <c r="Y41" s="350">
        <v>0.04</v>
      </c>
      <c r="Z41" s="350" t="s">
        <v>291</v>
      </c>
    </row>
    <row r="42" spans="1:26" ht="18" customHeight="1" thickBot="1" x14ac:dyDescent="0.3">
      <c r="A42" s="337" t="s">
        <v>270</v>
      </c>
      <c r="B42" s="338" t="s">
        <v>253</v>
      </c>
      <c r="C42" s="339" t="s">
        <v>43</v>
      </c>
      <c r="D42" s="340">
        <v>0.25</v>
      </c>
      <c r="E42" s="340">
        <v>0</v>
      </c>
      <c r="F42" s="322">
        <f t="shared" si="13"/>
        <v>0.25</v>
      </c>
      <c r="G42" s="340">
        <v>0</v>
      </c>
      <c r="H42" s="341">
        <v>0.75</v>
      </c>
      <c r="I42" s="341">
        <v>0</v>
      </c>
      <c r="J42" s="324">
        <f t="shared" si="0"/>
        <v>0.75</v>
      </c>
      <c r="K42" s="342">
        <v>0</v>
      </c>
      <c r="L42" s="343">
        <v>0</v>
      </c>
      <c r="M42" s="344">
        <v>0</v>
      </c>
      <c r="N42" s="328">
        <f t="shared" si="1"/>
        <v>0</v>
      </c>
      <c r="O42" s="345">
        <v>0</v>
      </c>
      <c r="P42" s="346">
        <v>0.1</v>
      </c>
      <c r="Q42" s="347">
        <v>0</v>
      </c>
      <c r="R42" s="332">
        <f t="shared" si="2"/>
        <v>0.1</v>
      </c>
      <c r="S42" s="348">
        <v>0</v>
      </c>
      <c r="T42" s="349">
        <f t="shared" si="9"/>
        <v>1.1000000000000001</v>
      </c>
      <c r="U42" s="349">
        <f t="shared" si="10"/>
        <v>0</v>
      </c>
      <c r="V42" s="334">
        <f t="shared" si="11"/>
        <v>1.1000000000000001</v>
      </c>
      <c r="W42" s="349">
        <f t="shared" si="12"/>
        <v>0</v>
      </c>
      <c r="X42" s="335">
        <f t="shared" si="8"/>
        <v>1.1000000000000001</v>
      </c>
      <c r="Y42" s="350">
        <v>0.1</v>
      </c>
      <c r="Z42" s="350"/>
    </row>
    <row r="43" spans="1:26" ht="18" customHeight="1" thickBot="1" x14ac:dyDescent="0.3">
      <c r="A43" s="337" t="s">
        <v>270</v>
      </c>
      <c r="B43" s="338" t="s">
        <v>239</v>
      </c>
      <c r="C43" s="339" t="s">
        <v>44</v>
      </c>
      <c r="D43" s="340">
        <v>1.5</v>
      </c>
      <c r="E43" s="340">
        <v>0</v>
      </c>
      <c r="F43" s="322">
        <f t="shared" si="13"/>
        <v>1.5</v>
      </c>
      <c r="G43" s="340">
        <v>0</v>
      </c>
      <c r="H43" s="341">
        <v>9.5</v>
      </c>
      <c r="I43" s="341">
        <v>0</v>
      </c>
      <c r="J43" s="324">
        <f t="shared" si="0"/>
        <v>9.5</v>
      </c>
      <c r="K43" s="342">
        <v>1</v>
      </c>
      <c r="L43" s="343">
        <v>0</v>
      </c>
      <c r="M43" s="344">
        <v>0</v>
      </c>
      <c r="N43" s="328">
        <f t="shared" si="1"/>
        <v>0</v>
      </c>
      <c r="O43" s="345">
        <v>0</v>
      </c>
      <c r="P43" s="346">
        <v>0</v>
      </c>
      <c r="Q43" s="347">
        <v>0</v>
      </c>
      <c r="R43" s="332">
        <f t="shared" si="2"/>
        <v>0</v>
      </c>
      <c r="S43" s="348">
        <v>0</v>
      </c>
      <c r="T43" s="349">
        <f t="shared" si="9"/>
        <v>11</v>
      </c>
      <c r="U43" s="349">
        <f t="shared" si="10"/>
        <v>0</v>
      </c>
      <c r="V43" s="334">
        <f t="shared" si="11"/>
        <v>11</v>
      </c>
      <c r="W43" s="349">
        <f t="shared" si="12"/>
        <v>1</v>
      </c>
      <c r="X43" s="335">
        <f t="shared" si="8"/>
        <v>10</v>
      </c>
      <c r="Y43" s="350">
        <v>1</v>
      </c>
      <c r="Z43" s="350" t="s">
        <v>292</v>
      </c>
    </row>
    <row r="44" spans="1:26" ht="18" customHeight="1" thickBot="1" x14ac:dyDescent="0.3">
      <c r="A44" s="337" t="s">
        <v>270</v>
      </c>
      <c r="B44" s="338" t="s">
        <v>239</v>
      </c>
      <c r="C44" s="339" t="s">
        <v>45</v>
      </c>
      <c r="D44" s="340">
        <v>1</v>
      </c>
      <c r="E44" s="340">
        <v>0</v>
      </c>
      <c r="F44" s="322">
        <f t="shared" si="13"/>
        <v>1</v>
      </c>
      <c r="G44" s="340">
        <v>0</v>
      </c>
      <c r="H44" s="341">
        <v>3</v>
      </c>
      <c r="I44" s="341">
        <v>0</v>
      </c>
      <c r="J44" s="324">
        <f t="shared" si="0"/>
        <v>3</v>
      </c>
      <c r="K44" s="342">
        <v>0</v>
      </c>
      <c r="L44" s="343">
        <v>0.5</v>
      </c>
      <c r="M44" s="344">
        <v>0</v>
      </c>
      <c r="N44" s="328">
        <f t="shared" si="1"/>
        <v>0.5</v>
      </c>
      <c r="O44" s="345">
        <v>0</v>
      </c>
      <c r="P44" s="346">
        <v>0.05</v>
      </c>
      <c r="Q44" s="347">
        <v>0</v>
      </c>
      <c r="R44" s="332">
        <f t="shared" si="2"/>
        <v>0.05</v>
      </c>
      <c r="S44" s="348">
        <v>0</v>
      </c>
      <c r="T44" s="349">
        <f t="shared" si="9"/>
        <v>4.55</v>
      </c>
      <c r="U44" s="349">
        <f t="shared" si="10"/>
        <v>0</v>
      </c>
      <c r="V44" s="334">
        <f t="shared" si="11"/>
        <v>4.55</v>
      </c>
      <c r="W44" s="349">
        <f t="shared" si="12"/>
        <v>0</v>
      </c>
      <c r="X44" s="335">
        <f t="shared" si="8"/>
        <v>4.55</v>
      </c>
      <c r="Y44" s="350">
        <v>0</v>
      </c>
      <c r="Z44" s="350"/>
    </row>
    <row r="45" spans="1:26" ht="18" customHeight="1" thickBot="1" x14ac:dyDescent="0.3">
      <c r="A45" s="353" t="s">
        <v>283</v>
      </c>
      <c r="B45" s="338" t="s">
        <v>142</v>
      </c>
      <c r="C45" s="354" t="s">
        <v>293</v>
      </c>
      <c r="D45" s="340">
        <v>12</v>
      </c>
      <c r="E45" s="340">
        <v>0</v>
      </c>
      <c r="F45" s="322">
        <f t="shared" si="13"/>
        <v>12</v>
      </c>
      <c r="G45" s="340">
        <v>0</v>
      </c>
      <c r="H45" s="359">
        <v>35</v>
      </c>
      <c r="I45" s="356">
        <v>0</v>
      </c>
      <c r="J45" s="324">
        <f t="shared" si="0"/>
        <v>35</v>
      </c>
      <c r="K45" s="361">
        <v>0</v>
      </c>
      <c r="L45" s="357">
        <v>19</v>
      </c>
      <c r="M45" s="340">
        <v>0</v>
      </c>
      <c r="N45" s="328">
        <f t="shared" si="1"/>
        <v>19</v>
      </c>
      <c r="O45" s="345">
        <v>0</v>
      </c>
      <c r="P45" s="359">
        <v>0</v>
      </c>
      <c r="Q45" s="356">
        <v>0</v>
      </c>
      <c r="R45" s="332">
        <f t="shared" si="2"/>
        <v>0</v>
      </c>
      <c r="S45" s="348">
        <v>0</v>
      </c>
      <c r="T45" s="349">
        <f t="shared" si="9"/>
        <v>66</v>
      </c>
      <c r="U45" s="349">
        <f t="shared" si="10"/>
        <v>0</v>
      </c>
      <c r="V45" s="334">
        <f t="shared" si="11"/>
        <v>66</v>
      </c>
      <c r="W45" s="349">
        <f t="shared" si="12"/>
        <v>0</v>
      </c>
      <c r="X45" s="335">
        <f t="shared" si="8"/>
        <v>66</v>
      </c>
      <c r="Y45" s="357">
        <v>1</v>
      </c>
      <c r="Z45" s="357" t="s">
        <v>234</v>
      </c>
    </row>
    <row r="46" spans="1:26" ht="18" customHeight="1" thickBot="1" x14ac:dyDescent="0.3">
      <c r="A46" s="353" t="s">
        <v>283</v>
      </c>
      <c r="B46" s="338" t="s">
        <v>142</v>
      </c>
      <c r="C46" s="354" t="s">
        <v>294</v>
      </c>
      <c r="D46" s="340">
        <v>5</v>
      </c>
      <c r="E46" s="340">
        <v>0</v>
      </c>
      <c r="F46" s="322">
        <f t="shared" si="13"/>
        <v>5</v>
      </c>
      <c r="G46" s="340">
        <v>0</v>
      </c>
      <c r="H46" s="359">
        <v>14</v>
      </c>
      <c r="I46" s="356">
        <v>0</v>
      </c>
      <c r="J46" s="324">
        <f t="shared" si="0"/>
        <v>14</v>
      </c>
      <c r="K46" s="361">
        <v>0</v>
      </c>
      <c r="L46" s="357">
        <v>9</v>
      </c>
      <c r="M46" s="340">
        <v>0</v>
      </c>
      <c r="N46" s="328">
        <f t="shared" si="1"/>
        <v>9</v>
      </c>
      <c r="O46" s="345">
        <v>1</v>
      </c>
      <c r="P46" s="359">
        <v>0</v>
      </c>
      <c r="Q46" s="356">
        <v>0</v>
      </c>
      <c r="R46" s="332">
        <f t="shared" si="2"/>
        <v>0</v>
      </c>
      <c r="S46" s="348">
        <v>0</v>
      </c>
      <c r="T46" s="349">
        <f t="shared" si="9"/>
        <v>28</v>
      </c>
      <c r="U46" s="349">
        <f t="shared" si="10"/>
        <v>0</v>
      </c>
      <c r="V46" s="334">
        <f t="shared" si="11"/>
        <v>28</v>
      </c>
      <c r="W46" s="349">
        <f t="shared" si="12"/>
        <v>1</v>
      </c>
      <c r="X46" s="335">
        <f t="shared" si="8"/>
        <v>27</v>
      </c>
      <c r="Y46" s="340">
        <v>0</v>
      </c>
      <c r="Z46" s="340"/>
    </row>
    <row r="47" spans="1:26" ht="18" customHeight="1" thickBot="1" x14ac:dyDescent="0.3">
      <c r="A47" s="337" t="s">
        <v>270</v>
      </c>
      <c r="B47" s="338" t="s">
        <v>239</v>
      </c>
      <c r="C47" s="339" t="s">
        <v>48</v>
      </c>
      <c r="D47" s="340">
        <v>3</v>
      </c>
      <c r="E47" s="340">
        <v>0</v>
      </c>
      <c r="F47" s="322">
        <f t="shared" si="13"/>
        <v>3</v>
      </c>
      <c r="G47" s="340">
        <v>0</v>
      </c>
      <c r="H47" s="341">
        <v>12</v>
      </c>
      <c r="I47" s="341">
        <v>0</v>
      </c>
      <c r="J47" s="324">
        <f t="shared" si="0"/>
        <v>12</v>
      </c>
      <c r="K47" s="342">
        <v>4</v>
      </c>
      <c r="L47" s="343">
        <v>2</v>
      </c>
      <c r="M47" s="344">
        <v>0</v>
      </c>
      <c r="N47" s="328">
        <f t="shared" si="1"/>
        <v>2</v>
      </c>
      <c r="O47" s="345">
        <v>0</v>
      </c>
      <c r="P47" s="346">
        <v>1.5</v>
      </c>
      <c r="Q47" s="347">
        <v>0</v>
      </c>
      <c r="R47" s="332">
        <f t="shared" si="2"/>
        <v>1.5</v>
      </c>
      <c r="S47" s="348">
        <v>0</v>
      </c>
      <c r="T47" s="349">
        <f t="shared" si="9"/>
        <v>18.5</v>
      </c>
      <c r="U47" s="349">
        <f t="shared" si="10"/>
        <v>0</v>
      </c>
      <c r="V47" s="334">
        <f t="shared" si="11"/>
        <v>18.5</v>
      </c>
      <c r="W47" s="349">
        <f t="shared" si="12"/>
        <v>4</v>
      </c>
      <c r="X47" s="335">
        <f t="shared" si="8"/>
        <v>14.5</v>
      </c>
      <c r="Y47" s="350">
        <v>2</v>
      </c>
      <c r="Z47" s="350" t="s">
        <v>295</v>
      </c>
    </row>
    <row r="48" spans="1:26" ht="18" customHeight="1" thickBot="1" x14ac:dyDescent="0.3">
      <c r="A48" s="337" t="s">
        <v>270</v>
      </c>
      <c r="B48" s="338" t="s">
        <v>154</v>
      </c>
      <c r="C48" s="339" t="s">
        <v>49</v>
      </c>
      <c r="D48" s="340">
        <v>2.5</v>
      </c>
      <c r="E48" s="340">
        <v>0</v>
      </c>
      <c r="F48" s="322">
        <f t="shared" si="13"/>
        <v>2.5</v>
      </c>
      <c r="G48" s="340">
        <v>0</v>
      </c>
      <c r="H48" s="341">
        <v>13.5</v>
      </c>
      <c r="I48" s="341">
        <v>0</v>
      </c>
      <c r="J48" s="324">
        <f t="shared" si="0"/>
        <v>13.5</v>
      </c>
      <c r="K48" s="342">
        <v>0</v>
      </c>
      <c r="L48" s="343">
        <v>2</v>
      </c>
      <c r="M48" s="344">
        <v>0</v>
      </c>
      <c r="N48" s="328">
        <f t="shared" si="1"/>
        <v>2</v>
      </c>
      <c r="O48" s="345">
        <v>0</v>
      </c>
      <c r="P48" s="351">
        <v>1</v>
      </c>
      <c r="Q48" s="347">
        <v>0</v>
      </c>
      <c r="R48" s="332">
        <f t="shared" si="2"/>
        <v>1</v>
      </c>
      <c r="S48" s="348">
        <v>0</v>
      </c>
      <c r="T48" s="349">
        <f t="shared" si="9"/>
        <v>19</v>
      </c>
      <c r="U48" s="349">
        <f t="shared" si="10"/>
        <v>0</v>
      </c>
      <c r="V48" s="334">
        <f t="shared" si="11"/>
        <v>19</v>
      </c>
      <c r="W48" s="349">
        <f t="shared" si="12"/>
        <v>0</v>
      </c>
      <c r="X48" s="335">
        <f t="shared" si="8"/>
        <v>19</v>
      </c>
      <c r="Y48" s="350">
        <v>1</v>
      </c>
      <c r="Z48" s="350" t="s">
        <v>296</v>
      </c>
    </row>
    <row r="49" spans="1:26" ht="18" customHeight="1" thickBot="1" x14ac:dyDescent="0.3">
      <c r="A49" s="337" t="s">
        <v>270</v>
      </c>
      <c r="B49" s="338" t="s">
        <v>253</v>
      </c>
      <c r="C49" s="339" t="s">
        <v>50</v>
      </c>
      <c r="D49" s="340">
        <v>1</v>
      </c>
      <c r="E49" s="340">
        <v>0</v>
      </c>
      <c r="F49" s="322">
        <f t="shared" si="13"/>
        <v>1</v>
      </c>
      <c r="G49" s="340">
        <v>0</v>
      </c>
      <c r="H49" s="341">
        <v>5</v>
      </c>
      <c r="I49" s="341">
        <v>0</v>
      </c>
      <c r="J49" s="324">
        <f t="shared" si="0"/>
        <v>5</v>
      </c>
      <c r="K49" s="342">
        <v>0</v>
      </c>
      <c r="L49" s="343">
        <v>1</v>
      </c>
      <c r="M49" s="344">
        <v>0</v>
      </c>
      <c r="N49" s="328">
        <f t="shared" si="1"/>
        <v>1</v>
      </c>
      <c r="O49" s="345">
        <v>0</v>
      </c>
      <c r="P49" s="346">
        <v>2</v>
      </c>
      <c r="Q49" s="347">
        <v>0</v>
      </c>
      <c r="R49" s="332">
        <f t="shared" si="2"/>
        <v>2</v>
      </c>
      <c r="S49" s="348">
        <v>0</v>
      </c>
      <c r="T49" s="349">
        <f t="shared" si="9"/>
        <v>9</v>
      </c>
      <c r="U49" s="349">
        <f t="shared" si="10"/>
        <v>0</v>
      </c>
      <c r="V49" s="334">
        <f t="shared" si="11"/>
        <v>9</v>
      </c>
      <c r="W49" s="349">
        <f t="shared" si="12"/>
        <v>0</v>
      </c>
      <c r="X49" s="335">
        <f t="shared" si="8"/>
        <v>9</v>
      </c>
      <c r="Y49" s="350">
        <v>0</v>
      </c>
      <c r="Z49" s="350"/>
    </row>
    <row r="50" spans="1:26" ht="18" customHeight="1" thickBot="1" x14ac:dyDescent="0.3">
      <c r="A50" s="337" t="s">
        <v>270</v>
      </c>
      <c r="B50" s="338" t="s">
        <v>253</v>
      </c>
      <c r="C50" s="339" t="s">
        <v>51</v>
      </c>
      <c r="D50" s="340">
        <v>1</v>
      </c>
      <c r="E50" s="340">
        <v>0</v>
      </c>
      <c r="F50" s="322">
        <f t="shared" si="13"/>
        <v>1</v>
      </c>
      <c r="G50" s="340">
        <v>0</v>
      </c>
      <c r="H50" s="341">
        <v>6</v>
      </c>
      <c r="I50" s="341">
        <v>0</v>
      </c>
      <c r="J50" s="324">
        <f t="shared" si="0"/>
        <v>6</v>
      </c>
      <c r="K50" s="342">
        <v>0</v>
      </c>
      <c r="L50" s="343">
        <v>0</v>
      </c>
      <c r="M50" s="344">
        <v>0</v>
      </c>
      <c r="N50" s="328">
        <f t="shared" si="1"/>
        <v>0</v>
      </c>
      <c r="O50" s="345">
        <v>0</v>
      </c>
      <c r="P50" s="346">
        <v>0.5</v>
      </c>
      <c r="Q50" s="347">
        <v>0</v>
      </c>
      <c r="R50" s="332">
        <f t="shared" si="2"/>
        <v>0.5</v>
      </c>
      <c r="S50" s="348">
        <v>0</v>
      </c>
      <c r="T50" s="349">
        <f t="shared" si="9"/>
        <v>7.5</v>
      </c>
      <c r="U50" s="349">
        <f t="shared" si="10"/>
        <v>0</v>
      </c>
      <c r="V50" s="334">
        <f t="shared" si="11"/>
        <v>7.5</v>
      </c>
      <c r="W50" s="349">
        <f t="shared" si="12"/>
        <v>0</v>
      </c>
      <c r="X50" s="335">
        <f t="shared" si="8"/>
        <v>7.5</v>
      </c>
      <c r="Y50" s="350">
        <v>0</v>
      </c>
      <c r="Z50" s="350"/>
    </row>
    <row r="51" spans="1:26" ht="18" customHeight="1" thickBot="1" x14ac:dyDescent="0.3">
      <c r="A51" s="337" t="s">
        <v>273</v>
      </c>
      <c r="B51" s="338" t="s">
        <v>167</v>
      </c>
      <c r="C51" s="339" t="s">
        <v>52</v>
      </c>
      <c r="D51" s="340">
        <v>0.5</v>
      </c>
      <c r="E51" s="340">
        <v>0</v>
      </c>
      <c r="F51" s="322">
        <f t="shared" si="13"/>
        <v>0.5</v>
      </c>
      <c r="G51" s="340">
        <v>0</v>
      </c>
      <c r="H51" s="341">
        <v>4</v>
      </c>
      <c r="I51" s="341">
        <v>0</v>
      </c>
      <c r="J51" s="324">
        <f t="shared" si="0"/>
        <v>4</v>
      </c>
      <c r="K51" s="342">
        <v>0</v>
      </c>
      <c r="L51" s="343">
        <v>0</v>
      </c>
      <c r="M51" s="344">
        <v>0</v>
      </c>
      <c r="N51" s="328">
        <f t="shared" si="1"/>
        <v>0</v>
      </c>
      <c r="O51" s="345">
        <v>0</v>
      </c>
      <c r="P51" s="351">
        <v>0</v>
      </c>
      <c r="Q51" s="341">
        <v>0</v>
      </c>
      <c r="R51" s="332">
        <f t="shared" si="2"/>
        <v>0</v>
      </c>
      <c r="S51" s="352">
        <v>0</v>
      </c>
      <c r="T51" s="349">
        <f t="shared" si="9"/>
        <v>4.5</v>
      </c>
      <c r="U51" s="349">
        <f t="shared" si="10"/>
        <v>0</v>
      </c>
      <c r="V51" s="334">
        <f t="shared" si="11"/>
        <v>4.5</v>
      </c>
      <c r="W51" s="349">
        <f t="shared" si="12"/>
        <v>0</v>
      </c>
      <c r="X51" s="335">
        <f t="shared" si="8"/>
        <v>4.5</v>
      </c>
      <c r="Y51" s="350">
        <v>0.11</v>
      </c>
      <c r="Z51" s="350" t="s">
        <v>297</v>
      </c>
    </row>
    <row r="52" spans="1:26" ht="18" customHeight="1" thickBot="1" x14ac:dyDescent="0.3">
      <c r="A52" s="337" t="s">
        <v>270</v>
      </c>
      <c r="B52" s="338" t="s">
        <v>154</v>
      </c>
      <c r="C52" s="339" t="s">
        <v>53</v>
      </c>
      <c r="D52" s="340">
        <v>1.25</v>
      </c>
      <c r="E52" s="340">
        <v>0</v>
      </c>
      <c r="F52" s="322">
        <f t="shared" si="13"/>
        <v>1.25</v>
      </c>
      <c r="G52" s="340">
        <v>0</v>
      </c>
      <c r="H52" s="341">
        <v>7.75</v>
      </c>
      <c r="I52" s="341">
        <v>0</v>
      </c>
      <c r="J52" s="324">
        <f t="shared" si="0"/>
        <v>7.75</v>
      </c>
      <c r="K52" s="342">
        <v>0</v>
      </c>
      <c r="L52" s="343">
        <v>1</v>
      </c>
      <c r="M52" s="344">
        <v>0</v>
      </c>
      <c r="N52" s="328">
        <f t="shared" si="1"/>
        <v>1</v>
      </c>
      <c r="O52" s="345">
        <v>0</v>
      </c>
      <c r="P52" s="346">
        <v>0</v>
      </c>
      <c r="Q52" s="347">
        <v>0</v>
      </c>
      <c r="R52" s="332">
        <f t="shared" si="2"/>
        <v>0</v>
      </c>
      <c r="S52" s="348">
        <v>0</v>
      </c>
      <c r="T52" s="349">
        <f t="shared" si="9"/>
        <v>10</v>
      </c>
      <c r="U52" s="349">
        <f t="shared" si="10"/>
        <v>0</v>
      </c>
      <c r="V52" s="334">
        <f t="shared" si="11"/>
        <v>10</v>
      </c>
      <c r="W52" s="349">
        <f t="shared" si="12"/>
        <v>0</v>
      </c>
      <c r="X52" s="335">
        <f t="shared" si="8"/>
        <v>10</v>
      </c>
      <c r="Y52" s="350">
        <v>0.93</v>
      </c>
      <c r="Z52" s="350" t="s">
        <v>298</v>
      </c>
    </row>
    <row r="53" spans="1:26" ht="18" customHeight="1" thickBot="1" x14ac:dyDescent="0.3">
      <c r="A53" s="337" t="s">
        <v>273</v>
      </c>
      <c r="B53" s="338" t="s">
        <v>167</v>
      </c>
      <c r="C53" s="339" t="s">
        <v>54</v>
      </c>
      <c r="D53" s="340">
        <v>0.25</v>
      </c>
      <c r="E53" s="340">
        <v>0</v>
      </c>
      <c r="F53" s="322">
        <f t="shared" si="13"/>
        <v>0.25</v>
      </c>
      <c r="G53" s="340">
        <v>0</v>
      </c>
      <c r="H53" s="341">
        <v>0.5</v>
      </c>
      <c r="I53" s="341">
        <v>0</v>
      </c>
      <c r="J53" s="324">
        <f t="shared" si="0"/>
        <v>0.5</v>
      </c>
      <c r="K53" s="342">
        <v>0</v>
      </c>
      <c r="L53" s="343">
        <v>0</v>
      </c>
      <c r="M53" s="344">
        <v>0</v>
      </c>
      <c r="N53" s="328">
        <f t="shared" si="1"/>
        <v>0</v>
      </c>
      <c r="O53" s="345">
        <v>0</v>
      </c>
      <c r="P53" s="351">
        <v>0</v>
      </c>
      <c r="Q53" s="341">
        <v>0</v>
      </c>
      <c r="R53" s="332">
        <f t="shared" si="2"/>
        <v>0</v>
      </c>
      <c r="S53" s="352">
        <v>0</v>
      </c>
      <c r="T53" s="349">
        <f t="shared" si="9"/>
        <v>0.75</v>
      </c>
      <c r="U53" s="349">
        <f t="shared" si="10"/>
        <v>0</v>
      </c>
      <c r="V53" s="334">
        <f t="shared" si="11"/>
        <v>0.75</v>
      </c>
      <c r="W53" s="349">
        <f t="shared" si="12"/>
        <v>0</v>
      </c>
      <c r="X53" s="335">
        <f t="shared" si="8"/>
        <v>0.75</v>
      </c>
      <c r="Y53" s="350">
        <v>0.01</v>
      </c>
      <c r="Z53" s="350" t="s">
        <v>299</v>
      </c>
    </row>
    <row r="54" spans="1:26" ht="18" customHeight="1" thickBot="1" x14ac:dyDescent="0.3">
      <c r="A54" s="337" t="s">
        <v>270</v>
      </c>
      <c r="B54" s="338" t="s">
        <v>153</v>
      </c>
      <c r="C54" s="339" t="s">
        <v>55</v>
      </c>
      <c r="D54" s="340">
        <v>2</v>
      </c>
      <c r="E54" s="340">
        <v>0</v>
      </c>
      <c r="F54" s="322">
        <f t="shared" si="13"/>
        <v>2</v>
      </c>
      <c r="G54" s="340">
        <v>0</v>
      </c>
      <c r="H54" s="341">
        <v>13</v>
      </c>
      <c r="I54" s="341">
        <v>0</v>
      </c>
      <c r="J54" s="324">
        <f t="shared" si="0"/>
        <v>13</v>
      </c>
      <c r="K54" s="342">
        <v>0</v>
      </c>
      <c r="L54" s="343">
        <v>2</v>
      </c>
      <c r="M54" s="344">
        <v>0</v>
      </c>
      <c r="N54" s="328">
        <f t="shared" si="1"/>
        <v>2</v>
      </c>
      <c r="O54" s="345">
        <v>0</v>
      </c>
      <c r="P54" s="346">
        <v>0</v>
      </c>
      <c r="Q54" s="347">
        <v>0</v>
      </c>
      <c r="R54" s="332">
        <f t="shared" si="2"/>
        <v>0</v>
      </c>
      <c r="S54" s="348">
        <v>0</v>
      </c>
      <c r="T54" s="349">
        <f t="shared" si="9"/>
        <v>17</v>
      </c>
      <c r="U54" s="349">
        <f t="shared" si="10"/>
        <v>0</v>
      </c>
      <c r="V54" s="334">
        <f t="shared" si="11"/>
        <v>17</v>
      </c>
      <c r="W54" s="349">
        <f t="shared" si="12"/>
        <v>0</v>
      </c>
      <c r="X54" s="335">
        <f t="shared" si="8"/>
        <v>17</v>
      </c>
      <c r="Y54" s="350">
        <v>2</v>
      </c>
      <c r="Z54" s="350" t="s">
        <v>300</v>
      </c>
    </row>
    <row r="55" spans="1:26" ht="18" customHeight="1" thickBot="1" x14ac:dyDescent="0.3">
      <c r="A55" s="337" t="s">
        <v>270</v>
      </c>
      <c r="B55" s="338" t="s">
        <v>253</v>
      </c>
      <c r="C55" s="339" t="s">
        <v>56</v>
      </c>
      <c r="D55" s="340">
        <v>1</v>
      </c>
      <c r="E55" s="340">
        <v>0</v>
      </c>
      <c r="F55" s="322">
        <f t="shared" si="13"/>
        <v>1</v>
      </c>
      <c r="G55" s="340">
        <v>0</v>
      </c>
      <c r="H55" s="341">
        <v>2</v>
      </c>
      <c r="I55" s="341">
        <v>0</v>
      </c>
      <c r="J55" s="324">
        <f t="shared" si="0"/>
        <v>2</v>
      </c>
      <c r="K55" s="342">
        <v>0</v>
      </c>
      <c r="L55" s="343">
        <v>1</v>
      </c>
      <c r="M55" s="344">
        <v>0</v>
      </c>
      <c r="N55" s="328">
        <f t="shared" si="1"/>
        <v>1</v>
      </c>
      <c r="O55" s="345">
        <v>0</v>
      </c>
      <c r="P55" s="346">
        <v>0.1</v>
      </c>
      <c r="Q55" s="347">
        <v>0</v>
      </c>
      <c r="R55" s="332">
        <f t="shared" si="2"/>
        <v>0.1</v>
      </c>
      <c r="S55" s="348">
        <v>0</v>
      </c>
      <c r="T55" s="349">
        <f t="shared" si="9"/>
        <v>4.0999999999999996</v>
      </c>
      <c r="U55" s="349">
        <f t="shared" si="10"/>
        <v>0</v>
      </c>
      <c r="V55" s="334">
        <f t="shared" si="11"/>
        <v>4.0999999999999996</v>
      </c>
      <c r="W55" s="349">
        <f t="shared" si="12"/>
        <v>0</v>
      </c>
      <c r="X55" s="335">
        <f t="shared" si="8"/>
        <v>4.0999999999999996</v>
      </c>
      <c r="Y55" s="350">
        <v>0</v>
      </c>
      <c r="Z55" s="350"/>
    </row>
    <row r="56" spans="1:26" ht="18" customHeight="1" thickBot="1" x14ac:dyDescent="0.3">
      <c r="A56" s="337" t="s">
        <v>283</v>
      </c>
      <c r="B56" s="338" t="s">
        <v>239</v>
      </c>
      <c r="C56" s="339" t="s">
        <v>57</v>
      </c>
      <c r="D56" s="340">
        <v>4</v>
      </c>
      <c r="E56" s="340">
        <v>0</v>
      </c>
      <c r="F56" s="322">
        <f t="shared" si="13"/>
        <v>4</v>
      </c>
      <c r="G56" s="340">
        <v>0</v>
      </c>
      <c r="H56" s="341">
        <v>16</v>
      </c>
      <c r="I56" s="341">
        <v>0</v>
      </c>
      <c r="J56" s="324">
        <f t="shared" si="0"/>
        <v>16</v>
      </c>
      <c r="K56" s="342">
        <v>0</v>
      </c>
      <c r="L56" s="343">
        <v>3</v>
      </c>
      <c r="M56" s="344">
        <v>0</v>
      </c>
      <c r="N56" s="328">
        <f t="shared" si="1"/>
        <v>3</v>
      </c>
      <c r="O56" s="345">
        <v>0</v>
      </c>
      <c r="P56" s="346">
        <v>0</v>
      </c>
      <c r="Q56" s="347">
        <v>0</v>
      </c>
      <c r="R56" s="332">
        <f t="shared" si="2"/>
        <v>0</v>
      </c>
      <c r="S56" s="348">
        <v>0</v>
      </c>
      <c r="T56" s="349">
        <f t="shared" si="9"/>
        <v>23</v>
      </c>
      <c r="U56" s="349">
        <f t="shared" si="10"/>
        <v>0</v>
      </c>
      <c r="V56" s="334">
        <f t="shared" si="11"/>
        <v>23</v>
      </c>
      <c r="W56" s="349">
        <f t="shared" si="12"/>
        <v>0</v>
      </c>
      <c r="X56" s="335">
        <f t="shared" si="8"/>
        <v>23</v>
      </c>
      <c r="Y56" s="350">
        <v>0.5</v>
      </c>
      <c r="Z56" s="350" t="s">
        <v>301</v>
      </c>
    </row>
    <row r="57" spans="1:26" ht="18" customHeight="1" thickBot="1" x14ac:dyDescent="0.3">
      <c r="A57" s="337" t="s">
        <v>270</v>
      </c>
      <c r="B57" s="338" t="s">
        <v>152</v>
      </c>
      <c r="C57" s="339" t="s">
        <v>58</v>
      </c>
      <c r="D57" s="340">
        <v>1</v>
      </c>
      <c r="E57" s="340">
        <v>0</v>
      </c>
      <c r="F57" s="322">
        <f t="shared" si="13"/>
        <v>1</v>
      </c>
      <c r="G57" s="340">
        <v>0</v>
      </c>
      <c r="H57" s="341">
        <v>1</v>
      </c>
      <c r="I57" s="341">
        <v>0</v>
      </c>
      <c r="J57" s="324">
        <f t="shared" si="0"/>
        <v>1</v>
      </c>
      <c r="K57" s="342">
        <v>1</v>
      </c>
      <c r="L57" s="343">
        <v>0</v>
      </c>
      <c r="M57" s="344">
        <v>0</v>
      </c>
      <c r="N57" s="328">
        <f t="shared" si="1"/>
        <v>0</v>
      </c>
      <c r="O57" s="345">
        <v>0</v>
      </c>
      <c r="P57" s="346">
        <v>0</v>
      </c>
      <c r="Q57" s="347">
        <v>0</v>
      </c>
      <c r="R57" s="332">
        <f t="shared" si="2"/>
        <v>0</v>
      </c>
      <c r="S57" s="348">
        <v>0</v>
      </c>
      <c r="T57" s="349">
        <f t="shared" si="9"/>
        <v>2</v>
      </c>
      <c r="U57" s="349">
        <f t="shared" si="10"/>
        <v>0</v>
      </c>
      <c r="V57" s="334">
        <f t="shared" si="11"/>
        <v>2</v>
      </c>
      <c r="W57" s="349">
        <f t="shared" si="12"/>
        <v>1</v>
      </c>
      <c r="X57" s="335">
        <f t="shared" si="8"/>
        <v>1</v>
      </c>
      <c r="Y57" s="350">
        <v>0.1</v>
      </c>
      <c r="Z57" s="350" t="s">
        <v>234</v>
      </c>
    </row>
    <row r="58" spans="1:26" ht="18" customHeight="1" thickBot="1" x14ac:dyDescent="0.3">
      <c r="A58" s="337" t="s">
        <v>270</v>
      </c>
      <c r="B58" s="338" t="s">
        <v>154</v>
      </c>
      <c r="C58" s="339" t="s">
        <v>59</v>
      </c>
      <c r="D58" s="340">
        <v>1.25</v>
      </c>
      <c r="E58" s="340">
        <v>0</v>
      </c>
      <c r="F58" s="322">
        <f t="shared" si="13"/>
        <v>1.25</v>
      </c>
      <c r="G58" s="340">
        <v>0</v>
      </c>
      <c r="H58" s="341">
        <v>6.75</v>
      </c>
      <c r="I58" s="341">
        <v>0</v>
      </c>
      <c r="J58" s="324">
        <f t="shared" si="0"/>
        <v>6.75</v>
      </c>
      <c r="K58" s="342">
        <v>0</v>
      </c>
      <c r="L58" s="343">
        <v>1</v>
      </c>
      <c r="M58" s="344">
        <v>0</v>
      </c>
      <c r="N58" s="328">
        <f t="shared" si="1"/>
        <v>1</v>
      </c>
      <c r="O58" s="345">
        <v>0</v>
      </c>
      <c r="P58" s="346">
        <v>1</v>
      </c>
      <c r="Q58" s="347">
        <v>0</v>
      </c>
      <c r="R58" s="332">
        <f t="shared" si="2"/>
        <v>1</v>
      </c>
      <c r="S58" s="348">
        <v>0</v>
      </c>
      <c r="T58" s="349">
        <f t="shared" si="9"/>
        <v>10</v>
      </c>
      <c r="U58" s="349">
        <f t="shared" si="10"/>
        <v>0</v>
      </c>
      <c r="V58" s="334">
        <f t="shared" si="11"/>
        <v>10</v>
      </c>
      <c r="W58" s="349">
        <f t="shared" si="12"/>
        <v>0</v>
      </c>
      <c r="X58" s="335">
        <f t="shared" si="8"/>
        <v>10</v>
      </c>
      <c r="Y58" s="350">
        <v>0</v>
      </c>
      <c r="Z58" s="350"/>
    </row>
    <row r="59" spans="1:26" ht="18" customHeight="1" thickBot="1" x14ac:dyDescent="0.3">
      <c r="A59" s="337" t="s">
        <v>270</v>
      </c>
      <c r="B59" s="338" t="s">
        <v>152</v>
      </c>
      <c r="C59" s="339" t="s">
        <v>60</v>
      </c>
      <c r="D59" s="340">
        <v>3</v>
      </c>
      <c r="E59" s="340">
        <v>0</v>
      </c>
      <c r="F59" s="322">
        <f t="shared" si="13"/>
        <v>3</v>
      </c>
      <c r="G59" s="340">
        <v>0</v>
      </c>
      <c r="H59" s="341">
        <v>13</v>
      </c>
      <c r="I59" s="341">
        <v>0</v>
      </c>
      <c r="J59" s="324">
        <f t="shared" si="0"/>
        <v>13</v>
      </c>
      <c r="K59" s="342">
        <v>1</v>
      </c>
      <c r="L59" s="343">
        <v>2</v>
      </c>
      <c r="M59" s="344">
        <v>0</v>
      </c>
      <c r="N59" s="328">
        <f t="shared" si="1"/>
        <v>2</v>
      </c>
      <c r="O59" s="345">
        <v>0</v>
      </c>
      <c r="P59" s="351">
        <v>1</v>
      </c>
      <c r="Q59" s="347">
        <v>0</v>
      </c>
      <c r="R59" s="332">
        <f t="shared" si="2"/>
        <v>1</v>
      </c>
      <c r="S59" s="348">
        <v>0</v>
      </c>
      <c r="T59" s="349">
        <f t="shared" si="9"/>
        <v>19</v>
      </c>
      <c r="U59" s="349">
        <f t="shared" si="10"/>
        <v>0</v>
      </c>
      <c r="V59" s="334">
        <f t="shared" si="11"/>
        <v>19</v>
      </c>
      <c r="W59" s="349">
        <f t="shared" si="12"/>
        <v>1</v>
      </c>
      <c r="X59" s="335">
        <f t="shared" si="8"/>
        <v>18</v>
      </c>
      <c r="Y59" s="350">
        <v>1</v>
      </c>
      <c r="Z59" s="350" t="s">
        <v>234</v>
      </c>
    </row>
    <row r="60" spans="1:26" ht="18" customHeight="1" thickBot="1" x14ac:dyDescent="0.3">
      <c r="A60" s="337" t="s">
        <v>270</v>
      </c>
      <c r="B60" s="338" t="s">
        <v>153</v>
      </c>
      <c r="C60" s="339" t="s">
        <v>61</v>
      </c>
      <c r="D60" s="340">
        <v>1.25</v>
      </c>
      <c r="E60" s="340">
        <v>0</v>
      </c>
      <c r="F60" s="322">
        <f t="shared" si="13"/>
        <v>1.25</v>
      </c>
      <c r="G60" s="340">
        <v>0</v>
      </c>
      <c r="H60" s="341">
        <v>7.75</v>
      </c>
      <c r="I60" s="341">
        <v>0</v>
      </c>
      <c r="J60" s="324">
        <f t="shared" si="0"/>
        <v>7.75</v>
      </c>
      <c r="K60" s="342">
        <v>0</v>
      </c>
      <c r="L60" s="343">
        <v>1</v>
      </c>
      <c r="M60" s="344">
        <v>0</v>
      </c>
      <c r="N60" s="328">
        <f t="shared" si="1"/>
        <v>1</v>
      </c>
      <c r="O60" s="345">
        <v>1</v>
      </c>
      <c r="P60" s="351">
        <v>0</v>
      </c>
      <c r="Q60" s="347">
        <v>0</v>
      </c>
      <c r="R60" s="332">
        <f t="shared" si="2"/>
        <v>0</v>
      </c>
      <c r="S60" s="348">
        <v>0</v>
      </c>
      <c r="T60" s="349">
        <f t="shared" si="9"/>
        <v>10</v>
      </c>
      <c r="U60" s="349">
        <f t="shared" si="10"/>
        <v>0</v>
      </c>
      <c r="V60" s="334">
        <f t="shared" si="11"/>
        <v>10</v>
      </c>
      <c r="W60" s="349">
        <f t="shared" si="12"/>
        <v>1</v>
      </c>
      <c r="X60" s="335">
        <f t="shared" si="8"/>
        <v>9</v>
      </c>
      <c r="Y60" s="350">
        <v>0</v>
      </c>
      <c r="Z60" s="350" t="s">
        <v>302</v>
      </c>
    </row>
    <row r="61" spans="1:26" ht="18" customHeight="1" thickBot="1" x14ac:dyDescent="0.3">
      <c r="A61" s="337" t="s">
        <v>270</v>
      </c>
      <c r="B61" s="338" t="s">
        <v>253</v>
      </c>
      <c r="C61" s="339" t="s">
        <v>62</v>
      </c>
      <c r="D61" s="340">
        <v>0.25</v>
      </c>
      <c r="E61" s="340">
        <v>0</v>
      </c>
      <c r="F61" s="322">
        <f t="shared" si="13"/>
        <v>0.25</v>
      </c>
      <c r="G61" s="340">
        <v>0</v>
      </c>
      <c r="H61" s="341">
        <v>4</v>
      </c>
      <c r="I61" s="341">
        <v>0</v>
      </c>
      <c r="J61" s="324">
        <f t="shared" si="0"/>
        <v>4</v>
      </c>
      <c r="K61" s="342">
        <v>0</v>
      </c>
      <c r="L61" s="343">
        <v>0</v>
      </c>
      <c r="M61" s="344">
        <v>0</v>
      </c>
      <c r="N61" s="328">
        <f t="shared" si="1"/>
        <v>0</v>
      </c>
      <c r="O61" s="345">
        <v>0</v>
      </c>
      <c r="P61" s="346">
        <v>0.1</v>
      </c>
      <c r="Q61" s="347">
        <v>0</v>
      </c>
      <c r="R61" s="332">
        <f t="shared" si="2"/>
        <v>0.1</v>
      </c>
      <c r="S61" s="348">
        <v>0</v>
      </c>
      <c r="T61" s="349">
        <f t="shared" si="9"/>
        <v>4.3499999999999996</v>
      </c>
      <c r="U61" s="349">
        <f t="shared" si="10"/>
        <v>0</v>
      </c>
      <c r="V61" s="334">
        <f t="shared" si="11"/>
        <v>4.3499999999999996</v>
      </c>
      <c r="W61" s="349">
        <f t="shared" si="12"/>
        <v>0</v>
      </c>
      <c r="X61" s="335">
        <f t="shared" si="8"/>
        <v>4.3499999999999996</v>
      </c>
      <c r="Y61" s="350">
        <v>0</v>
      </c>
      <c r="Z61" s="350"/>
    </row>
    <row r="62" spans="1:26" ht="18" customHeight="1" thickBot="1" x14ac:dyDescent="0.3">
      <c r="A62" s="337" t="s">
        <v>283</v>
      </c>
      <c r="B62" s="338" t="s">
        <v>253</v>
      </c>
      <c r="C62" s="339" t="s">
        <v>63</v>
      </c>
      <c r="D62" s="340">
        <v>0.25</v>
      </c>
      <c r="E62" s="340">
        <v>0</v>
      </c>
      <c r="F62" s="322">
        <f t="shared" si="13"/>
        <v>0.25</v>
      </c>
      <c r="G62" s="340">
        <v>0</v>
      </c>
      <c r="H62" s="341">
        <v>0.75</v>
      </c>
      <c r="I62" s="341">
        <v>0</v>
      </c>
      <c r="J62" s="324">
        <f t="shared" si="0"/>
        <v>0.75</v>
      </c>
      <c r="K62" s="342">
        <v>0</v>
      </c>
      <c r="L62" s="343">
        <v>0.5</v>
      </c>
      <c r="M62" s="344">
        <v>0</v>
      </c>
      <c r="N62" s="328">
        <f t="shared" si="1"/>
        <v>0.5</v>
      </c>
      <c r="O62" s="345">
        <v>0.25</v>
      </c>
      <c r="P62" s="346">
        <v>0.1</v>
      </c>
      <c r="Q62" s="347">
        <v>0</v>
      </c>
      <c r="R62" s="332">
        <f t="shared" si="2"/>
        <v>0.1</v>
      </c>
      <c r="S62" s="348">
        <v>0</v>
      </c>
      <c r="T62" s="349">
        <f t="shared" si="9"/>
        <v>1.6</v>
      </c>
      <c r="U62" s="349">
        <f t="shared" si="10"/>
        <v>0</v>
      </c>
      <c r="V62" s="334">
        <f t="shared" si="11"/>
        <v>1.6</v>
      </c>
      <c r="W62" s="349">
        <f t="shared" si="12"/>
        <v>0.25</v>
      </c>
      <c r="X62" s="335">
        <f t="shared" si="8"/>
        <v>1.35</v>
      </c>
      <c r="Y62" s="350">
        <v>0</v>
      </c>
      <c r="Z62" s="350"/>
    </row>
    <row r="63" spans="1:26" ht="18" customHeight="1" thickBot="1" x14ac:dyDescent="0.3">
      <c r="A63" s="337" t="s">
        <v>273</v>
      </c>
      <c r="B63" s="338" t="s">
        <v>167</v>
      </c>
      <c r="C63" s="339" t="s">
        <v>64</v>
      </c>
      <c r="D63" s="340">
        <v>1</v>
      </c>
      <c r="E63" s="340">
        <v>0</v>
      </c>
      <c r="F63" s="322">
        <f t="shared" si="13"/>
        <v>1</v>
      </c>
      <c r="G63" s="340">
        <v>0</v>
      </c>
      <c r="H63" s="341">
        <v>4</v>
      </c>
      <c r="I63" s="341">
        <v>0</v>
      </c>
      <c r="J63" s="324">
        <f t="shared" si="0"/>
        <v>4</v>
      </c>
      <c r="K63" s="342">
        <v>0</v>
      </c>
      <c r="L63" s="343">
        <v>0</v>
      </c>
      <c r="M63" s="344">
        <v>0</v>
      </c>
      <c r="N63" s="328">
        <f t="shared" si="1"/>
        <v>0</v>
      </c>
      <c r="O63" s="345">
        <v>0</v>
      </c>
      <c r="P63" s="351">
        <v>0</v>
      </c>
      <c r="Q63" s="341">
        <v>0</v>
      </c>
      <c r="R63" s="332">
        <f t="shared" si="2"/>
        <v>0</v>
      </c>
      <c r="S63" s="352">
        <v>0</v>
      </c>
      <c r="T63" s="349">
        <f t="shared" si="9"/>
        <v>5</v>
      </c>
      <c r="U63" s="349">
        <f t="shared" si="10"/>
        <v>0</v>
      </c>
      <c r="V63" s="334">
        <f t="shared" si="11"/>
        <v>5</v>
      </c>
      <c r="W63" s="349">
        <f t="shared" si="12"/>
        <v>0</v>
      </c>
      <c r="X63" s="335">
        <f t="shared" si="8"/>
        <v>5</v>
      </c>
      <c r="Y63" s="350">
        <v>0.08</v>
      </c>
      <c r="Z63" s="350" t="s">
        <v>303</v>
      </c>
    </row>
    <row r="64" spans="1:26" ht="18" customHeight="1" thickBot="1" x14ac:dyDescent="0.3">
      <c r="A64" s="337" t="s">
        <v>270</v>
      </c>
      <c r="B64" s="338" t="s">
        <v>153</v>
      </c>
      <c r="C64" s="339" t="s">
        <v>65</v>
      </c>
      <c r="D64" s="340">
        <v>1</v>
      </c>
      <c r="E64" s="340">
        <v>0</v>
      </c>
      <c r="F64" s="322">
        <f t="shared" si="13"/>
        <v>1</v>
      </c>
      <c r="G64" s="340">
        <v>0</v>
      </c>
      <c r="H64" s="341">
        <v>5</v>
      </c>
      <c r="I64" s="341">
        <v>0</v>
      </c>
      <c r="J64" s="324">
        <v>5</v>
      </c>
      <c r="K64" s="342">
        <v>1</v>
      </c>
      <c r="L64" s="343">
        <v>1</v>
      </c>
      <c r="M64" s="344">
        <v>0</v>
      </c>
      <c r="N64" s="328">
        <f t="shared" si="1"/>
        <v>1</v>
      </c>
      <c r="O64" s="345">
        <v>0</v>
      </c>
      <c r="P64" s="351">
        <v>0</v>
      </c>
      <c r="Q64" s="347">
        <v>0</v>
      </c>
      <c r="R64" s="332">
        <f t="shared" si="2"/>
        <v>0</v>
      </c>
      <c r="S64" s="348">
        <v>0</v>
      </c>
      <c r="T64" s="349">
        <f t="shared" si="9"/>
        <v>7</v>
      </c>
      <c r="U64" s="349">
        <f t="shared" si="10"/>
        <v>0</v>
      </c>
      <c r="V64" s="334">
        <f t="shared" si="11"/>
        <v>7</v>
      </c>
      <c r="W64" s="349">
        <f t="shared" si="12"/>
        <v>1</v>
      </c>
      <c r="X64" s="335">
        <f t="shared" si="8"/>
        <v>6</v>
      </c>
      <c r="Y64" s="350">
        <v>0.1</v>
      </c>
      <c r="Z64" s="350" t="s">
        <v>236</v>
      </c>
    </row>
    <row r="65" spans="1:26" ht="18" customHeight="1" thickBot="1" x14ac:dyDescent="0.3">
      <c r="A65" s="337" t="s">
        <v>283</v>
      </c>
      <c r="B65" s="338" t="s">
        <v>154</v>
      </c>
      <c r="C65" s="339" t="s">
        <v>66</v>
      </c>
      <c r="D65" s="340">
        <v>27</v>
      </c>
      <c r="E65" s="340">
        <v>0</v>
      </c>
      <c r="F65" s="322">
        <f t="shared" si="13"/>
        <v>27</v>
      </c>
      <c r="G65" s="340">
        <v>4</v>
      </c>
      <c r="H65" s="341">
        <v>80</v>
      </c>
      <c r="I65" s="341">
        <v>0</v>
      </c>
      <c r="J65" s="324">
        <f t="shared" si="0"/>
        <v>80</v>
      </c>
      <c r="K65" s="342">
        <v>12</v>
      </c>
      <c r="L65" s="343">
        <v>16</v>
      </c>
      <c r="M65" s="344">
        <v>0</v>
      </c>
      <c r="N65" s="328">
        <f t="shared" si="1"/>
        <v>16</v>
      </c>
      <c r="O65" s="345">
        <v>1</v>
      </c>
      <c r="P65" s="351">
        <v>9</v>
      </c>
      <c r="Q65" s="347">
        <v>0</v>
      </c>
      <c r="R65" s="332">
        <f t="shared" si="2"/>
        <v>9</v>
      </c>
      <c r="S65" s="348">
        <v>0</v>
      </c>
      <c r="T65" s="349">
        <f t="shared" si="9"/>
        <v>132</v>
      </c>
      <c r="U65" s="349">
        <f t="shared" si="10"/>
        <v>0</v>
      </c>
      <c r="V65" s="334">
        <f t="shared" si="11"/>
        <v>132</v>
      </c>
      <c r="W65" s="349">
        <f t="shared" si="12"/>
        <v>17</v>
      </c>
      <c r="X65" s="335">
        <f t="shared" si="8"/>
        <v>115</v>
      </c>
      <c r="Y65" s="350">
        <v>6</v>
      </c>
      <c r="Z65" s="350" t="s">
        <v>304</v>
      </c>
    </row>
    <row r="66" spans="1:26" ht="18" customHeight="1" thickBot="1" x14ac:dyDescent="0.3">
      <c r="A66" s="337" t="s">
        <v>270</v>
      </c>
      <c r="B66" s="338" t="s">
        <v>253</v>
      </c>
      <c r="C66" s="339" t="s">
        <v>67</v>
      </c>
      <c r="D66" s="340">
        <v>0</v>
      </c>
      <c r="E66" s="340">
        <v>0</v>
      </c>
      <c r="F66" s="322">
        <f t="shared" si="13"/>
        <v>0</v>
      </c>
      <c r="G66" s="340">
        <v>0</v>
      </c>
      <c r="H66" s="341">
        <v>1</v>
      </c>
      <c r="I66" s="341">
        <v>0</v>
      </c>
      <c r="J66" s="324">
        <f t="shared" si="0"/>
        <v>1</v>
      </c>
      <c r="K66" s="342">
        <v>0</v>
      </c>
      <c r="L66" s="343">
        <v>0</v>
      </c>
      <c r="M66" s="344">
        <v>0</v>
      </c>
      <c r="N66" s="328">
        <f t="shared" si="1"/>
        <v>0</v>
      </c>
      <c r="O66" s="345">
        <v>0</v>
      </c>
      <c r="P66" s="346">
        <v>0.05</v>
      </c>
      <c r="Q66" s="347">
        <v>0</v>
      </c>
      <c r="R66" s="332">
        <f t="shared" si="2"/>
        <v>0.05</v>
      </c>
      <c r="S66" s="348">
        <v>0</v>
      </c>
      <c r="T66" s="349">
        <f t="shared" si="9"/>
        <v>1.05</v>
      </c>
      <c r="U66" s="349">
        <f t="shared" si="10"/>
        <v>0</v>
      </c>
      <c r="V66" s="334">
        <f t="shared" si="11"/>
        <v>1.05</v>
      </c>
      <c r="W66" s="349">
        <f t="shared" si="12"/>
        <v>0</v>
      </c>
      <c r="X66" s="335">
        <f t="shared" si="8"/>
        <v>1.05</v>
      </c>
      <c r="Y66" s="350">
        <v>0</v>
      </c>
      <c r="Z66" s="350"/>
    </row>
    <row r="67" spans="1:26" ht="18" customHeight="1" thickBot="1" x14ac:dyDescent="0.3">
      <c r="A67" s="337" t="s">
        <v>270</v>
      </c>
      <c r="B67" s="338" t="s">
        <v>154</v>
      </c>
      <c r="C67" s="339" t="s">
        <v>68</v>
      </c>
      <c r="D67" s="340">
        <v>1</v>
      </c>
      <c r="E67" s="340">
        <v>0</v>
      </c>
      <c r="F67" s="322">
        <f t="shared" si="13"/>
        <v>1</v>
      </c>
      <c r="G67" s="340">
        <v>0</v>
      </c>
      <c r="H67" s="341">
        <v>4</v>
      </c>
      <c r="I67" s="341">
        <v>0</v>
      </c>
      <c r="J67" s="324">
        <f t="shared" si="0"/>
        <v>4</v>
      </c>
      <c r="K67" s="342">
        <v>1</v>
      </c>
      <c r="L67" s="343">
        <v>1</v>
      </c>
      <c r="M67" s="344">
        <v>0</v>
      </c>
      <c r="N67" s="328">
        <f t="shared" si="1"/>
        <v>1</v>
      </c>
      <c r="O67" s="345">
        <v>0</v>
      </c>
      <c r="P67" s="346">
        <v>0</v>
      </c>
      <c r="Q67" s="347">
        <v>0</v>
      </c>
      <c r="R67" s="332">
        <f t="shared" si="2"/>
        <v>0</v>
      </c>
      <c r="S67" s="348">
        <v>0</v>
      </c>
      <c r="T67" s="349">
        <f t="shared" si="9"/>
        <v>6</v>
      </c>
      <c r="U67" s="349">
        <f t="shared" si="10"/>
        <v>0</v>
      </c>
      <c r="V67" s="334">
        <f t="shared" si="11"/>
        <v>6</v>
      </c>
      <c r="W67" s="349">
        <f t="shared" si="12"/>
        <v>1</v>
      </c>
      <c r="X67" s="335">
        <f t="shared" si="8"/>
        <v>5</v>
      </c>
      <c r="Y67" s="350">
        <v>0.5</v>
      </c>
      <c r="Z67" s="350" t="s">
        <v>305</v>
      </c>
    </row>
    <row r="68" spans="1:26" ht="18" customHeight="1" thickBot="1" x14ac:dyDescent="0.3">
      <c r="A68" s="337" t="s">
        <v>283</v>
      </c>
      <c r="B68" s="338" t="s">
        <v>154</v>
      </c>
      <c r="C68" s="339" t="s">
        <v>69</v>
      </c>
      <c r="D68" s="340">
        <v>2</v>
      </c>
      <c r="E68" s="340">
        <v>0</v>
      </c>
      <c r="F68" s="322">
        <f t="shared" si="13"/>
        <v>2</v>
      </c>
      <c r="G68" s="340">
        <v>0</v>
      </c>
      <c r="H68" s="341">
        <v>7</v>
      </c>
      <c r="I68" s="341">
        <v>0</v>
      </c>
      <c r="J68" s="324">
        <f t="shared" ref="J68:J105" si="14">H68-I68</f>
        <v>7</v>
      </c>
      <c r="K68" s="342">
        <v>0</v>
      </c>
      <c r="L68" s="343">
        <v>2</v>
      </c>
      <c r="M68" s="344">
        <v>0</v>
      </c>
      <c r="N68" s="328">
        <f t="shared" ref="N68:N105" si="15">L68-M68</f>
        <v>2</v>
      </c>
      <c r="O68" s="345">
        <v>1</v>
      </c>
      <c r="P68" s="346">
        <v>1</v>
      </c>
      <c r="Q68" s="347">
        <v>0</v>
      </c>
      <c r="R68" s="332">
        <f t="shared" ref="R68:R105" si="16">P68-Q68</f>
        <v>1</v>
      </c>
      <c r="S68" s="348">
        <v>0</v>
      </c>
      <c r="T68" s="349">
        <f t="shared" ref="T68:T99" si="17">SUM(P68,L68,H68,D68)</f>
        <v>12</v>
      </c>
      <c r="U68" s="349">
        <f t="shared" ref="U68:U99" si="18">SUM(Q68,M68,I68,E68)</f>
        <v>0</v>
      </c>
      <c r="V68" s="334">
        <f t="shared" ref="V68:V99" si="19">T68-U68</f>
        <v>12</v>
      </c>
      <c r="W68" s="349">
        <f t="shared" ref="W68:W99" si="20">SUM(S68,O68,K68,G68)</f>
        <v>1</v>
      </c>
      <c r="X68" s="335">
        <f t="shared" si="8"/>
        <v>11</v>
      </c>
      <c r="Y68" s="350">
        <v>0</v>
      </c>
      <c r="Z68" s="350"/>
    </row>
    <row r="69" spans="1:26" ht="18" customHeight="1" thickBot="1" x14ac:dyDescent="0.3">
      <c r="A69" s="337" t="s">
        <v>270</v>
      </c>
      <c r="B69" s="338" t="s">
        <v>239</v>
      </c>
      <c r="C69" s="339" t="s">
        <v>70</v>
      </c>
      <c r="D69" s="340">
        <v>2</v>
      </c>
      <c r="E69" s="340">
        <v>0</v>
      </c>
      <c r="F69" s="322">
        <f t="shared" ref="F69:F100" si="21">D69-E69</f>
        <v>2</v>
      </c>
      <c r="G69" s="340">
        <v>0</v>
      </c>
      <c r="H69" s="341">
        <v>13</v>
      </c>
      <c r="I69" s="341">
        <v>0</v>
      </c>
      <c r="J69" s="324">
        <f t="shared" si="14"/>
        <v>13</v>
      </c>
      <c r="K69" s="342">
        <v>0</v>
      </c>
      <c r="L69" s="343">
        <v>2</v>
      </c>
      <c r="M69" s="344">
        <v>0</v>
      </c>
      <c r="N69" s="328">
        <f t="shared" si="15"/>
        <v>2</v>
      </c>
      <c r="O69" s="345">
        <v>0</v>
      </c>
      <c r="P69" s="346">
        <v>1.5</v>
      </c>
      <c r="Q69" s="347">
        <v>0</v>
      </c>
      <c r="R69" s="332">
        <f t="shared" si="16"/>
        <v>1.5</v>
      </c>
      <c r="S69" s="348">
        <v>0</v>
      </c>
      <c r="T69" s="349">
        <f t="shared" si="17"/>
        <v>18.5</v>
      </c>
      <c r="U69" s="349">
        <f t="shared" si="18"/>
        <v>0</v>
      </c>
      <c r="V69" s="334">
        <f t="shared" si="19"/>
        <v>18.5</v>
      </c>
      <c r="W69" s="349">
        <f t="shared" si="20"/>
        <v>0</v>
      </c>
      <c r="X69" s="335">
        <f t="shared" ref="X69:X105" si="22">V69-W69</f>
        <v>18.5</v>
      </c>
      <c r="Y69" s="350">
        <v>0</v>
      </c>
      <c r="Z69" s="350"/>
    </row>
    <row r="70" spans="1:26" ht="18" customHeight="1" thickBot="1" x14ac:dyDescent="0.3">
      <c r="A70" s="337" t="s">
        <v>273</v>
      </c>
      <c r="B70" s="338" t="s">
        <v>152</v>
      </c>
      <c r="C70" s="339" t="s">
        <v>71</v>
      </c>
      <c r="D70" s="340">
        <v>1</v>
      </c>
      <c r="E70" s="340">
        <v>0</v>
      </c>
      <c r="F70" s="322">
        <f t="shared" si="21"/>
        <v>1</v>
      </c>
      <c r="G70" s="340">
        <v>0</v>
      </c>
      <c r="H70" s="341">
        <v>13</v>
      </c>
      <c r="I70" s="341">
        <v>0</v>
      </c>
      <c r="J70" s="324">
        <f t="shared" si="14"/>
        <v>13</v>
      </c>
      <c r="K70" s="342">
        <v>1</v>
      </c>
      <c r="L70" s="343">
        <v>2</v>
      </c>
      <c r="M70" s="344">
        <v>0</v>
      </c>
      <c r="N70" s="328">
        <f t="shared" si="15"/>
        <v>2</v>
      </c>
      <c r="O70" s="345">
        <v>2</v>
      </c>
      <c r="P70" s="346">
        <v>0</v>
      </c>
      <c r="Q70" s="347">
        <v>0</v>
      </c>
      <c r="R70" s="332">
        <f t="shared" si="16"/>
        <v>0</v>
      </c>
      <c r="S70" s="348">
        <v>0</v>
      </c>
      <c r="T70" s="349">
        <f t="shared" si="17"/>
        <v>16</v>
      </c>
      <c r="U70" s="349">
        <f t="shared" si="18"/>
        <v>0</v>
      </c>
      <c r="V70" s="334">
        <f t="shared" si="19"/>
        <v>16</v>
      </c>
      <c r="W70" s="349">
        <f t="shared" si="20"/>
        <v>3</v>
      </c>
      <c r="X70" s="335">
        <f t="shared" si="22"/>
        <v>13</v>
      </c>
      <c r="Y70" s="350">
        <v>1</v>
      </c>
      <c r="Z70" s="350" t="s">
        <v>234</v>
      </c>
    </row>
    <row r="71" spans="1:26" ht="18" customHeight="1" thickBot="1" x14ac:dyDescent="0.3">
      <c r="A71" s="337" t="s">
        <v>270</v>
      </c>
      <c r="B71" s="338" t="s">
        <v>239</v>
      </c>
      <c r="C71" s="339" t="s">
        <v>72</v>
      </c>
      <c r="D71" s="340">
        <v>1</v>
      </c>
      <c r="E71" s="340">
        <v>0</v>
      </c>
      <c r="F71" s="322">
        <f t="shared" si="21"/>
        <v>1</v>
      </c>
      <c r="G71" s="340">
        <v>0</v>
      </c>
      <c r="H71" s="341">
        <v>6</v>
      </c>
      <c r="I71" s="341">
        <v>0</v>
      </c>
      <c r="J71" s="324">
        <f t="shared" si="14"/>
        <v>6</v>
      </c>
      <c r="K71" s="342">
        <v>0</v>
      </c>
      <c r="L71" s="343">
        <v>1</v>
      </c>
      <c r="M71" s="344">
        <v>0</v>
      </c>
      <c r="N71" s="328">
        <f t="shared" si="15"/>
        <v>1</v>
      </c>
      <c r="O71" s="345">
        <v>0</v>
      </c>
      <c r="P71" s="346">
        <v>0</v>
      </c>
      <c r="Q71" s="347">
        <v>0</v>
      </c>
      <c r="R71" s="332">
        <f t="shared" si="16"/>
        <v>0</v>
      </c>
      <c r="S71" s="348">
        <v>0</v>
      </c>
      <c r="T71" s="349">
        <f t="shared" si="17"/>
        <v>8</v>
      </c>
      <c r="U71" s="349">
        <f t="shared" si="18"/>
        <v>0</v>
      </c>
      <c r="V71" s="334">
        <f t="shared" si="19"/>
        <v>8</v>
      </c>
      <c r="W71" s="349">
        <f t="shared" si="20"/>
        <v>0</v>
      </c>
      <c r="X71" s="335">
        <f t="shared" si="22"/>
        <v>8</v>
      </c>
      <c r="Y71" s="350">
        <v>0.05</v>
      </c>
      <c r="Z71" s="350" t="s">
        <v>306</v>
      </c>
    </row>
    <row r="72" spans="1:26" ht="18" customHeight="1" thickBot="1" x14ac:dyDescent="0.3">
      <c r="A72" s="337" t="s">
        <v>273</v>
      </c>
      <c r="B72" s="338" t="s">
        <v>152</v>
      </c>
      <c r="C72" s="339" t="s">
        <v>74</v>
      </c>
      <c r="D72" s="340">
        <v>3</v>
      </c>
      <c r="E72" s="340">
        <v>0</v>
      </c>
      <c r="F72" s="322">
        <f t="shared" si="21"/>
        <v>3</v>
      </c>
      <c r="G72" s="340">
        <v>0</v>
      </c>
      <c r="H72" s="341">
        <v>13</v>
      </c>
      <c r="I72" s="341">
        <v>0</v>
      </c>
      <c r="J72" s="324">
        <f t="shared" si="14"/>
        <v>13</v>
      </c>
      <c r="K72" s="342">
        <v>3</v>
      </c>
      <c r="L72" s="343">
        <v>2</v>
      </c>
      <c r="M72" s="344">
        <v>0</v>
      </c>
      <c r="N72" s="328">
        <f t="shared" si="15"/>
        <v>2</v>
      </c>
      <c r="O72" s="345">
        <v>1</v>
      </c>
      <c r="P72" s="346">
        <v>0</v>
      </c>
      <c r="Q72" s="347">
        <v>0</v>
      </c>
      <c r="R72" s="332">
        <f t="shared" si="16"/>
        <v>0</v>
      </c>
      <c r="S72" s="348">
        <v>0</v>
      </c>
      <c r="T72" s="349">
        <f t="shared" si="17"/>
        <v>18</v>
      </c>
      <c r="U72" s="349">
        <f t="shared" si="18"/>
        <v>0</v>
      </c>
      <c r="V72" s="334">
        <f t="shared" si="19"/>
        <v>18</v>
      </c>
      <c r="W72" s="349">
        <f t="shared" si="20"/>
        <v>4</v>
      </c>
      <c r="X72" s="335">
        <f t="shared" si="22"/>
        <v>14</v>
      </c>
      <c r="Y72" s="350">
        <v>1</v>
      </c>
      <c r="Z72" s="350" t="s">
        <v>234</v>
      </c>
    </row>
    <row r="73" spans="1:26" ht="18" customHeight="1" thickBot="1" x14ac:dyDescent="0.3">
      <c r="A73" s="337" t="s">
        <v>283</v>
      </c>
      <c r="B73" s="338" t="s">
        <v>142</v>
      </c>
      <c r="C73" s="339" t="s">
        <v>75</v>
      </c>
      <c r="D73" s="340">
        <v>3</v>
      </c>
      <c r="E73" s="340">
        <v>0</v>
      </c>
      <c r="F73" s="322">
        <f t="shared" si="21"/>
        <v>3</v>
      </c>
      <c r="G73" s="340">
        <v>0</v>
      </c>
      <c r="H73" s="341">
        <v>8</v>
      </c>
      <c r="I73" s="341">
        <v>0</v>
      </c>
      <c r="J73" s="324">
        <f t="shared" si="14"/>
        <v>8</v>
      </c>
      <c r="K73" s="342">
        <v>1</v>
      </c>
      <c r="L73" s="343">
        <v>2</v>
      </c>
      <c r="M73" s="344">
        <v>0</v>
      </c>
      <c r="N73" s="328">
        <f t="shared" si="15"/>
        <v>2</v>
      </c>
      <c r="O73" s="345">
        <v>0</v>
      </c>
      <c r="P73" s="346">
        <v>0</v>
      </c>
      <c r="Q73" s="347">
        <v>0</v>
      </c>
      <c r="R73" s="332">
        <f t="shared" si="16"/>
        <v>0</v>
      </c>
      <c r="S73" s="348">
        <v>0</v>
      </c>
      <c r="T73" s="349">
        <f t="shared" si="17"/>
        <v>13</v>
      </c>
      <c r="U73" s="349">
        <f t="shared" si="18"/>
        <v>0</v>
      </c>
      <c r="V73" s="334">
        <f t="shared" si="19"/>
        <v>13</v>
      </c>
      <c r="W73" s="349">
        <f t="shared" si="20"/>
        <v>1</v>
      </c>
      <c r="X73" s="335">
        <f t="shared" si="22"/>
        <v>12</v>
      </c>
      <c r="Y73" s="350">
        <v>0.2</v>
      </c>
      <c r="Z73" s="350" t="s">
        <v>235</v>
      </c>
    </row>
    <row r="74" spans="1:26" ht="18" customHeight="1" thickBot="1" x14ac:dyDescent="0.3">
      <c r="A74" s="337" t="s">
        <v>270</v>
      </c>
      <c r="B74" s="338" t="s">
        <v>152</v>
      </c>
      <c r="C74" s="339" t="s">
        <v>76</v>
      </c>
      <c r="D74" s="340">
        <v>0.33</v>
      </c>
      <c r="E74" s="340">
        <v>0</v>
      </c>
      <c r="F74" s="322">
        <f t="shared" si="21"/>
        <v>0.33</v>
      </c>
      <c r="G74" s="340">
        <v>0</v>
      </c>
      <c r="H74" s="341">
        <v>1</v>
      </c>
      <c r="I74" s="341">
        <v>0</v>
      </c>
      <c r="J74" s="324">
        <f t="shared" si="14"/>
        <v>1</v>
      </c>
      <c r="K74" s="342">
        <v>0</v>
      </c>
      <c r="L74" s="343">
        <v>0</v>
      </c>
      <c r="M74" s="344">
        <v>0</v>
      </c>
      <c r="N74" s="328">
        <f t="shared" si="15"/>
        <v>0</v>
      </c>
      <c r="O74" s="345">
        <v>0</v>
      </c>
      <c r="P74" s="346">
        <v>0</v>
      </c>
      <c r="Q74" s="347">
        <v>0</v>
      </c>
      <c r="R74" s="332">
        <f t="shared" si="16"/>
        <v>0</v>
      </c>
      <c r="S74" s="348">
        <v>0</v>
      </c>
      <c r="T74" s="349">
        <f t="shared" si="17"/>
        <v>1.33</v>
      </c>
      <c r="U74" s="349">
        <f t="shared" si="18"/>
        <v>0</v>
      </c>
      <c r="V74" s="334">
        <f t="shared" si="19"/>
        <v>1.33</v>
      </c>
      <c r="W74" s="349">
        <f t="shared" si="20"/>
        <v>0</v>
      </c>
      <c r="X74" s="335">
        <f t="shared" si="22"/>
        <v>1.33</v>
      </c>
      <c r="Y74" s="350">
        <v>0.25</v>
      </c>
      <c r="Z74" s="350" t="s">
        <v>234</v>
      </c>
    </row>
    <row r="75" spans="1:26" ht="18" customHeight="1" thickBot="1" x14ac:dyDescent="0.3">
      <c r="A75" s="337" t="s">
        <v>273</v>
      </c>
      <c r="B75" s="338" t="s">
        <v>167</v>
      </c>
      <c r="C75" s="339" t="s">
        <v>77</v>
      </c>
      <c r="D75" s="340">
        <v>0.5</v>
      </c>
      <c r="E75" s="340">
        <v>0</v>
      </c>
      <c r="F75" s="322">
        <f t="shared" si="21"/>
        <v>0.5</v>
      </c>
      <c r="G75" s="340">
        <v>0</v>
      </c>
      <c r="H75" s="341">
        <v>5</v>
      </c>
      <c r="I75" s="341">
        <v>0</v>
      </c>
      <c r="J75" s="324">
        <f t="shared" si="14"/>
        <v>5</v>
      </c>
      <c r="K75" s="342">
        <v>1</v>
      </c>
      <c r="L75" s="343">
        <v>0.5</v>
      </c>
      <c r="M75" s="344">
        <v>0</v>
      </c>
      <c r="N75" s="328">
        <f t="shared" si="15"/>
        <v>0.5</v>
      </c>
      <c r="O75" s="345">
        <v>0</v>
      </c>
      <c r="P75" s="351">
        <v>0</v>
      </c>
      <c r="Q75" s="341">
        <v>0</v>
      </c>
      <c r="R75" s="332">
        <f t="shared" si="16"/>
        <v>0</v>
      </c>
      <c r="S75" s="352">
        <v>0</v>
      </c>
      <c r="T75" s="349">
        <f t="shared" si="17"/>
        <v>6</v>
      </c>
      <c r="U75" s="349">
        <f t="shared" si="18"/>
        <v>0</v>
      </c>
      <c r="V75" s="334">
        <f t="shared" si="19"/>
        <v>6</v>
      </c>
      <c r="W75" s="349">
        <f t="shared" si="20"/>
        <v>1</v>
      </c>
      <c r="X75" s="335">
        <f t="shared" si="22"/>
        <v>5</v>
      </c>
      <c r="Y75" s="350">
        <v>0.55000000000000004</v>
      </c>
      <c r="Z75" s="350" t="s">
        <v>307</v>
      </c>
    </row>
    <row r="76" spans="1:26" ht="18" customHeight="1" thickBot="1" x14ac:dyDescent="0.3">
      <c r="A76" s="337" t="s">
        <v>270</v>
      </c>
      <c r="B76" s="338" t="s">
        <v>152</v>
      </c>
      <c r="C76" s="339" t="s">
        <v>78</v>
      </c>
      <c r="D76" s="340">
        <v>1</v>
      </c>
      <c r="E76" s="340">
        <v>0</v>
      </c>
      <c r="F76" s="322">
        <f t="shared" si="21"/>
        <v>1</v>
      </c>
      <c r="G76" s="340">
        <v>0</v>
      </c>
      <c r="H76" s="341">
        <v>3</v>
      </c>
      <c r="I76" s="341">
        <v>0</v>
      </c>
      <c r="J76" s="324">
        <f t="shared" si="14"/>
        <v>3</v>
      </c>
      <c r="K76" s="342">
        <v>0</v>
      </c>
      <c r="L76" s="343">
        <v>1</v>
      </c>
      <c r="M76" s="344">
        <v>0</v>
      </c>
      <c r="N76" s="328">
        <f t="shared" si="15"/>
        <v>1</v>
      </c>
      <c r="O76" s="345">
        <v>0</v>
      </c>
      <c r="P76" s="346">
        <v>0</v>
      </c>
      <c r="Q76" s="347">
        <v>0</v>
      </c>
      <c r="R76" s="332">
        <f t="shared" si="16"/>
        <v>0</v>
      </c>
      <c r="S76" s="348">
        <v>0</v>
      </c>
      <c r="T76" s="349">
        <f t="shared" si="17"/>
        <v>5</v>
      </c>
      <c r="U76" s="349">
        <f t="shared" si="18"/>
        <v>0</v>
      </c>
      <c r="V76" s="334">
        <f t="shared" si="19"/>
        <v>5</v>
      </c>
      <c r="W76" s="349">
        <f t="shared" si="20"/>
        <v>0</v>
      </c>
      <c r="X76" s="335">
        <f t="shared" si="22"/>
        <v>5</v>
      </c>
      <c r="Y76" s="350">
        <v>0</v>
      </c>
      <c r="Z76" s="350"/>
    </row>
    <row r="77" spans="1:26" ht="18" customHeight="1" thickBot="1" x14ac:dyDescent="0.3">
      <c r="A77" s="337" t="s">
        <v>273</v>
      </c>
      <c r="B77" s="338" t="s">
        <v>167</v>
      </c>
      <c r="C77" s="339" t="s">
        <v>79</v>
      </c>
      <c r="D77" s="340">
        <v>0.25</v>
      </c>
      <c r="E77" s="340">
        <v>0</v>
      </c>
      <c r="F77" s="322">
        <f t="shared" si="21"/>
        <v>0.25</v>
      </c>
      <c r="G77" s="340">
        <v>0</v>
      </c>
      <c r="H77" s="341">
        <v>2</v>
      </c>
      <c r="I77" s="341">
        <v>0</v>
      </c>
      <c r="J77" s="324">
        <f t="shared" si="14"/>
        <v>2</v>
      </c>
      <c r="K77" s="342">
        <v>0</v>
      </c>
      <c r="L77" s="343">
        <v>0.5</v>
      </c>
      <c r="M77" s="344">
        <v>0</v>
      </c>
      <c r="N77" s="328">
        <f t="shared" si="15"/>
        <v>0.5</v>
      </c>
      <c r="O77" s="345">
        <v>0</v>
      </c>
      <c r="P77" s="351">
        <v>0</v>
      </c>
      <c r="Q77" s="341">
        <v>0</v>
      </c>
      <c r="R77" s="332">
        <f t="shared" si="16"/>
        <v>0</v>
      </c>
      <c r="S77" s="352">
        <v>0</v>
      </c>
      <c r="T77" s="349">
        <f t="shared" si="17"/>
        <v>2.75</v>
      </c>
      <c r="U77" s="349">
        <f t="shared" si="18"/>
        <v>0</v>
      </c>
      <c r="V77" s="334">
        <f t="shared" si="19"/>
        <v>2.75</v>
      </c>
      <c r="W77" s="349">
        <f t="shared" si="20"/>
        <v>0</v>
      </c>
      <c r="X77" s="335">
        <f t="shared" si="22"/>
        <v>2.75</v>
      </c>
      <c r="Y77" s="350">
        <v>0.05</v>
      </c>
      <c r="Z77" s="350" t="s">
        <v>308</v>
      </c>
    </row>
    <row r="78" spans="1:26" ht="18" customHeight="1" thickBot="1" x14ac:dyDescent="0.3">
      <c r="A78" s="337" t="s">
        <v>270</v>
      </c>
      <c r="B78" s="338" t="s">
        <v>142</v>
      </c>
      <c r="C78" s="339" t="s">
        <v>80</v>
      </c>
      <c r="D78" s="340">
        <v>1</v>
      </c>
      <c r="E78" s="340">
        <v>0</v>
      </c>
      <c r="F78" s="322">
        <f t="shared" si="21"/>
        <v>1</v>
      </c>
      <c r="G78" s="340">
        <v>0</v>
      </c>
      <c r="H78" s="341">
        <v>6</v>
      </c>
      <c r="I78" s="341">
        <v>0</v>
      </c>
      <c r="J78" s="324">
        <f t="shared" si="14"/>
        <v>6</v>
      </c>
      <c r="K78" s="342">
        <v>2</v>
      </c>
      <c r="L78" s="343">
        <v>1</v>
      </c>
      <c r="M78" s="344">
        <v>0</v>
      </c>
      <c r="N78" s="328">
        <f t="shared" si="15"/>
        <v>1</v>
      </c>
      <c r="O78" s="345">
        <v>0</v>
      </c>
      <c r="P78" s="346">
        <v>0</v>
      </c>
      <c r="Q78" s="347">
        <v>0</v>
      </c>
      <c r="R78" s="332">
        <f t="shared" si="16"/>
        <v>0</v>
      </c>
      <c r="S78" s="348">
        <v>0</v>
      </c>
      <c r="T78" s="349">
        <f t="shared" si="17"/>
        <v>8</v>
      </c>
      <c r="U78" s="349">
        <f t="shared" si="18"/>
        <v>0</v>
      </c>
      <c r="V78" s="334">
        <f t="shared" si="19"/>
        <v>8</v>
      </c>
      <c r="W78" s="349">
        <f t="shared" si="20"/>
        <v>2</v>
      </c>
      <c r="X78" s="335">
        <f t="shared" si="22"/>
        <v>6</v>
      </c>
      <c r="Y78" s="350">
        <v>1</v>
      </c>
      <c r="Z78" s="350" t="s">
        <v>234</v>
      </c>
    </row>
    <row r="79" spans="1:26" ht="18" customHeight="1" thickBot="1" x14ac:dyDescent="0.3">
      <c r="A79" s="337" t="s">
        <v>270</v>
      </c>
      <c r="B79" s="338" t="s">
        <v>239</v>
      </c>
      <c r="C79" s="339" t="s">
        <v>81</v>
      </c>
      <c r="D79" s="340">
        <v>3</v>
      </c>
      <c r="E79" s="340">
        <v>0</v>
      </c>
      <c r="F79" s="322">
        <f t="shared" si="21"/>
        <v>3</v>
      </c>
      <c r="G79" s="340">
        <v>0</v>
      </c>
      <c r="H79" s="341">
        <v>22</v>
      </c>
      <c r="I79" s="341">
        <v>0</v>
      </c>
      <c r="J79" s="324">
        <f t="shared" si="14"/>
        <v>22</v>
      </c>
      <c r="K79" s="342">
        <v>1</v>
      </c>
      <c r="L79" s="343">
        <v>3</v>
      </c>
      <c r="M79" s="344">
        <v>0</v>
      </c>
      <c r="N79" s="328">
        <f t="shared" si="15"/>
        <v>3</v>
      </c>
      <c r="O79" s="345">
        <v>0</v>
      </c>
      <c r="P79" s="346">
        <v>3.8</v>
      </c>
      <c r="Q79" s="347">
        <v>0</v>
      </c>
      <c r="R79" s="332">
        <f t="shared" si="16"/>
        <v>3.8</v>
      </c>
      <c r="S79" s="348">
        <v>0</v>
      </c>
      <c r="T79" s="349">
        <f t="shared" si="17"/>
        <v>31.8</v>
      </c>
      <c r="U79" s="349">
        <f t="shared" si="18"/>
        <v>0</v>
      </c>
      <c r="V79" s="334">
        <f t="shared" si="19"/>
        <v>31.8</v>
      </c>
      <c r="W79" s="349">
        <f t="shared" si="20"/>
        <v>1</v>
      </c>
      <c r="X79" s="335">
        <f t="shared" si="22"/>
        <v>30.8</v>
      </c>
      <c r="Y79" s="350">
        <v>3</v>
      </c>
      <c r="Z79" s="350" t="s">
        <v>309</v>
      </c>
    </row>
    <row r="80" spans="1:26" ht="18" customHeight="1" thickBot="1" x14ac:dyDescent="0.3">
      <c r="A80" s="337" t="s">
        <v>273</v>
      </c>
      <c r="B80" s="338" t="s">
        <v>253</v>
      </c>
      <c r="C80" s="339" t="s">
        <v>82</v>
      </c>
      <c r="D80" s="340">
        <v>0</v>
      </c>
      <c r="E80" s="340">
        <v>0</v>
      </c>
      <c r="F80" s="322">
        <f t="shared" si="21"/>
        <v>0</v>
      </c>
      <c r="G80" s="340">
        <v>0</v>
      </c>
      <c r="H80" s="341">
        <v>1</v>
      </c>
      <c r="I80" s="341">
        <v>0</v>
      </c>
      <c r="J80" s="324">
        <f t="shared" si="14"/>
        <v>1</v>
      </c>
      <c r="K80" s="342">
        <v>0</v>
      </c>
      <c r="L80" s="343">
        <v>0</v>
      </c>
      <c r="M80" s="344">
        <v>0</v>
      </c>
      <c r="N80" s="328">
        <f t="shared" si="15"/>
        <v>0</v>
      </c>
      <c r="O80" s="345">
        <v>0</v>
      </c>
      <c r="P80" s="346">
        <v>0.1</v>
      </c>
      <c r="Q80" s="347">
        <v>0</v>
      </c>
      <c r="R80" s="332">
        <f t="shared" si="16"/>
        <v>0.1</v>
      </c>
      <c r="S80" s="348">
        <v>0</v>
      </c>
      <c r="T80" s="349">
        <f t="shared" si="17"/>
        <v>1.1000000000000001</v>
      </c>
      <c r="U80" s="349">
        <f t="shared" si="18"/>
        <v>0</v>
      </c>
      <c r="V80" s="334">
        <f t="shared" si="19"/>
        <v>1.1000000000000001</v>
      </c>
      <c r="W80" s="349">
        <f t="shared" si="20"/>
        <v>0</v>
      </c>
      <c r="X80" s="335">
        <f t="shared" si="22"/>
        <v>1.1000000000000001</v>
      </c>
      <c r="Y80" s="350">
        <v>0</v>
      </c>
      <c r="Z80" s="350"/>
    </row>
    <row r="81" spans="1:26" ht="18" customHeight="1" thickBot="1" x14ac:dyDescent="0.3">
      <c r="A81" s="337" t="s">
        <v>283</v>
      </c>
      <c r="B81" s="338" t="s">
        <v>142</v>
      </c>
      <c r="C81" s="339" t="s">
        <v>83</v>
      </c>
      <c r="D81" s="340">
        <v>1</v>
      </c>
      <c r="E81" s="340">
        <v>0</v>
      </c>
      <c r="F81" s="322">
        <f t="shared" si="21"/>
        <v>1</v>
      </c>
      <c r="G81" s="340">
        <v>0</v>
      </c>
      <c r="H81" s="341">
        <v>12</v>
      </c>
      <c r="I81" s="341">
        <v>0</v>
      </c>
      <c r="J81" s="324">
        <f t="shared" si="14"/>
        <v>12</v>
      </c>
      <c r="K81" s="342">
        <v>0</v>
      </c>
      <c r="L81" s="343">
        <v>3</v>
      </c>
      <c r="M81" s="344">
        <v>0</v>
      </c>
      <c r="N81" s="328">
        <f t="shared" si="15"/>
        <v>3</v>
      </c>
      <c r="O81" s="345">
        <v>0</v>
      </c>
      <c r="P81" s="346">
        <v>0</v>
      </c>
      <c r="Q81" s="347">
        <v>0</v>
      </c>
      <c r="R81" s="332">
        <f t="shared" si="16"/>
        <v>0</v>
      </c>
      <c r="S81" s="348">
        <v>0</v>
      </c>
      <c r="T81" s="349">
        <f t="shared" si="17"/>
        <v>16</v>
      </c>
      <c r="U81" s="349">
        <f t="shared" si="18"/>
        <v>0</v>
      </c>
      <c r="V81" s="334">
        <f t="shared" si="19"/>
        <v>16</v>
      </c>
      <c r="W81" s="349">
        <f t="shared" si="20"/>
        <v>0</v>
      </c>
      <c r="X81" s="335">
        <f t="shared" si="22"/>
        <v>16</v>
      </c>
      <c r="Y81" s="350">
        <v>0</v>
      </c>
      <c r="Z81" s="350"/>
    </row>
    <row r="82" spans="1:26" ht="18" customHeight="1" thickBot="1" x14ac:dyDescent="0.3">
      <c r="A82" s="337" t="s">
        <v>270</v>
      </c>
      <c r="B82" s="338" t="s">
        <v>154</v>
      </c>
      <c r="C82" s="339" t="s">
        <v>84</v>
      </c>
      <c r="D82" s="340">
        <v>1.25</v>
      </c>
      <c r="E82" s="340">
        <v>0</v>
      </c>
      <c r="F82" s="322">
        <f t="shared" si="21"/>
        <v>1.25</v>
      </c>
      <c r="G82" s="340">
        <v>0</v>
      </c>
      <c r="H82" s="341">
        <v>9.75</v>
      </c>
      <c r="I82" s="341">
        <v>0</v>
      </c>
      <c r="J82" s="324">
        <f t="shared" si="14"/>
        <v>9.75</v>
      </c>
      <c r="K82" s="342">
        <v>0</v>
      </c>
      <c r="L82" s="343">
        <v>1.25</v>
      </c>
      <c r="M82" s="344">
        <v>0</v>
      </c>
      <c r="N82" s="328">
        <f t="shared" si="15"/>
        <v>1.25</v>
      </c>
      <c r="O82" s="345">
        <v>0</v>
      </c>
      <c r="P82" s="346">
        <v>0</v>
      </c>
      <c r="Q82" s="347">
        <v>0</v>
      </c>
      <c r="R82" s="332">
        <f t="shared" si="16"/>
        <v>0</v>
      </c>
      <c r="S82" s="348">
        <v>0</v>
      </c>
      <c r="T82" s="349">
        <f t="shared" si="17"/>
        <v>12.25</v>
      </c>
      <c r="U82" s="349">
        <f t="shared" si="18"/>
        <v>0</v>
      </c>
      <c r="V82" s="334">
        <f t="shared" si="19"/>
        <v>12.25</v>
      </c>
      <c r="W82" s="349">
        <f t="shared" si="20"/>
        <v>0</v>
      </c>
      <c r="X82" s="335">
        <f t="shared" si="22"/>
        <v>12.25</v>
      </c>
      <c r="Y82" s="350">
        <v>1.4</v>
      </c>
      <c r="Z82" s="350" t="s">
        <v>310</v>
      </c>
    </row>
    <row r="83" spans="1:26" ht="18" customHeight="1" thickBot="1" x14ac:dyDescent="0.3">
      <c r="A83" s="337" t="s">
        <v>270</v>
      </c>
      <c r="B83" s="338" t="s">
        <v>154</v>
      </c>
      <c r="C83" s="339" t="s">
        <v>85</v>
      </c>
      <c r="D83" s="340">
        <v>4</v>
      </c>
      <c r="E83" s="340">
        <v>0</v>
      </c>
      <c r="F83" s="322">
        <f t="shared" si="21"/>
        <v>4</v>
      </c>
      <c r="G83" s="340">
        <v>0</v>
      </c>
      <c r="H83" s="341">
        <v>25</v>
      </c>
      <c r="I83" s="341">
        <v>0</v>
      </c>
      <c r="J83" s="324">
        <f t="shared" si="14"/>
        <v>25</v>
      </c>
      <c r="K83" s="342">
        <v>1</v>
      </c>
      <c r="L83" s="343">
        <v>1</v>
      </c>
      <c r="M83" s="344">
        <v>0</v>
      </c>
      <c r="N83" s="328">
        <f t="shared" si="15"/>
        <v>1</v>
      </c>
      <c r="O83" s="345">
        <v>1</v>
      </c>
      <c r="P83" s="346">
        <v>0</v>
      </c>
      <c r="Q83" s="347">
        <v>0</v>
      </c>
      <c r="R83" s="332">
        <f t="shared" si="16"/>
        <v>0</v>
      </c>
      <c r="S83" s="348">
        <v>0</v>
      </c>
      <c r="T83" s="349">
        <f t="shared" si="17"/>
        <v>30</v>
      </c>
      <c r="U83" s="349">
        <f t="shared" si="18"/>
        <v>0</v>
      </c>
      <c r="V83" s="334">
        <f t="shared" si="19"/>
        <v>30</v>
      </c>
      <c r="W83" s="349">
        <f t="shared" si="20"/>
        <v>2</v>
      </c>
      <c r="X83" s="335">
        <f t="shared" si="22"/>
        <v>28</v>
      </c>
      <c r="Y83" s="350">
        <v>6</v>
      </c>
      <c r="Z83" s="350" t="s">
        <v>311</v>
      </c>
    </row>
    <row r="84" spans="1:26" ht="18" customHeight="1" thickBot="1" x14ac:dyDescent="0.3">
      <c r="A84" s="337" t="s">
        <v>270</v>
      </c>
      <c r="B84" s="338" t="s">
        <v>142</v>
      </c>
      <c r="C84" s="339" t="s">
        <v>86</v>
      </c>
      <c r="D84" s="340">
        <v>1</v>
      </c>
      <c r="E84" s="340">
        <v>0</v>
      </c>
      <c r="F84" s="322">
        <f t="shared" si="21"/>
        <v>1</v>
      </c>
      <c r="G84" s="357">
        <v>0</v>
      </c>
      <c r="H84" s="351">
        <v>8</v>
      </c>
      <c r="I84" s="341">
        <v>0</v>
      </c>
      <c r="J84" s="324">
        <f t="shared" si="14"/>
        <v>8</v>
      </c>
      <c r="K84" s="342">
        <v>0</v>
      </c>
      <c r="L84" s="343">
        <v>2</v>
      </c>
      <c r="M84" s="344">
        <v>0</v>
      </c>
      <c r="N84" s="328">
        <f t="shared" si="15"/>
        <v>2</v>
      </c>
      <c r="O84" s="345">
        <v>0</v>
      </c>
      <c r="P84" s="346">
        <v>0</v>
      </c>
      <c r="Q84" s="347">
        <v>0</v>
      </c>
      <c r="R84" s="332">
        <f t="shared" si="16"/>
        <v>0</v>
      </c>
      <c r="S84" s="348">
        <v>0</v>
      </c>
      <c r="T84" s="349">
        <f t="shared" si="17"/>
        <v>11</v>
      </c>
      <c r="U84" s="349">
        <f t="shared" si="18"/>
        <v>0</v>
      </c>
      <c r="V84" s="334">
        <f t="shared" si="19"/>
        <v>11</v>
      </c>
      <c r="W84" s="349">
        <f t="shared" si="20"/>
        <v>0</v>
      </c>
      <c r="X84" s="335">
        <f t="shared" si="22"/>
        <v>11</v>
      </c>
      <c r="Y84" s="350">
        <v>1</v>
      </c>
      <c r="Z84" s="350" t="s">
        <v>234</v>
      </c>
    </row>
    <row r="85" spans="1:26" ht="18" customHeight="1" thickBot="1" x14ac:dyDescent="0.3">
      <c r="A85" s="337" t="s">
        <v>270</v>
      </c>
      <c r="B85" s="338" t="s">
        <v>154</v>
      </c>
      <c r="C85" s="339" t="s">
        <v>87</v>
      </c>
      <c r="D85" s="340">
        <v>2.5</v>
      </c>
      <c r="E85" s="340">
        <v>0</v>
      </c>
      <c r="F85" s="322">
        <f t="shared" si="21"/>
        <v>2.5</v>
      </c>
      <c r="G85" s="357">
        <v>0</v>
      </c>
      <c r="H85" s="351">
        <v>15.5</v>
      </c>
      <c r="I85" s="341">
        <v>0</v>
      </c>
      <c r="J85" s="324">
        <f t="shared" si="14"/>
        <v>15.5</v>
      </c>
      <c r="K85" s="342">
        <v>1</v>
      </c>
      <c r="L85" s="343">
        <v>4</v>
      </c>
      <c r="M85" s="344">
        <v>0</v>
      </c>
      <c r="N85" s="328">
        <f t="shared" si="15"/>
        <v>4</v>
      </c>
      <c r="O85" s="345">
        <v>0</v>
      </c>
      <c r="P85" s="346">
        <v>1</v>
      </c>
      <c r="Q85" s="347">
        <v>0</v>
      </c>
      <c r="R85" s="332">
        <f t="shared" si="16"/>
        <v>1</v>
      </c>
      <c r="S85" s="348">
        <v>0</v>
      </c>
      <c r="T85" s="349">
        <f t="shared" si="17"/>
        <v>23</v>
      </c>
      <c r="U85" s="349">
        <f t="shared" si="18"/>
        <v>0</v>
      </c>
      <c r="V85" s="334">
        <f t="shared" si="19"/>
        <v>23</v>
      </c>
      <c r="W85" s="349">
        <f t="shared" si="20"/>
        <v>1</v>
      </c>
      <c r="X85" s="335">
        <f t="shared" si="22"/>
        <v>22</v>
      </c>
      <c r="Y85" s="350">
        <v>0</v>
      </c>
      <c r="Z85" s="350"/>
    </row>
    <row r="86" spans="1:26" ht="18" customHeight="1" thickBot="1" x14ac:dyDescent="0.3">
      <c r="A86" s="337" t="s">
        <v>270</v>
      </c>
      <c r="B86" s="338" t="s">
        <v>153</v>
      </c>
      <c r="C86" s="339" t="s">
        <v>88</v>
      </c>
      <c r="D86" s="340">
        <v>1</v>
      </c>
      <c r="E86" s="340">
        <v>0</v>
      </c>
      <c r="F86" s="322">
        <f t="shared" si="21"/>
        <v>1</v>
      </c>
      <c r="G86" s="357">
        <v>0</v>
      </c>
      <c r="H86" s="351">
        <v>9</v>
      </c>
      <c r="I86" s="341">
        <v>0</v>
      </c>
      <c r="J86" s="324">
        <f t="shared" si="14"/>
        <v>9</v>
      </c>
      <c r="K86" s="342">
        <v>0</v>
      </c>
      <c r="L86" s="343">
        <v>0</v>
      </c>
      <c r="M86" s="344">
        <v>0</v>
      </c>
      <c r="N86" s="328">
        <f t="shared" si="15"/>
        <v>0</v>
      </c>
      <c r="O86" s="345">
        <v>0</v>
      </c>
      <c r="P86" s="351">
        <v>0</v>
      </c>
      <c r="Q86" s="347">
        <v>0</v>
      </c>
      <c r="R86" s="332">
        <f t="shared" si="16"/>
        <v>0</v>
      </c>
      <c r="S86" s="348">
        <v>0</v>
      </c>
      <c r="T86" s="349">
        <f t="shared" si="17"/>
        <v>10</v>
      </c>
      <c r="U86" s="349">
        <f t="shared" si="18"/>
        <v>0</v>
      </c>
      <c r="V86" s="334">
        <f t="shared" si="19"/>
        <v>10</v>
      </c>
      <c r="W86" s="349">
        <f t="shared" si="20"/>
        <v>0</v>
      </c>
      <c r="X86" s="335">
        <f t="shared" si="22"/>
        <v>10</v>
      </c>
      <c r="Y86" s="350">
        <v>0.11</v>
      </c>
      <c r="Z86" s="350" t="s">
        <v>277</v>
      </c>
    </row>
    <row r="87" spans="1:26" ht="18" customHeight="1" thickBot="1" x14ac:dyDescent="0.3">
      <c r="A87" s="337" t="s">
        <v>270</v>
      </c>
      <c r="B87" s="338" t="s">
        <v>152</v>
      </c>
      <c r="C87" s="339" t="s">
        <v>89</v>
      </c>
      <c r="D87" s="340">
        <v>2</v>
      </c>
      <c r="E87" s="340">
        <v>0</v>
      </c>
      <c r="F87" s="322">
        <f t="shared" si="21"/>
        <v>2</v>
      </c>
      <c r="G87" s="357">
        <v>0</v>
      </c>
      <c r="H87" s="351">
        <v>10</v>
      </c>
      <c r="I87" s="341">
        <v>0</v>
      </c>
      <c r="J87" s="324">
        <f t="shared" si="14"/>
        <v>10</v>
      </c>
      <c r="K87" s="342">
        <v>0</v>
      </c>
      <c r="L87" s="343">
        <v>1</v>
      </c>
      <c r="M87" s="344">
        <v>0</v>
      </c>
      <c r="N87" s="328">
        <f t="shared" si="15"/>
        <v>1</v>
      </c>
      <c r="O87" s="345">
        <v>0</v>
      </c>
      <c r="P87" s="346">
        <v>0</v>
      </c>
      <c r="Q87" s="347">
        <v>0</v>
      </c>
      <c r="R87" s="332">
        <f t="shared" si="16"/>
        <v>0</v>
      </c>
      <c r="S87" s="348">
        <v>0</v>
      </c>
      <c r="T87" s="349">
        <f t="shared" si="17"/>
        <v>13</v>
      </c>
      <c r="U87" s="349">
        <f t="shared" si="18"/>
        <v>0</v>
      </c>
      <c r="V87" s="334">
        <f t="shared" si="19"/>
        <v>13</v>
      </c>
      <c r="W87" s="349">
        <f t="shared" si="20"/>
        <v>0</v>
      </c>
      <c r="X87" s="335">
        <f t="shared" si="22"/>
        <v>13</v>
      </c>
      <c r="Y87" s="350">
        <v>2.4</v>
      </c>
      <c r="Z87" s="350" t="s">
        <v>312</v>
      </c>
    </row>
    <row r="88" spans="1:26" ht="18" customHeight="1" thickBot="1" x14ac:dyDescent="0.3">
      <c r="A88" s="337" t="s">
        <v>270</v>
      </c>
      <c r="B88" s="338" t="s">
        <v>154</v>
      </c>
      <c r="C88" s="339" t="s">
        <v>90</v>
      </c>
      <c r="D88" s="340">
        <v>2</v>
      </c>
      <c r="E88" s="340">
        <v>0</v>
      </c>
      <c r="F88" s="322">
        <f t="shared" si="21"/>
        <v>2</v>
      </c>
      <c r="G88" s="357">
        <v>0</v>
      </c>
      <c r="H88" s="351">
        <v>11</v>
      </c>
      <c r="I88" s="341">
        <v>0</v>
      </c>
      <c r="J88" s="324">
        <f t="shared" si="14"/>
        <v>11</v>
      </c>
      <c r="K88" s="342">
        <v>0</v>
      </c>
      <c r="L88" s="343">
        <v>0</v>
      </c>
      <c r="M88" s="344">
        <v>0</v>
      </c>
      <c r="N88" s="328">
        <f t="shared" si="15"/>
        <v>0</v>
      </c>
      <c r="O88" s="345">
        <v>0</v>
      </c>
      <c r="P88" s="346">
        <v>0</v>
      </c>
      <c r="Q88" s="347">
        <v>0</v>
      </c>
      <c r="R88" s="332">
        <f t="shared" si="16"/>
        <v>0</v>
      </c>
      <c r="S88" s="348">
        <v>0</v>
      </c>
      <c r="T88" s="349">
        <f t="shared" si="17"/>
        <v>13</v>
      </c>
      <c r="U88" s="349">
        <f t="shared" si="18"/>
        <v>0</v>
      </c>
      <c r="V88" s="334">
        <f t="shared" si="19"/>
        <v>13</v>
      </c>
      <c r="W88" s="349">
        <f t="shared" si="20"/>
        <v>0</v>
      </c>
      <c r="X88" s="335">
        <f t="shared" si="22"/>
        <v>13</v>
      </c>
      <c r="Y88" s="350">
        <v>1.4</v>
      </c>
      <c r="Z88" s="350" t="s">
        <v>310</v>
      </c>
    </row>
    <row r="89" spans="1:26" ht="18" customHeight="1" thickBot="1" x14ac:dyDescent="0.3">
      <c r="A89" s="337" t="s">
        <v>270</v>
      </c>
      <c r="B89" s="338" t="s">
        <v>154</v>
      </c>
      <c r="C89" s="339" t="s">
        <v>91</v>
      </c>
      <c r="D89" s="340">
        <v>1</v>
      </c>
      <c r="E89" s="340">
        <v>0</v>
      </c>
      <c r="F89" s="322">
        <f t="shared" si="21"/>
        <v>1</v>
      </c>
      <c r="G89" s="357">
        <v>0</v>
      </c>
      <c r="H89" s="351">
        <v>6.63</v>
      </c>
      <c r="I89" s="341">
        <v>0</v>
      </c>
      <c r="J89" s="324">
        <f t="shared" si="14"/>
        <v>6.63</v>
      </c>
      <c r="K89" s="342">
        <v>0</v>
      </c>
      <c r="L89" s="343">
        <v>2</v>
      </c>
      <c r="M89" s="344">
        <v>0</v>
      </c>
      <c r="N89" s="328">
        <f t="shared" si="15"/>
        <v>2</v>
      </c>
      <c r="O89" s="345">
        <v>0</v>
      </c>
      <c r="P89" s="346">
        <v>1</v>
      </c>
      <c r="Q89" s="347">
        <v>0</v>
      </c>
      <c r="R89" s="332">
        <f t="shared" si="16"/>
        <v>1</v>
      </c>
      <c r="S89" s="348">
        <v>0</v>
      </c>
      <c r="T89" s="349">
        <f t="shared" si="17"/>
        <v>10.629999999999999</v>
      </c>
      <c r="U89" s="349">
        <f t="shared" si="18"/>
        <v>0</v>
      </c>
      <c r="V89" s="334">
        <f t="shared" si="19"/>
        <v>10.629999999999999</v>
      </c>
      <c r="W89" s="349">
        <f t="shared" si="20"/>
        <v>0</v>
      </c>
      <c r="X89" s="335">
        <f t="shared" si="22"/>
        <v>10.629999999999999</v>
      </c>
      <c r="Y89" s="350">
        <v>0</v>
      </c>
      <c r="Z89" s="350"/>
    </row>
    <row r="90" spans="1:26" ht="18" customHeight="1" thickBot="1" x14ac:dyDescent="0.3">
      <c r="A90" s="337" t="s">
        <v>270</v>
      </c>
      <c r="B90" s="338" t="s">
        <v>142</v>
      </c>
      <c r="C90" s="339" t="s">
        <v>92</v>
      </c>
      <c r="D90" s="340">
        <v>1</v>
      </c>
      <c r="E90" s="340">
        <v>0</v>
      </c>
      <c r="F90" s="322">
        <f t="shared" si="21"/>
        <v>1</v>
      </c>
      <c r="G90" s="357">
        <v>0</v>
      </c>
      <c r="H90" s="351">
        <v>4</v>
      </c>
      <c r="I90" s="341">
        <v>0</v>
      </c>
      <c r="J90" s="324">
        <f t="shared" si="14"/>
        <v>4</v>
      </c>
      <c r="K90" s="342">
        <v>0</v>
      </c>
      <c r="L90" s="343">
        <v>1</v>
      </c>
      <c r="M90" s="344">
        <v>0</v>
      </c>
      <c r="N90" s="328">
        <f t="shared" si="15"/>
        <v>1</v>
      </c>
      <c r="O90" s="345">
        <v>0</v>
      </c>
      <c r="P90" s="346">
        <v>0</v>
      </c>
      <c r="Q90" s="347">
        <v>0</v>
      </c>
      <c r="R90" s="332">
        <f t="shared" si="16"/>
        <v>0</v>
      </c>
      <c r="S90" s="348">
        <v>0</v>
      </c>
      <c r="T90" s="349">
        <f t="shared" si="17"/>
        <v>6</v>
      </c>
      <c r="U90" s="349">
        <f t="shared" si="18"/>
        <v>0</v>
      </c>
      <c r="V90" s="334">
        <f t="shared" si="19"/>
        <v>6</v>
      </c>
      <c r="W90" s="349">
        <f t="shared" si="20"/>
        <v>0</v>
      </c>
      <c r="X90" s="335">
        <f t="shared" si="22"/>
        <v>6</v>
      </c>
      <c r="Y90" s="350">
        <v>3</v>
      </c>
      <c r="Z90" s="350" t="s">
        <v>313</v>
      </c>
    </row>
    <row r="91" spans="1:26" ht="18" customHeight="1" thickBot="1" x14ac:dyDescent="0.3">
      <c r="A91" s="337" t="s">
        <v>270</v>
      </c>
      <c r="B91" s="338" t="s">
        <v>142</v>
      </c>
      <c r="C91" s="339" t="s">
        <v>93</v>
      </c>
      <c r="D91" s="340">
        <v>1</v>
      </c>
      <c r="E91" s="340">
        <v>0</v>
      </c>
      <c r="F91" s="322">
        <f t="shared" si="21"/>
        <v>1</v>
      </c>
      <c r="G91" s="357">
        <v>0</v>
      </c>
      <c r="H91" s="351">
        <v>7</v>
      </c>
      <c r="I91" s="341">
        <v>0</v>
      </c>
      <c r="J91" s="324">
        <f t="shared" si="14"/>
        <v>7</v>
      </c>
      <c r="K91" s="342">
        <v>0</v>
      </c>
      <c r="L91" s="343">
        <v>2</v>
      </c>
      <c r="M91" s="344">
        <v>0</v>
      </c>
      <c r="N91" s="328">
        <f t="shared" si="15"/>
        <v>2</v>
      </c>
      <c r="O91" s="345">
        <v>0</v>
      </c>
      <c r="P91" s="346">
        <v>0</v>
      </c>
      <c r="Q91" s="347">
        <v>0</v>
      </c>
      <c r="R91" s="332">
        <f t="shared" si="16"/>
        <v>0</v>
      </c>
      <c r="S91" s="348">
        <v>0</v>
      </c>
      <c r="T91" s="349">
        <f t="shared" si="17"/>
        <v>10</v>
      </c>
      <c r="U91" s="349">
        <f t="shared" si="18"/>
        <v>0</v>
      </c>
      <c r="V91" s="334">
        <f t="shared" si="19"/>
        <v>10</v>
      </c>
      <c r="W91" s="349">
        <f t="shared" si="20"/>
        <v>0</v>
      </c>
      <c r="X91" s="335">
        <f t="shared" si="22"/>
        <v>10</v>
      </c>
      <c r="Y91" s="350">
        <v>0</v>
      </c>
      <c r="Z91" s="350"/>
    </row>
    <row r="92" spans="1:26" ht="18" customHeight="1" thickBot="1" x14ac:dyDescent="0.3">
      <c r="A92" s="337" t="s">
        <v>270</v>
      </c>
      <c r="B92" s="338" t="s">
        <v>253</v>
      </c>
      <c r="C92" s="339" t="s">
        <v>94</v>
      </c>
      <c r="D92" s="340">
        <v>0.25</v>
      </c>
      <c r="E92" s="340">
        <v>0</v>
      </c>
      <c r="F92" s="322">
        <f t="shared" si="21"/>
        <v>0.25</v>
      </c>
      <c r="G92" s="357">
        <v>0</v>
      </c>
      <c r="H92" s="351">
        <v>2</v>
      </c>
      <c r="I92" s="341">
        <v>0</v>
      </c>
      <c r="J92" s="324">
        <f t="shared" si="14"/>
        <v>2</v>
      </c>
      <c r="K92" s="342">
        <v>0</v>
      </c>
      <c r="L92" s="343">
        <v>0</v>
      </c>
      <c r="M92" s="344">
        <v>0</v>
      </c>
      <c r="N92" s="328">
        <f t="shared" si="15"/>
        <v>0</v>
      </c>
      <c r="O92" s="345">
        <v>0</v>
      </c>
      <c r="P92" s="346">
        <v>0.1</v>
      </c>
      <c r="Q92" s="347">
        <v>0</v>
      </c>
      <c r="R92" s="332">
        <f t="shared" si="16"/>
        <v>0.1</v>
      </c>
      <c r="S92" s="348">
        <v>0</v>
      </c>
      <c r="T92" s="349">
        <f t="shared" si="17"/>
        <v>2.35</v>
      </c>
      <c r="U92" s="349">
        <f t="shared" si="18"/>
        <v>0</v>
      </c>
      <c r="V92" s="334">
        <f t="shared" si="19"/>
        <v>2.35</v>
      </c>
      <c r="W92" s="349">
        <f t="shared" si="20"/>
        <v>0</v>
      </c>
      <c r="X92" s="335">
        <f t="shared" si="22"/>
        <v>2.35</v>
      </c>
      <c r="Y92" s="350">
        <v>0</v>
      </c>
      <c r="Z92" s="350"/>
    </row>
    <row r="93" spans="1:26" ht="18" customHeight="1" thickBot="1" x14ac:dyDescent="0.3">
      <c r="A93" s="337" t="s">
        <v>270</v>
      </c>
      <c r="B93" s="338" t="s">
        <v>253</v>
      </c>
      <c r="C93" s="339" t="s">
        <v>95</v>
      </c>
      <c r="D93" s="340">
        <v>0</v>
      </c>
      <c r="E93" s="340">
        <v>0</v>
      </c>
      <c r="F93" s="322">
        <f t="shared" si="21"/>
        <v>0</v>
      </c>
      <c r="G93" s="357">
        <v>0</v>
      </c>
      <c r="H93" s="351">
        <v>2</v>
      </c>
      <c r="I93" s="341">
        <v>0</v>
      </c>
      <c r="J93" s="324">
        <f t="shared" si="14"/>
        <v>2</v>
      </c>
      <c r="K93" s="342">
        <v>0</v>
      </c>
      <c r="L93" s="343">
        <v>0</v>
      </c>
      <c r="M93" s="344">
        <v>0</v>
      </c>
      <c r="N93" s="328">
        <f t="shared" si="15"/>
        <v>0</v>
      </c>
      <c r="O93" s="345">
        <v>0</v>
      </c>
      <c r="P93" s="346">
        <v>0.1</v>
      </c>
      <c r="Q93" s="347">
        <v>0</v>
      </c>
      <c r="R93" s="332">
        <f t="shared" si="16"/>
        <v>0.1</v>
      </c>
      <c r="S93" s="348">
        <v>0</v>
      </c>
      <c r="T93" s="349">
        <f t="shared" si="17"/>
        <v>2.1</v>
      </c>
      <c r="U93" s="349">
        <f t="shared" si="18"/>
        <v>0</v>
      </c>
      <c r="V93" s="334">
        <f t="shared" si="19"/>
        <v>2.1</v>
      </c>
      <c r="W93" s="349">
        <f t="shared" si="20"/>
        <v>0</v>
      </c>
      <c r="X93" s="335">
        <f t="shared" si="22"/>
        <v>2.1</v>
      </c>
      <c r="Y93" s="350">
        <v>0</v>
      </c>
      <c r="Z93" s="350"/>
    </row>
    <row r="94" spans="1:26" ht="18" customHeight="1" thickBot="1" x14ac:dyDescent="0.3">
      <c r="A94" s="337" t="s">
        <v>270</v>
      </c>
      <c r="B94" s="338" t="s">
        <v>167</v>
      </c>
      <c r="C94" s="339" t="s">
        <v>97</v>
      </c>
      <c r="D94" s="340">
        <v>0.25</v>
      </c>
      <c r="E94" s="340">
        <v>0</v>
      </c>
      <c r="F94" s="322">
        <f t="shared" si="21"/>
        <v>0.25</v>
      </c>
      <c r="G94" s="357">
        <v>0.25</v>
      </c>
      <c r="H94" s="351">
        <v>0.5</v>
      </c>
      <c r="I94" s="341">
        <v>0</v>
      </c>
      <c r="J94" s="324">
        <f t="shared" si="14"/>
        <v>0.5</v>
      </c>
      <c r="K94" s="342">
        <v>0</v>
      </c>
      <c r="L94" s="343">
        <v>0</v>
      </c>
      <c r="M94" s="344">
        <v>0</v>
      </c>
      <c r="N94" s="328">
        <f t="shared" si="15"/>
        <v>0</v>
      </c>
      <c r="O94" s="345">
        <v>0</v>
      </c>
      <c r="P94" s="351">
        <v>0</v>
      </c>
      <c r="Q94" s="341">
        <v>0</v>
      </c>
      <c r="R94" s="332">
        <f t="shared" si="16"/>
        <v>0</v>
      </c>
      <c r="S94" s="352">
        <v>0</v>
      </c>
      <c r="T94" s="349">
        <f t="shared" si="17"/>
        <v>0.75</v>
      </c>
      <c r="U94" s="349">
        <f t="shared" si="18"/>
        <v>0</v>
      </c>
      <c r="V94" s="334">
        <f t="shared" si="19"/>
        <v>0.75</v>
      </c>
      <c r="W94" s="349">
        <f t="shared" si="20"/>
        <v>0.25</v>
      </c>
      <c r="X94" s="335">
        <f t="shared" si="22"/>
        <v>0.5</v>
      </c>
      <c r="Y94" s="350">
        <v>0.01</v>
      </c>
      <c r="Z94" s="350" t="s">
        <v>299</v>
      </c>
    </row>
    <row r="95" spans="1:26" ht="18" customHeight="1" thickBot="1" x14ac:dyDescent="0.3">
      <c r="A95" s="337" t="s">
        <v>273</v>
      </c>
      <c r="B95" s="338" t="s">
        <v>154</v>
      </c>
      <c r="C95" s="339" t="s">
        <v>98</v>
      </c>
      <c r="D95" s="340">
        <v>2</v>
      </c>
      <c r="E95" s="340">
        <v>0</v>
      </c>
      <c r="F95" s="322">
        <f t="shared" si="21"/>
        <v>2</v>
      </c>
      <c r="G95" s="357">
        <v>0</v>
      </c>
      <c r="H95" s="351">
        <v>9</v>
      </c>
      <c r="I95" s="341">
        <v>0</v>
      </c>
      <c r="J95" s="324">
        <f t="shared" si="14"/>
        <v>9</v>
      </c>
      <c r="K95" s="342">
        <v>0</v>
      </c>
      <c r="L95" s="343">
        <v>2</v>
      </c>
      <c r="M95" s="344">
        <v>0</v>
      </c>
      <c r="N95" s="328">
        <f t="shared" si="15"/>
        <v>2</v>
      </c>
      <c r="O95" s="345">
        <v>0</v>
      </c>
      <c r="P95" s="346">
        <v>1</v>
      </c>
      <c r="Q95" s="347">
        <v>0</v>
      </c>
      <c r="R95" s="332">
        <f t="shared" si="16"/>
        <v>1</v>
      </c>
      <c r="S95" s="348">
        <v>0</v>
      </c>
      <c r="T95" s="349">
        <f t="shared" si="17"/>
        <v>14</v>
      </c>
      <c r="U95" s="349">
        <f t="shared" si="18"/>
        <v>0</v>
      </c>
      <c r="V95" s="334">
        <f t="shared" si="19"/>
        <v>14</v>
      </c>
      <c r="W95" s="349">
        <f t="shared" si="20"/>
        <v>0</v>
      </c>
      <c r="X95" s="335">
        <f t="shared" si="22"/>
        <v>14</v>
      </c>
      <c r="Y95" s="350">
        <v>0</v>
      </c>
      <c r="Z95" s="350"/>
    </row>
    <row r="96" spans="1:26" ht="18" customHeight="1" thickBot="1" x14ac:dyDescent="0.3">
      <c r="A96" s="337" t="s">
        <v>270</v>
      </c>
      <c r="B96" s="338" t="s">
        <v>239</v>
      </c>
      <c r="C96" s="339" t="s">
        <v>99</v>
      </c>
      <c r="D96" s="340">
        <v>1.5</v>
      </c>
      <c r="E96" s="340">
        <v>0</v>
      </c>
      <c r="F96" s="322">
        <f t="shared" si="21"/>
        <v>1.5</v>
      </c>
      <c r="G96" s="357">
        <v>0</v>
      </c>
      <c r="H96" s="351">
        <v>10.5</v>
      </c>
      <c r="I96" s="341">
        <v>0</v>
      </c>
      <c r="J96" s="324">
        <f t="shared" si="14"/>
        <v>10.5</v>
      </c>
      <c r="K96" s="342">
        <v>0</v>
      </c>
      <c r="L96" s="343">
        <v>0</v>
      </c>
      <c r="M96" s="344">
        <v>0</v>
      </c>
      <c r="N96" s="328">
        <f t="shared" si="15"/>
        <v>0</v>
      </c>
      <c r="O96" s="345">
        <v>0</v>
      </c>
      <c r="P96" s="346">
        <v>0</v>
      </c>
      <c r="Q96" s="347">
        <v>0</v>
      </c>
      <c r="R96" s="332">
        <f t="shared" si="16"/>
        <v>0</v>
      </c>
      <c r="S96" s="348">
        <v>0</v>
      </c>
      <c r="T96" s="349">
        <f t="shared" si="17"/>
        <v>12</v>
      </c>
      <c r="U96" s="349">
        <f t="shared" si="18"/>
        <v>0</v>
      </c>
      <c r="V96" s="334">
        <f t="shared" si="19"/>
        <v>12</v>
      </c>
      <c r="W96" s="349">
        <f t="shared" si="20"/>
        <v>0</v>
      </c>
      <c r="X96" s="335">
        <f t="shared" si="22"/>
        <v>12</v>
      </c>
      <c r="Y96" s="350">
        <v>1.23</v>
      </c>
      <c r="Z96" s="350" t="s">
        <v>314</v>
      </c>
    </row>
    <row r="97" spans="1:27" ht="18" customHeight="1" thickBot="1" x14ac:dyDescent="0.3">
      <c r="A97" s="337" t="s">
        <v>270</v>
      </c>
      <c r="B97" s="338" t="s">
        <v>239</v>
      </c>
      <c r="C97" s="339" t="s">
        <v>100</v>
      </c>
      <c r="D97" s="340">
        <v>15</v>
      </c>
      <c r="E97" s="340">
        <v>0</v>
      </c>
      <c r="F97" s="322">
        <f t="shared" si="21"/>
        <v>15</v>
      </c>
      <c r="G97" s="357">
        <v>0</v>
      </c>
      <c r="H97" s="351">
        <v>50</v>
      </c>
      <c r="I97" s="341">
        <v>0</v>
      </c>
      <c r="J97" s="324">
        <f t="shared" si="14"/>
        <v>50</v>
      </c>
      <c r="K97" s="342">
        <v>2</v>
      </c>
      <c r="L97" s="343">
        <v>10</v>
      </c>
      <c r="M97" s="344">
        <v>0</v>
      </c>
      <c r="N97" s="328">
        <f t="shared" si="15"/>
        <v>10</v>
      </c>
      <c r="O97" s="345">
        <v>1</v>
      </c>
      <c r="P97" s="346">
        <v>4</v>
      </c>
      <c r="Q97" s="347">
        <v>0</v>
      </c>
      <c r="R97" s="332">
        <f t="shared" si="16"/>
        <v>4</v>
      </c>
      <c r="S97" s="348">
        <v>0</v>
      </c>
      <c r="T97" s="349">
        <f t="shared" si="17"/>
        <v>79</v>
      </c>
      <c r="U97" s="349">
        <f t="shared" si="18"/>
        <v>0</v>
      </c>
      <c r="V97" s="334">
        <f t="shared" si="19"/>
        <v>79</v>
      </c>
      <c r="W97" s="349">
        <f t="shared" si="20"/>
        <v>3</v>
      </c>
      <c r="X97" s="335">
        <f t="shared" si="22"/>
        <v>76</v>
      </c>
      <c r="Y97" s="350">
        <v>5</v>
      </c>
      <c r="Z97" s="350" t="s">
        <v>315</v>
      </c>
    </row>
    <row r="98" spans="1:27" ht="18" customHeight="1" thickBot="1" x14ac:dyDescent="0.3">
      <c r="A98" s="337" t="s">
        <v>270</v>
      </c>
      <c r="B98" s="338" t="s">
        <v>239</v>
      </c>
      <c r="C98" s="339" t="s">
        <v>101</v>
      </c>
      <c r="D98" s="340">
        <v>1</v>
      </c>
      <c r="E98" s="340">
        <v>0</v>
      </c>
      <c r="F98" s="322">
        <f t="shared" si="21"/>
        <v>1</v>
      </c>
      <c r="G98" s="357">
        <v>0</v>
      </c>
      <c r="H98" s="351">
        <v>4</v>
      </c>
      <c r="I98" s="341">
        <v>0</v>
      </c>
      <c r="J98" s="324">
        <f t="shared" si="14"/>
        <v>4</v>
      </c>
      <c r="K98" s="342">
        <v>0</v>
      </c>
      <c r="L98" s="343">
        <v>1</v>
      </c>
      <c r="M98" s="344">
        <v>0</v>
      </c>
      <c r="N98" s="328">
        <f t="shared" si="15"/>
        <v>1</v>
      </c>
      <c r="O98" s="345">
        <v>0</v>
      </c>
      <c r="P98" s="346">
        <v>0</v>
      </c>
      <c r="Q98" s="347">
        <v>0</v>
      </c>
      <c r="R98" s="332">
        <f t="shared" si="16"/>
        <v>0</v>
      </c>
      <c r="S98" s="348">
        <v>0</v>
      </c>
      <c r="T98" s="349">
        <f t="shared" si="17"/>
        <v>6</v>
      </c>
      <c r="U98" s="349">
        <f t="shared" si="18"/>
        <v>0</v>
      </c>
      <c r="V98" s="334">
        <f t="shared" si="19"/>
        <v>6</v>
      </c>
      <c r="W98" s="349">
        <f t="shared" si="20"/>
        <v>0</v>
      </c>
      <c r="X98" s="335">
        <f t="shared" si="22"/>
        <v>6</v>
      </c>
      <c r="Y98" s="350">
        <v>1.25</v>
      </c>
      <c r="Z98" s="350" t="s">
        <v>316</v>
      </c>
    </row>
    <row r="99" spans="1:27" ht="18" customHeight="1" thickBot="1" x14ac:dyDescent="0.3">
      <c r="A99" s="337" t="s">
        <v>270</v>
      </c>
      <c r="B99" s="338" t="s">
        <v>167</v>
      </c>
      <c r="C99" s="339" t="s">
        <v>102</v>
      </c>
      <c r="D99" s="340">
        <v>0.75</v>
      </c>
      <c r="E99" s="340">
        <v>0</v>
      </c>
      <c r="F99" s="322">
        <f t="shared" si="21"/>
        <v>0.75</v>
      </c>
      <c r="G99" s="357">
        <v>0.75</v>
      </c>
      <c r="H99" s="351">
        <v>3.5</v>
      </c>
      <c r="I99" s="341">
        <v>0</v>
      </c>
      <c r="J99" s="324">
        <f t="shared" si="14"/>
        <v>3.5</v>
      </c>
      <c r="K99" s="342">
        <v>0</v>
      </c>
      <c r="L99" s="343">
        <v>0</v>
      </c>
      <c r="M99" s="344">
        <v>0</v>
      </c>
      <c r="N99" s="328">
        <f t="shared" si="15"/>
        <v>0</v>
      </c>
      <c r="O99" s="345">
        <v>0</v>
      </c>
      <c r="P99" s="351">
        <v>0</v>
      </c>
      <c r="Q99" s="341">
        <v>0</v>
      </c>
      <c r="R99" s="332">
        <f t="shared" si="16"/>
        <v>0</v>
      </c>
      <c r="S99" s="352">
        <v>0</v>
      </c>
      <c r="T99" s="349">
        <f t="shared" si="17"/>
        <v>4.25</v>
      </c>
      <c r="U99" s="349">
        <f t="shared" si="18"/>
        <v>0</v>
      </c>
      <c r="V99" s="334">
        <f t="shared" si="19"/>
        <v>4.25</v>
      </c>
      <c r="W99" s="349">
        <f t="shared" si="20"/>
        <v>0.75</v>
      </c>
      <c r="X99" s="335">
        <f t="shared" si="22"/>
        <v>3.5</v>
      </c>
      <c r="Y99" s="350">
        <v>0.04</v>
      </c>
      <c r="Z99" s="350" t="s">
        <v>317</v>
      </c>
    </row>
    <row r="100" spans="1:27" ht="18" customHeight="1" thickBot="1" x14ac:dyDescent="0.3">
      <c r="A100" s="337" t="s">
        <v>270</v>
      </c>
      <c r="B100" s="338" t="s">
        <v>153</v>
      </c>
      <c r="C100" s="339" t="s">
        <v>103</v>
      </c>
      <c r="D100" s="340">
        <v>1</v>
      </c>
      <c r="E100" s="340">
        <v>0</v>
      </c>
      <c r="F100" s="322">
        <f t="shared" si="21"/>
        <v>1</v>
      </c>
      <c r="G100" s="357">
        <v>0</v>
      </c>
      <c r="H100" s="351">
        <v>1</v>
      </c>
      <c r="I100" s="341">
        <v>0</v>
      </c>
      <c r="J100" s="324">
        <f t="shared" si="14"/>
        <v>1</v>
      </c>
      <c r="K100" s="342">
        <v>0</v>
      </c>
      <c r="L100" s="343">
        <v>0</v>
      </c>
      <c r="M100" s="344">
        <v>0</v>
      </c>
      <c r="N100" s="328">
        <f t="shared" si="15"/>
        <v>0</v>
      </c>
      <c r="O100" s="345">
        <v>0</v>
      </c>
      <c r="P100" s="346">
        <v>0</v>
      </c>
      <c r="Q100" s="347">
        <v>0</v>
      </c>
      <c r="R100" s="332">
        <f t="shared" si="16"/>
        <v>0</v>
      </c>
      <c r="S100" s="348">
        <v>0</v>
      </c>
      <c r="T100" s="349">
        <f t="shared" ref="T100:T105" si="23">SUM(P100,L100,H100,D100)</f>
        <v>2</v>
      </c>
      <c r="U100" s="349">
        <f t="shared" ref="U100:U105" si="24">SUM(Q100,M100,I100,E100)</f>
        <v>0</v>
      </c>
      <c r="V100" s="334">
        <f t="shared" ref="V100:V105" si="25">T100-U100</f>
        <v>2</v>
      </c>
      <c r="W100" s="349">
        <f t="shared" ref="W100:W105" si="26">SUM(S100,O100,K100,G100)</f>
        <v>0</v>
      </c>
      <c r="X100" s="335">
        <f t="shared" si="22"/>
        <v>2</v>
      </c>
      <c r="Y100" s="350">
        <v>0.11</v>
      </c>
      <c r="Z100" s="350" t="s">
        <v>234</v>
      </c>
    </row>
    <row r="101" spans="1:27" ht="18" customHeight="1" thickBot="1" x14ac:dyDescent="0.3">
      <c r="A101" s="337" t="s">
        <v>273</v>
      </c>
      <c r="B101" s="338" t="s">
        <v>239</v>
      </c>
      <c r="C101" s="339" t="s">
        <v>104</v>
      </c>
      <c r="D101" s="340">
        <v>3</v>
      </c>
      <c r="E101" s="340">
        <v>0</v>
      </c>
      <c r="F101" s="322">
        <f t="shared" ref="F101:F105" si="27">D101-E101</f>
        <v>3</v>
      </c>
      <c r="G101" s="357">
        <v>1</v>
      </c>
      <c r="H101" s="351">
        <v>12</v>
      </c>
      <c r="I101" s="341">
        <v>0</v>
      </c>
      <c r="J101" s="324">
        <f t="shared" si="14"/>
        <v>12</v>
      </c>
      <c r="K101" s="342">
        <v>2</v>
      </c>
      <c r="L101" s="343">
        <v>4</v>
      </c>
      <c r="M101" s="344">
        <v>0</v>
      </c>
      <c r="N101" s="328">
        <f t="shared" si="15"/>
        <v>4</v>
      </c>
      <c r="O101" s="345">
        <v>1</v>
      </c>
      <c r="P101" s="346">
        <v>1</v>
      </c>
      <c r="Q101" s="347">
        <v>0</v>
      </c>
      <c r="R101" s="332">
        <f t="shared" si="16"/>
        <v>1</v>
      </c>
      <c r="S101" s="348">
        <v>0</v>
      </c>
      <c r="T101" s="349">
        <f t="shared" si="23"/>
        <v>20</v>
      </c>
      <c r="U101" s="349">
        <f t="shared" si="24"/>
        <v>0</v>
      </c>
      <c r="V101" s="334">
        <f t="shared" si="25"/>
        <v>20</v>
      </c>
      <c r="W101" s="349">
        <f t="shared" si="26"/>
        <v>4</v>
      </c>
      <c r="X101" s="335">
        <f t="shared" si="22"/>
        <v>16</v>
      </c>
      <c r="Y101" s="350">
        <v>0.4</v>
      </c>
      <c r="Z101" s="350" t="s">
        <v>318</v>
      </c>
    </row>
    <row r="102" spans="1:27" ht="18" customHeight="1" thickBot="1" x14ac:dyDescent="0.3">
      <c r="A102" s="337" t="s">
        <v>270</v>
      </c>
      <c r="B102" s="338" t="s">
        <v>153</v>
      </c>
      <c r="C102" s="339" t="s">
        <v>105</v>
      </c>
      <c r="D102" s="340">
        <v>1</v>
      </c>
      <c r="E102" s="340">
        <v>0</v>
      </c>
      <c r="F102" s="322">
        <f t="shared" si="27"/>
        <v>1</v>
      </c>
      <c r="G102" s="357">
        <v>0</v>
      </c>
      <c r="H102" s="351">
        <v>6</v>
      </c>
      <c r="I102" s="341">
        <v>0</v>
      </c>
      <c r="J102" s="324">
        <f t="shared" si="14"/>
        <v>6</v>
      </c>
      <c r="K102" s="342">
        <v>0</v>
      </c>
      <c r="L102" s="343">
        <v>1</v>
      </c>
      <c r="M102" s="344">
        <v>0</v>
      </c>
      <c r="N102" s="328">
        <f t="shared" si="15"/>
        <v>1</v>
      </c>
      <c r="O102" s="345">
        <v>0</v>
      </c>
      <c r="P102" s="346">
        <v>0</v>
      </c>
      <c r="Q102" s="347">
        <v>0</v>
      </c>
      <c r="R102" s="332">
        <f t="shared" si="16"/>
        <v>0</v>
      </c>
      <c r="S102" s="348">
        <v>0</v>
      </c>
      <c r="T102" s="349">
        <f t="shared" si="23"/>
        <v>8</v>
      </c>
      <c r="U102" s="349">
        <f t="shared" si="24"/>
        <v>0</v>
      </c>
      <c r="V102" s="334">
        <f t="shared" si="25"/>
        <v>8</v>
      </c>
      <c r="W102" s="349">
        <f t="shared" si="26"/>
        <v>0</v>
      </c>
      <c r="X102" s="335">
        <f t="shared" si="22"/>
        <v>8</v>
      </c>
      <c r="Y102" s="350">
        <v>0.91</v>
      </c>
      <c r="Z102" s="350" t="s">
        <v>277</v>
      </c>
    </row>
    <row r="103" spans="1:27" ht="18" customHeight="1" thickBot="1" x14ac:dyDescent="0.3">
      <c r="A103" s="337" t="s">
        <v>270</v>
      </c>
      <c r="B103" s="338" t="s">
        <v>239</v>
      </c>
      <c r="C103" s="339" t="s">
        <v>106</v>
      </c>
      <c r="D103" s="340">
        <v>4</v>
      </c>
      <c r="E103" s="340">
        <v>0</v>
      </c>
      <c r="F103" s="322">
        <f t="shared" si="27"/>
        <v>4</v>
      </c>
      <c r="G103" s="357">
        <v>1</v>
      </c>
      <c r="H103" s="351">
        <v>13</v>
      </c>
      <c r="I103" s="341">
        <v>0</v>
      </c>
      <c r="J103" s="324">
        <f t="shared" si="14"/>
        <v>13</v>
      </c>
      <c r="K103" s="342">
        <v>2</v>
      </c>
      <c r="L103" s="343">
        <v>3</v>
      </c>
      <c r="M103" s="344">
        <v>0</v>
      </c>
      <c r="N103" s="328">
        <f t="shared" si="15"/>
        <v>3</v>
      </c>
      <c r="O103" s="345">
        <v>1</v>
      </c>
      <c r="P103" s="346">
        <v>0</v>
      </c>
      <c r="Q103" s="347">
        <v>0</v>
      </c>
      <c r="R103" s="332">
        <f t="shared" si="16"/>
        <v>0</v>
      </c>
      <c r="S103" s="348">
        <v>0</v>
      </c>
      <c r="T103" s="349">
        <f t="shared" si="23"/>
        <v>20</v>
      </c>
      <c r="U103" s="349">
        <f t="shared" si="24"/>
        <v>0</v>
      </c>
      <c r="V103" s="334">
        <f t="shared" si="25"/>
        <v>20</v>
      </c>
      <c r="W103" s="349">
        <f t="shared" si="26"/>
        <v>4</v>
      </c>
      <c r="X103" s="335">
        <f t="shared" si="22"/>
        <v>16</v>
      </c>
      <c r="Y103" s="350">
        <v>2.5</v>
      </c>
      <c r="Z103" s="350" t="s">
        <v>319</v>
      </c>
    </row>
    <row r="104" spans="1:27" ht="18" customHeight="1" thickBot="1" x14ac:dyDescent="0.3">
      <c r="A104" s="337" t="s">
        <v>270</v>
      </c>
      <c r="B104" s="338" t="s">
        <v>142</v>
      </c>
      <c r="C104" s="339" t="s">
        <v>107</v>
      </c>
      <c r="D104" s="340">
        <v>0</v>
      </c>
      <c r="E104" s="340">
        <v>0</v>
      </c>
      <c r="F104" s="322">
        <f t="shared" si="27"/>
        <v>0</v>
      </c>
      <c r="G104" s="357">
        <v>0</v>
      </c>
      <c r="H104" s="351">
        <v>4</v>
      </c>
      <c r="I104" s="341">
        <v>0</v>
      </c>
      <c r="J104" s="324">
        <f t="shared" si="14"/>
        <v>4</v>
      </c>
      <c r="K104" s="342">
        <v>0</v>
      </c>
      <c r="L104" s="343">
        <v>0</v>
      </c>
      <c r="M104" s="344">
        <v>0</v>
      </c>
      <c r="N104" s="328">
        <f t="shared" si="15"/>
        <v>0</v>
      </c>
      <c r="O104" s="345">
        <v>0</v>
      </c>
      <c r="P104" s="346">
        <v>1</v>
      </c>
      <c r="Q104" s="347">
        <v>0</v>
      </c>
      <c r="R104" s="332">
        <f t="shared" si="16"/>
        <v>1</v>
      </c>
      <c r="S104" s="348">
        <v>0</v>
      </c>
      <c r="T104" s="349">
        <f t="shared" si="23"/>
        <v>5</v>
      </c>
      <c r="U104" s="349">
        <f t="shared" si="24"/>
        <v>0</v>
      </c>
      <c r="V104" s="334">
        <f t="shared" si="25"/>
        <v>5</v>
      </c>
      <c r="W104" s="349">
        <f t="shared" si="26"/>
        <v>0</v>
      </c>
      <c r="X104" s="335">
        <f t="shared" si="22"/>
        <v>5</v>
      </c>
      <c r="Y104" s="350">
        <v>0</v>
      </c>
      <c r="Z104" s="350"/>
    </row>
    <row r="105" spans="1:27" ht="18" customHeight="1" x14ac:dyDescent="0.25">
      <c r="A105" s="337" t="s">
        <v>270</v>
      </c>
      <c r="B105" s="338" t="s">
        <v>253</v>
      </c>
      <c r="C105" s="339" t="s">
        <v>108</v>
      </c>
      <c r="D105" s="340">
        <v>0.25</v>
      </c>
      <c r="E105" s="340">
        <v>0</v>
      </c>
      <c r="F105" s="322">
        <f t="shared" si="27"/>
        <v>0.25</v>
      </c>
      <c r="G105" s="357">
        <v>0</v>
      </c>
      <c r="H105" s="351">
        <v>0.75</v>
      </c>
      <c r="I105" s="341">
        <v>0</v>
      </c>
      <c r="J105" s="324">
        <f t="shared" si="14"/>
        <v>0.75</v>
      </c>
      <c r="K105" s="342">
        <v>0</v>
      </c>
      <c r="L105" s="343">
        <v>0</v>
      </c>
      <c r="M105" s="344">
        <v>0</v>
      </c>
      <c r="N105" s="328">
        <f t="shared" si="15"/>
        <v>0</v>
      </c>
      <c r="O105" s="345">
        <v>0</v>
      </c>
      <c r="P105" s="346">
        <v>0.05</v>
      </c>
      <c r="Q105" s="347">
        <v>0</v>
      </c>
      <c r="R105" s="332">
        <f t="shared" si="16"/>
        <v>0.05</v>
      </c>
      <c r="S105" s="348">
        <v>0</v>
      </c>
      <c r="T105" s="349">
        <f t="shared" si="23"/>
        <v>1.05</v>
      </c>
      <c r="U105" s="349">
        <f t="shared" si="24"/>
        <v>0</v>
      </c>
      <c r="V105" s="334">
        <f t="shared" si="25"/>
        <v>1.05</v>
      </c>
      <c r="W105" s="349">
        <f t="shared" si="26"/>
        <v>0</v>
      </c>
      <c r="X105" s="335">
        <f t="shared" si="22"/>
        <v>1.05</v>
      </c>
      <c r="Y105" s="350">
        <v>0</v>
      </c>
      <c r="Z105" s="350"/>
      <c r="AA105" s="166"/>
    </row>
    <row r="106" spans="1:27" ht="18" customHeight="1" x14ac:dyDescent="0.25">
      <c r="A106" s="362"/>
      <c r="B106" s="362"/>
      <c r="C106" s="363" t="s">
        <v>147</v>
      </c>
      <c r="D106" s="364">
        <f t="shared" ref="D106:W106" si="28">SUM(D4:D105)</f>
        <v>211.26000000000002</v>
      </c>
      <c r="E106" s="364">
        <f t="shared" si="28"/>
        <v>0</v>
      </c>
      <c r="F106" s="364">
        <f>SUM(F4:F105)</f>
        <v>211.26000000000002</v>
      </c>
      <c r="G106" s="364">
        <f t="shared" si="28"/>
        <v>8</v>
      </c>
      <c r="H106" s="364">
        <f t="shared" si="28"/>
        <v>949.88</v>
      </c>
      <c r="I106" s="364">
        <f t="shared" si="28"/>
        <v>1</v>
      </c>
      <c r="J106" s="364">
        <f t="shared" si="28"/>
        <v>948.88</v>
      </c>
      <c r="K106" s="364">
        <f t="shared" si="28"/>
        <v>74</v>
      </c>
      <c r="L106" s="364">
        <f t="shared" si="28"/>
        <v>186.25</v>
      </c>
      <c r="M106" s="364">
        <f t="shared" si="28"/>
        <v>0</v>
      </c>
      <c r="N106" s="364">
        <f t="shared" si="28"/>
        <v>186.25</v>
      </c>
      <c r="O106" s="364">
        <f>SUM(O4:O105)</f>
        <v>20.25</v>
      </c>
      <c r="P106" s="364">
        <f t="shared" si="28"/>
        <v>48.35</v>
      </c>
      <c r="Q106" s="364">
        <f t="shared" si="28"/>
        <v>0</v>
      </c>
      <c r="R106" s="364">
        <f t="shared" si="28"/>
        <v>48.35</v>
      </c>
      <c r="S106" s="364">
        <f t="shared" si="28"/>
        <v>2</v>
      </c>
      <c r="T106" s="364">
        <f t="shared" si="28"/>
        <v>1395.7399999999998</v>
      </c>
      <c r="U106" s="364">
        <f t="shared" si="28"/>
        <v>1</v>
      </c>
      <c r="V106" s="364">
        <f t="shared" si="28"/>
        <v>1394.7399999999998</v>
      </c>
      <c r="W106" s="364">
        <f t="shared" si="28"/>
        <v>104.25</v>
      </c>
      <c r="X106" s="335">
        <f>SUM(X4:X105)</f>
        <v>1290.49</v>
      </c>
      <c r="Y106" s="364">
        <f t="shared" ref="Y106" si="29">SUBTOTAL(109,Y4:Y105)</f>
        <v>81.740000000000009</v>
      </c>
      <c r="Z106" s="364"/>
    </row>
    <row r="107" spans="1:27" ht="12" customHeight="1" x14ac:dyDescent="0.25">
      <c r="A107" s="367" t="s">
        <v>320</v>
      </c>
      <c r="B107" s="367"/>
      <c r="C107" s="368"/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workbookViewId="0">
      <selection activeCell="A4" sqref="A4:B4"/>
    </sheetView>
  </sheetViews>
  <sheetFormatPr defaultColWidth="8.77734375" defaultRowHeight="13.2" x14ac:dyDescent="0.25"/>
  <cols>
    <col min="1" max="1" width="14.77734375" style="2" bestFit="1" customWidth="1"/>
    <col min="2" max="2" width="25.44140625" style="2" customWidth="1"/>
    <col min="3" max="3" width="16" style="2" customWidth="1"/>
    <col min="4" max="4" width="15.77734375" style="2" customWidth="1"/>
    <col min="5" max="11" width="16" style="2" customWidth="1"/>
    <col min="12" max="12" width="4.77734375" style="2" customWidth="1"/>
    <col min="13" max="16384" width="8.77734375" style="2"/>
  </cols>
  <sheetData>
    <row r="1" spans="1:11" s="1" customFormat="1" ht="38.25" customHeight="1" x14ac:dyDescent="0.25">
      <c r="A1" s="419" t="s">
        <v>325</v>
      </c>
      <c r="B1" s="420"/>
      <c r="C1" s="42" t="s">
        <v>240</v>
      </c>
      <c r="D1" s="43" t="s">
        <v>241</v>
      </c>
      <c r="E1" s="43" t="s">
        <v>242</v>
      </c>
      <c r="F1" s="43" t="s">
        <v>243</v>
      </c>
      <c r="G1" s="43" t="s">
        <v>244</v>
      </c>
      <c r="H1" s="43" t="s">
        <v>245</v>
      </c>
      <c r="I1" s="43" t="s">
        <v>162</v>
      </c>
      <c r="J1" s="43" t="s">
        <v>246</v>
      </c>
      <c r="K1" s="43" t="s">
        <v>247</v>
      </c>
    </row>
    <row r="2" spans="1:11" s="1" customFormat="1" ht="38.25" customHeight="1" x14ac:dyDescent="0.25">
      <c r="A2" s="263"/>
      <c r="B2" s="266"/>
      <c r="C2" s="42" t="s">
        <v>248</v>
      </c>
      <c r="D2" s="264" t="s">
        <v>248</v>
      </c>
      <c r="E2" s="264" t="s">
        <v>248</v>
      </c>
      <c r="F2" s="264" t="s">
        <v>248</v>
      </c>
      <c r="G2" s="264" t="s">
        <v>248</v>
      </c>
      <c r="H2" s="264" t="s">
        <v>248</v>
      </c>
      <c r="I2" s="264" t="s">
        <v>248</v>
      </c>
      <c r="J2" s="43" t="s">
        <v>248</v>
      </c>
      <c r="K2" s="265" t="s">
        <v>248</v>
      </c>
    </row>
    <row r="3" spans="1:11" s="1" customFormat="1" ht="15.6" x14ac:dyDescent="0.25">
      <c r="A3" s="224"/>
      <c r="B3" s="225" t="s">
        <v>0</v>
      </c>
      <c r="C3" s="268">
        <v>90</v>
      </c>
      <c r="D3" s="271">
        <v>75</v>
      </c>
      <c r="E3" s="271">
        <v>75</v>
      </c>
      <c r="F3" s="271">
        <v>90</v>
      </c>
      <c r="G3" s="271">
        <v>75</v>
      </c>
      <c r="H3" s="271">
        <v>75</v>
      </c>
      <c r="I3" s="271">
        <v>75</v>
      </c>
      <c r="J3" s="272">
        <v>75</v>
      </c>
      <c r="K3" s="273">
        <v>75</v>
      </c>
    </row>
    <row r="4" spans="1:11" s="1" customFormat="1" ht="17.25" customHeight="1" x14ac:dyDescent="0.25">
      <c r="A4" s="34" t="s">
        <v>163</v>
      </c>
      <c r="B4" s="35" t="s">
        <v>4</v>
      </c>
      <c r="C4" s="36">
        <v>98.993116787075493</v>
      </c>
      <c r="D4" s="37">
        <v>80.796390257151003</v>
      </c>
      <c r="E4" s="37">
        <v>64.895705113277202</v>
      </c>
      <c r="F4" s="37">
        <v>93.1987857904668</v>
      </c>
      <c r="G4" s="37">
        <v>85.101234169557202</v>
      </c>
      <c r="H4" s="37">
        <v>81.793179317931802</v>
      </c>
      <c r="I4" s="37">
        <v>86.405654043925097</v>
      </c>
      <c r="J4" s="37">
        <v>98.590912175152098</v>
      </c>
      <c r="K4" s="37">
        <v>89.529411764705898</v>
      </c>
    </row>
    <row r="5" spans="1:11" s="1" customFormat="1" ht="17.25" customHeight="1" x14ac:dyDescent="0.3">
      <c r="A5" s="38" t="s">
        <v>142</v>
      </c>
      <c r="B5" s="39" t="s">
        <v>5</v>
      </c>
      <c r="C5" s="269">
        <v>99.428571428571402</v>
      </c>
      <c r="D5" s="267">
        <v>71.018193424832404</v>
      </c>
      <c r="E5" s="274">
        <v>60.1119104716227</v>
      </c>
      <c r="F5" s="267">
        <v>89.491525423728802</v>
      </c>
      <c r="G5" s="274">
        <v>83.959044368600701</v>
      </c>
      <c r="H5" s="267">
        <v>76.6666666666667</v>
      </c>
      <c r="I5" s="274">
        <v>89.086499595796298</v>
      </c>
      <c r="J5" s="267">
        <v>98.350253807106597</v>
      </c>
      <c r="K5" s="274">
        <v>85.393258426966298</v>
      </c>
    </row>
    <row r="6" spans="1:11" s="1" customFormat="1" ht="17.25" customHeight="1" x14ac:dyDescent="0.3">
      <c r="A6" s="44" t="s">
        <v>153</v>
      </c>
      <c r="B6" s="45" t="s">
        <v>6</v>
      </c>
      <c r="C6" s="270">
        <v>100</v>
      </c>
      <c r="D6" s="262">
        <v>75.862068965517196</v>
      </c>
      <c r="E6" s="275">
        <v>66.6666666666667</v>
      </c>
      <c r="F6" s="262">
        <v>95.121951219512198</v>
      </c>
      <c r="G6" s="275">
        <v>87.5</v>
      </c>
      <c r="H6" s="262">
        <v>71.428571428571402</v>
      </c>
      <c r="I6" s="275">
        <v>93.808049535603701</v>
      </c>
      <c r="J6" s="262">
        <v>98.4962406015038</v>
      </c>
      <c r="K6" s="275">
        <v>88.8888888888889</v>
      </c>
    </row>
    <row r="7" spans="1:11" s="1" customFormat="1" ht="17.25" customHeight="1" x14ac:dyDescent="0.3">
      <c r="A7" s="44" t="s">
        <v>153</v>
      </c>
      <c r="B7" s="45" t="s">
        <v>7</v>
      </c>
      <c r="C7" s="270">
        <v>100</v>
      </c>
      <c r="D7" s="262">
        <v>92.805755395683505</v>
      </c>
      <c r="E7" s="275">
        <v>88.8888888888889</v>
      </c>
      <c r="F7" s="262"/>
      <c r="G7" s="275"/>
      <c r="H7" s="262">
        <v>72.727272727272705</v>
      </c>
      <c r="I7" s="275">
        <v>95.652173913043498</v>
      </c>
      <c r="J7" s="262">
        <v>100</v>
      </c>
      <c r="K7" s="275">
        <v>100</v>
      </c>
    </row>
    <row r="8" spans="1:11" s="1" customFormat="1" ht="17.25" customHeight="1" x14ac:dyDescent="0.3">
      <c r="A8" s="44" t="s">
        <v>154</v>
      </c>
      <c r="B8" s="45" t="s">
        <v>8</v>
      </c>
      <c r="C8" s="270">
        <v>100</v>
      </c>
      <c r="D8" s="262">
        <v>89.743589743589794</v>
      </c>
      <c r="E8" s="275">
        <v>87.692307692307693</v>
      </c>
      <c r="F8" s="262">
        <v>91.228070175438603</v>
      </c>
      <c r="G8" s="275">
        <v>87.5</v>
      </c>
      <c r="H8" s="262">
        <v>86.956521739130395</v>
      </c>
      <c r="I8" s="275">
        <v>85.866099893730095</v>
      </c>
      <c r="J8" s="262">
        <v>98.373983739837399</v>
      </c>
      <c r="K8" s="275">
        <v>87.096774193548399</v>
      </c>
    </row>
    <row r="9" spans="1:11" s="1" customFormat="1" ht="17.25" customHeight="1" x14ac:dyDescent="0.3">
      <c r="A9" s="44" t="s">
        <v>153</v>
      </c>
      <c r="B9" s="45" t="s">
        <v>9</v>
      </c>
      <c r="C9" s="270">
        <v>97.674418604651194</v>
      </c>
      <c r="D9" s="262">
        <v>85.672514619883003</v>
      </c>
      <c r="E9" s="275">
        <v>91.549295774647902</v>
      </c>
      <c r="F9" s="262">
        <v>100</v>
      </c>
      <c r="G9" s="275">
        <v>100</v>
      </c>
      <c r="H9" s="262">
        <v>94.594594594594597</v>
      </c>
      <c r="I9" s="275">
        <v>93.503480278422302</v>
      </c>
      <c r="J9" s="262">
        <v>100</v>
      </c>
      <c r="K9" s="275">
        <v>100</v>
      </c>
    </row>
    <row r="10" spans="1:11" s="1" customFormat="1" ht="17.25" customHeight="1" x14ac:dyDescent="0.3">
      <c r="A10" s="44" t="s">
        <v>153</v>
      </c>
      <c r="B10" s="45" t="s">
        <v>10</v>
      </c>
      <c r="C10" s="270">
        <v>100</v>
      </c>
      <c r="D10" s="262">
        <v>68.421052631578902</v>
      </c>
      <c r="E10" s="275">
        <v>43.3333333333333</v>
      </c>
      <c r="F10" s="262">
        <v>100</v>
      </c>
      <c r="G10" s="275">
        <v>100</v>
      </c>
      <c r="H10" s="262">
        <v>69.230769230769198</v>
      </c>
      <c r="I10" s="275">
        <v>74.137931034482804</v>
      </c>
      <c r="J10" s="262">
        <v>83.3333333333333</v>
      </c>
      <c r="K10" s="275">
        <v>16.6666666666667</v>
      </c>
    </row>
    <row r="11" spans="1:11" s="1" customFormat="1" ht="17.25" customHeight="1" x14ac:dyDescent="0.3">
      <c r="A11" s="44" t="s">
        <v>167</v>
      </c>
      <c r="B11" s="45" t="s">
        <v>11</v>
      </c>
      <c r="C11" s="270">
        <v>100</v>
      </c>
      <c r="D11" s="262">
        <v>72.648959081119898</v>
      </c>
      <c r="E11" s="275">
        <v>50.7122507122507</v>
      </c>
      <c r="F11" s="262">
        <v>98.290598290598297</v>
      </c>
      <c r="G11" s="275">
        <v>94.017094017093996</v>
      </c>
      <c r="H11" s="262">
        <v>74.193548387096797</v>
      </c>
      <c r="I11" s="275">
        <v>77.638453500522502</v>
      </c>
      <c r="J11" s="262">
        <v>96.763754045307493</v>
      </c>
      <c r="K11" s="275">
        <v>75</v>
      </c>
    </row>
    <row r="12" spans="1:11" s="1" customFormat="1" ht="17.25" customHeight="1" x14ac:dyDescent="0.3">
      <c r="A12" s="44" t="s">
        <v>167</v>
      </c>
      <c r="B12" s="45" t="s">
        <v>12</v>
      </c>
      <c r="C12" s="270">
        <v>96</v>
      </c>
      <c r="D12" s="262">
        <v>76.234567901234598</v>
      </c>
      <c r="E12" s="275">
        <v>81.132075471698101</v>
      </c>
      <c r="F12" s="262">
        <v>100</v>
      </c>
      <c r="G12" s="275">
        <v>94.736842105263193</v>
      </c>
      <c r="H12" s="262">
        <v>100</v>
      </c>
      <c r="I12" s="275">
        <v>81.707317073170699</v>
      </c>
      <c r="J12" s="262">
        <v>97.005988023952099</v>
      </c>
      <c r="K12" s="275">
        <v>82.758620689655203</v>
      </c>
    </row>
    <row r="13" spans="1:11" s="1" customFormat="1" ht="17.25" customHeight="1" x14ac:dyDescent="0.3">
      <c r="A13" s="44" t="s">
        <v>152</v>
      </c>
      <c r="B13" s="45" t="s">
        <v>13</v>
      </c>
      <c r="C13" s="270">
        <v>100</v>
      </c>
      <c r="D13" s="262">
        <v>93.984962406015001</v>
      </c>
      <c r="E13" s="275">
        <v>90.159574468085097</v>
      </c>
      <c r="F13" s="262">
        <v>96.721311475409806</v>
      </c>
      <c r="G13" s="275">
        <v>88.636363636363598</v>
      </c>
      <c r="H13" s="262">
        <v>90.909090909090907</v>
      </c>
      <c r="I13" s="275">
        <v>96.060606060606105</v>
      </c>
      <c r="J13" s="262">
        <v>99.679487179487197</v>
      </c>
      <c r="K13" s="275">
        <v>98.245614035087698</v>
      </c>
    </row>
    <row r="14" spans="1:11" s="1" customFormat="1" ht="17.25" customHeight="1" x14ac:dyDescent="0.3">
      <c r="A14" s="44" t="s">
        <v>152</v>
      </c>
      <c r="B14" s="45" t="s">
        <v>14</v>
      </c>
      <c r="C14" s="270">
        <v>99.074074074074105</v>
      </c>
      <c r="D14" s="262">
        <v>87.397464578672597</v>
      </c>
      <c r="E14" s="275">
        <v>83.59375</v>
      </c>
      <c r="F14" s="262">
        <v>98.6666666666667</v>
      </c>
      <c r="G14" s="275">
        <v>91.503267973856197</v>
      </c>
      <c r="H14" s="262">
        <v>82.758620689655203</v>
      </c>
      <c r="I14" s="275">
        <v>95.907079646017706</v>
      </c>
      <c r="J14" s="262">
        <v>99.726027397260296</v>
      </c>
      <c r="K14" s="275">
        <v>97.9166666666667</v>
      </c>
    </row>
    <row r="15" spans="1:11" s="1" customFormat="1" ht="17.25" customHeight="1" x14ac:dyDescent="0.3">
      <c r="A15" s="44" t="s">
        <v>253</v>
      </c>
      <c r="B15" s="45" t="s">
        <v>15</v>
      </c>
      <c r="C15" s="270">
        <v>100</v>
      </c>
      <c r="D15" s="262">
        <v>89.080675422138796</v>
      </c>
      <c r="E15" s="275">
        <v>98.635235732009903</v>
      </c>
      <c r="F15" s="262">
        <v>99.753694581280797</v>
      </c>
      <c r="G15" s="275">
        <v>98.762376237623798</v>
      </c>
      <c r="H15" s="262">
        <v>73.9583333333333</v>
      </c>
      <c r="I15" s="275">
        <v>92.443868739205499</v>
      </c>
      <c r="J15" s="262">
        <v>99.862825788751707</v>
      </c>
      <c r="K15" s="275">
        <v>98.850574712643706</v>
      </c>
    </row>
    <row r="16" spans="1:11" s="1" customFormat="1" ht="17.25" customHeight="1" x14ac:dyDescent="0.3">
      <c r="A16" s="44" t="s">
        <v>153</v>
      </c>
      <c r="B16" s="45" t="s">
        <v>16</v>
      </c>
      <c r="C16" s="270">
        <v>100</v>
      </c>
      <c r="D16" s="262">
        <v>79.361179361179396</v>
      </c>
      <c r="E16" s="275">
        <v>92.099322799097095</v>
      </c>
      <c r="F16" s="262">
        <v>90</v>
      </c>
      <c r="G16" s="275">
        <v>83.950617283950606</v>
      </c>
      <c r="H16" s="262">
        <v>87.5</v>
      </c>
      <c r="I16" s="275">
        <v>93.626570915619396</v>
      </c>
      <c r="J16" s="262">
        <v>96.232876712328803</v>
      </c>
      <c r="K16" s="275">
        <v>84.931506849315099</v>
      </c>
    </row>
    <row r="17" spans="1:11" s="1" customFormat="1" ht="17.25" customHeight="1" x14ac:dyDescent="0.3">
      <c r="A17" s="44" t="s">
        <v>154</v>
      </c>
      <c r="B17" s="45" t="s">
        <v>17</v>
      </c>
      <c r="C17" s="270">
        <v>99.680511182108603</v>
      </c>
      <c r="D17" s="262">
        <v>93.041978148361096</v>
      </c>
      <c r="E17" s="275">
        <v>90.943396226415103</v>
      </c>
      <c r="F17" s="262">
        <v>97.596153846153797</v>
      </c>
      <c r="G17" s="275">
        <v>95.714285714285694</v>
      </c>
      <c r="H17" s="262">
        <v>82.634730538922199</v>
      </c>
      <c r="I17" s="275">
        <v>99.052581714827099</v>
      </c>
      <c r="J17" s="262">
        <v>100</v>
      </c>
      <c r="K17" s="275">
        <v>100</v>
      </c>
    </row>
    <row r="18" spans="1:11" s="1" customFormat="1" ht="17.25" customHeight="1" x14ac:dyDescent="0.3">
      <c r="A18" s="44" t="s">
        <v>153</v>
      </c>
      <c r="B18" s="45" t="s">
        <v>18</v>
      </c>
      <c r="C18" s="270">
        <v>99.579831932773104</v>
      </c>
      <c r="D18" s="262">
        <v>84.692179700499196</v>
      </c>
      <c r="E18" s="275">
        <v>67.307692307692307</v>
      </c>
      <c r="F18" s="262">
        <v>94.871794871794904</v>
      </c>
      <c r="G18" s="275">
        <v>90</v>
      </c>
      <c r="H18" s="262">
        <v>95.652173913043498</v>
      </c>
      <c r="I18" s="275">
        <v>91.5351506456241</v>
      </c>
      <c r="J18" s="262">
        <v>99.439775910364105</v>
      </c>
      <c r="K18" s="275">
        <v>84.615384615384599</v>
      </c>
    </row>
    <row r="19" spans="1:11" s="1" customFormat="1" ht="17.25" customHeight="1" x14ac:dyDescent="0.3">
      <c r="A19" s="44" t="s">
        <v>167</v>
      </c>
      <c r="B19" s="45" t="s">
        <v>19</v>
      </c>
      <c r="C19" s="270">
        <v>100</v>
      </c>
      <c r="D19" s="262">
        <v>83.185840707964601</v>
      </c>
      <c r="E19" s="275">
        <v>92.307692307692307</v>
      </c>
      <c r="F19" s="262">
        <v>100</v>
      </c>
      <c r="G19" s="275">
        <v>100</v>
      </c>
      <c r="H19" s="262">
        <v>77.7777777777778</v>
      </c>
      <c r="I19" s="275">
        <v>87.671232876712295</v>
      </c>
      <c r="J19" s="262">
        <v>100</v>
      </c>
      <c r="K19" s="275">
        <v>100</v>
      </c>
    </row>
    <row r="20" spans="1:11" s="1" customFormat="1" ht="17.25" customHeight="1" x14ac:dyDescent="0.3">
      <c r="A20" s="44" t="s">
        <v>152</v>
      </c>
      <c r="B20" s="45" t="s">
        <v>20</v>
      </c>
      <c r="C20" s="270">
        <v>97.5</v>
      </c>
      <c r="D20" s="262">
        <v>71.125975473801603</v>
      </c>
      <c r="E20" s="275">
        <v>44.2455242966752</v>
      </c>
      <c r="F20" s="262">
        <v>98.113207547169793</v>
      </c>
      <c r="G20" s="275">
        <v>78.846153846153797</v>
      </c>
      <c r="H20" s="262">
        <v>73.684210526315795</v>
      </c>
      <c r="I20" s="275">
        <v>87.883211678832097</v>
      </c>
      <c r="J20" s="262">
        <v>97.482014388489205</v>
      </c>
      <c r="K20" s="275">
        <v>77.419354838709694</v>
      </c>
    </row>
    <row r="21" spans="1:11" s="1" customFormat="1" ht="17.25" customHeight="1" x14ac:dyDescent="0.3">
      <c r="A21" s="46" t="s">
        <v>142</v>
      </c>
      <c r="B21" s="45" t="s">
        <v>21</v>
      </c>
      <c r="C21" s="270">
        <v>100</v>
      </c>
      <c r="D21" s="262">
        <v>81.818181818181799</v>
      </c>
      <c r="E21" s="275">
        <v>89.156626506024097</v>
      </c>
      <c r="F21" s="262">
        <v>100</v>
      </c>
      <c r="G21" s="275">
        <v>100</v>
      </c>
      <c r="H21" s="262">
        <v>85.714285714285694</v>
      </c>
      <c r="I21" s="275">
        <v>81.790123456790099</v>
      </c>
      <c r="J21" s="262">
        <v>100</v>
      </c>
      <c r="K21" s="275">
        <v>100</v>
      </c>
    </row>
    <row r="22" spans="1:11" s="1" customFormat="1" ht="17.25" customHeight="1" x14ac:dyDescent="0.3">
      <c r="A22" s="46" t="s">
        <v>153</v>
      </c>
      <c r="B22" s="45" t="s">
        <v>22</v>
      </c>
      <c r="C22" s="270">
        <v>99.742268041237097</v>
      </c>
      <c r="D22" s="262">
        <v>84.560850728633298</v>
      </c>
      <c r="E22" s="275">
        <v>80.145719489981801</v>
      </c>
      <c r="F22" s="262">
        <v>90.697674418604706</v>
      </c>
      <c r="G22" s="275">
        <v>79.620853080568693</v>
      </c>
      <c r="H22" s="262">
        <v>85.5555555555556</v>
      </c>
      <c r="I22" s="275">
        <v>93.004448038819305</v>
      </c>
      <c r="J22" s="262">
        <v>99.497487437185896</v>
      </c>
      <c r="K22" s="275">
        <v>96.610169491525397</v>
      </c>
    </row>
    <row r="23" spans="1:11" s="1" customFormat="1" ht="17.25" customHeight="1" x14ac:dyDescent="0.3">
      <c r="A23" s="44" t="s">
        <v>142</v>
      </c>
      <c r="B23" s="45" t="s">
        <v>23</v>
      </c>
      <c r="C23" s="270">
        <v>98.275862068965495</v>
      </c>
      <c r="D23" s="262">
        <v>78.843226788432304</v>
      </c>
      <c r="E23" s="275">
        <v>82.608695652173907</v>
      </c>
      <c r="F23" s="262">
        <v>98.245614035087698</v>
      </c>
      <c r="G23" s="275">
        <v>94.827586206896598</v>
      </c>
      <c r="H23" s="262">
        <v>90.625</v>
      </c>
      <c r="I23" s="275">
        <v>88.773747841105404</v>
      </c>
      <c r="J23" s="262">
        <v>99.462365591397898</v>
      </c>
      <c r="K23" s="275">
        <v>95.8333333333333</v>
      </c>
    </row>
    <row r="24" spans="1:11" s="1" customFormat="1" ht="17.25" customHeight="1" x14ac:dyDescent="0.3">
      <c r="A24" s="44" t="s">
        <v>253</v>
      </c>
      <c r="B24" s="45" t="s">
        <v>24</v>
      </c>
      <c r="C24" s="270">
        <v>95.8333333333333</v>
      </c>
      <c r="D24" s="262">
        <v>90.909090909090907</v>
      </c>
      <c r="E24" s="275">
        <v>100</v>
      </c>
      <c r="F24" s="262">
        <v>100</v>
      </c>
      <c r="G24" s="275">
        <v>100</v>
      </c>
      <c r="H24" s="262">
        <v>90</v>
      </c>
      <c r="I24" s="275">
        <v>98.431372549019599</v>
      </c>
      <c r="J24" s="262">
        <v>100</v>
      </c>
      <c r="K24" s="275">
        <v>100</v>
      </c>
    </row>
    <row r="25" spans="1:11" s="1" customFormat="1" ht="17.25" customHeight="1" x14ac:dyDescent="0.3">
      <c r="A25" s="44" t="s">
        <v>167</v>
      </c>
      <c r="B25" s="45" t="s">
        <v>25</v>
      </c>
      <c r="C25" s="270">
        <v>100</v>
      </c>
      <c r="D25" s="262">
        <v>70.495495495495504</v>
      </c>
      <c r="E25" s="275">
        <v>41.379310344827601</v>
      </c>
      <c r="F25" s="262">
        <v>100</v>
      </c>
      <c r="G25" s="275">
        <v>100</v>
      </c>
      <c r="H25" s="262">
        <v>91.6666666666667</v>
      </c>
      <c r="I25" s="275">
        <v>74.5222929936306</v>
      </c>
      <c r="J25" s="262">
        <v>97.297297297297305</v>
      </c>
      <c r="K25" s="275">
        <v>76.923076923076906</v>
      </c>
    </row>
    <row r="26" spans="1:11" s="1" customFormat="1" ht="17.25" customHeight="1" x14ac:dyDescent="0.3">
      <c r="A26" s="44" t="s">
        <v>253</v>
      </c>
      <c r="B26" s="45" t="s">
        <v>26</v>
      </c>
      <c r="C26" s="270">
        <v>100</v>
      </c>
      <c r="D26" s="262">
        <v>86</v>
      </c>
      <c r="E26" s="275">
        <v>94.4444444444444</v>
      </c>
      <c r="F26" s="262">
        <v>100</v>
      </c>
      <c r="G26" s="275">
        <v>100</v>
      </c>
      <c r="H26" s="262">
        <v>75</v>
      </c>
      <c r="I26" s="275">
        <v>98.648648648648603</v>
      </c>
      <c r="J26" s="262">
        <v>100</v>
      </c>
      <c r="K26" s="275">
        <v>100</v>
      </c>
    </row>
    <row r="27" spans="1:11" s="1" customFormat="1" ht="17.25" customHeight="1" x14ac:dyDescent="0.3">
      <c r="A27" s="44" t="s">
        <v>153</v>
      </c>
      <c r="B27" s="45" t="s">
        <v>27</v>
      </c>
      <c r="C27" s="270">
        <v>98.039215686274503</v>
      </c>
      <c r="D27" s="262">
        <v>72.085674157303401</v>
      </c>
      <c r="E27" s="275">
        <v>68.543342269883794</v>
      </c>
      <c r="F27" s="262">
        <v>94.196428571428598</v>
      </c>
      <c r="G27" s="275">
        <v>89.473684210526301</v>
      </c>
      <c r="H27" s="262">
        <v>81.889763779527598</v>
      </c>
      <c r="I27" s="275">
        <v>77.269758327890301</v>
      </c>
      <c r="J27" s="262">
        <v>96.561210453920197</v>
      </c>
      <c r="K27" s="275">
        <v>62.686567164179102</v>
      </c>
    </row>
    <row r="28" spans="1:11" s="1" customFormat="1" ht="17.25" customHeight="1" x14ac:dyDescent="0.3">
      <c r="A28" s="44" t="s">
        <v>152</v>
      </c>
      <c r="B28" s="45" t="s">
        <v>28</v>
      </c>
      <c r="C28" s="270">
        <v>97.590361445783103</v>
      </c>
      <c r="D28" s="262">
        <v>81.368267831149893</v>
      </c>
      <c r="E28" s="275">
        <v>66.6666666666667</v>
      </c>
      <c r="F28" s="262">
        <v>96</v>
      </c>
      <c r="G28" s="275">
        <v>88</v>
      </c>
      <c r="H28" s="262">
        <v>93.3333333333333</v>
      </c>
      <c r="I28" s="275">
        <v>76.5347885402456</v>
      </c>
      <c r="J28" s="262">
        <v>97.3045822102426</v>
      </c>
      <c r="K28" s="275">
        <v>72.972972972972997</v>
      </c>
    </row>
    <row r="29" spans="1:11" s="1" customFormat="1" ht="17.25" customHeight="1" x14ac:dyDescent="0.3">
      <c r="A29" s="44" t="s">
        <v>152</v>
      </c>
      <c r="B29" s="45" t="s">
        <v>29</v>
      </c>
      <c r="C29" s="270">
        <v>97.435897435897402</v>
      </c>
      <c r="D29" s="262">
        <v>77.472878111040202</v>
      </c>
      <c r="E29" s="275">
        <v>54.1666666666667</v>
      </c>
      <c r="F29" s="262">
        <v>87.394957983193294</v>
      </c>
      <c r="G29" s="275">
        <v>73.553719008264494</v>
      </c>
      <c r="H29" s="262">
        <v>78.021978021978001</v>
      </c>
      <c r="I29" s="275">
        <v>83.929692404268707</v>
      </c>
      <c r="J29" s="262">
        <v>96.798493408662907</v>
      </c>
      <c r="K29" s="275">
        <v>73.846153846153896</v>
      </c>
    </row>
    <row r="30" spans="1:11" s="1" customFormat="1" ht="17.25" customHeight="1" x14ac:dyDescent="0.3">
      <c r="A30" s="44" t="s">
        <v>152</v>
      </c>
      <c r="B30" s="45" t="s">
        <v>30</v>
      </c>
      <c r="C30" s="270">
        <v>98.457223001402497</v>
      </c>
      <c r="D30" s="262">
        <v>82.941176470588204</v>
      </c>
      <c r="E30" s="275">
        <v>78.216851730894902</v>
      </c>
      <c r="F30" s="262">
        <v>93.638170974155102</v>
      </c>
      <c r="G30" s="275">
        <v>87.968441814595707</v>
      </c>
      <c r="H30" s="262">
        <v>84.792626728110605</v>
      </c>
      <c r="I30" s="275">
        <v>94.492025989368003</v>
      </c>
      <c r="J30" s="262">
        <v>99.146834306241601</v>
      </c>
      <c r="K30" s="275">
        <v>93.790849673202601</v>
      </c>
    </row>
    <row r="31" spans="1:11" s="1" customFormat="1" ht="17.25" customHeight="1" x14ac:dyDescent="0.3">
      <c r="A31" s="44" t="s">
        <v>167</v>
      </c>
      <c r="B31" s="45" t="s">
        <v>31</v>
      </c>
      <c r="C31" s="270">
        <v>100</v>
      </c>
      <c r="D31" s="262">
        <v>85.198555956678703</v>
      </c>
      <c r="E31" s="275">
        <v>91.025641025640994</v>
      </c>
      <c r="F31" s="262">
        <v>100</v>
      </c>
      <c r="G31" s="275">
        <v>96.428571428571402</v>
      </c>
      <c r="H31" s="262">
        <v>84.615384615384599</v>
      </c>
      <c r="I31" s="275">
        <v>87.762237762237802</v>
      </c>
      <c r="J31" s="262">
        <v>98.765432098765402</v>
      </c>
      <c r="K31" s="275">
        <v>93.75</v>
      </c>
    </row>
    <row r="32" spans="1:11" s="1" customFormat="1" ht="17.25" customHeight="1" x14ac:dyDescent="0.3">
      <c r="A32" s="44" t="s">
        <v>167</v>
      </c>
      <c r="B32" s="45" t="s">
        <v>32</v>
      </c>
      <c r="C32" s="270">
        <v>100</v>
      </c>
      <c r="D32" s="262">
        <v>89.361702127659598</v>
      </c>
      <c r="E32" s="275">
        <v>94.495412844036693</v>
      </c>
      <c r="F32" s="262">
        <v>100</v>
      </c>
      <c r="G32" s="275">
        <v>96</v>
      </c>
      <c r="H32" s="262">
        <v>84.375</v>
      </c>
      <c r="I32" s="275">
        <v>91.384615384615401</v>
      </c>
      <c r="J32" s="262">
        <v>100</v>
      </c>
      <c r="K32" s="275">
        <v>100</v>
      </c>
    </row>
    <row r="33" spans="1:11" s="1" customFormat="1" ht="17.25" customHeight="1" x14ac:dyDescent="0.3">
      <c r="A33" s="44" t="s">
        <v>142</v>
      </c>
      <c r="B33" s="45" t="s">
        <v>33</v>
      </c>
      <c r="C33" s="270">
        <v>99.509803921568604</v>
      </c>
      <c r="D33" s="262">
        <v>76.312576312576297</v>
      </c>
      <c r="E33" s="275">
        <v>65.3333333333333</v>
      </c>
      <c r="F33" s="262">
        <v>95.049504950495106</v>
      </c>
      <c r="G33" s="275">
        <v>78.095238095238102</v>
      </c>
      <c r="H33" s="262">
        <v>78.205128205128204</v>
      </c>
      <c r="I33" s="275">
        <v>76.993583868011001</v>
      </c>
      <c r="J33" s="262">
        <v>97.566909975669105</v>
      </c>
      <c r="K33" s="275">
        <v>81.132075471698101</v>
      </c>
    </row>
    <row r="34" spans="1:11" s="1" customFormat="1" ht="17.25" customHeight="1" x14ac:dyDescent="0.3">
      <c r="A34" s="44" t="s">
        <v>142</v>
      </c>
      <c r="B34" s="45" t="s">
        <v>34</v>
      </c>
      <c r="C34" s="270">
        <v>98.275862068965495</v>
      </c>
      <c r="D34" s="262">
        <v>80.317460317460302</v>
      </c>
      <c r="E34" s="275">
        <v>32.5842696629214</v>
      </c>
      <c r="F34" s="262">
        <v>98.387096774193594</v>
      </c>
      <c r="G34" s="275">
        <v>90.769230769230802</v>
      </c>
      <c r="H34" s="262">
        <v>68.75</v>
      </c>
      <c r="I34" s="275">
        <v>89.6162528216704</v>
      </c>
      <c r="J34" s="262">
        <v>98.692810457516401</v>
      </c>
      <c r="K34" s="275">
        <v>91.6666666666667</v>
      </c>
    </row>
    <row r="35" spans="1:11" s="1" customFormat="1" ht="17.25" customHeight="1" x14ac:dyDescent="0.3">
      <c r="A35" s="44" t="s">
        <v>152</v>
      </c>
      <c r="B35" s="45" t="s">
        <v>35</v>
      </c>
      <c r="C35" s="270">
        <v>96.428571428571402</v>
      </c>
      <c r="D35" s="262">
        <v>74.261992619926204</v>
      </c>
      <c r="E35" s="275">
        <v>49.415204678362599</v>
      </c>
      <c r="F35" s="262">
        <v>86.2068965517241</v>
      </c>
      <c r="G35" s="275">
        <v>76.470588235294102</v>
      </c>
      <c r="H35" s="262">
        <v>87.931034482758605</v>
      </c>
      <c r="I35" s="275">
        <v>83.0997526793075</v>
      </c>
      <c r="J35" s="262">
        <v>97.213622291021693</v>
      </c>
      <c r="K35" s="275">
        <v>78.048780487804905</v>
      </c>
    </row>
    <row r="36" spans="1:11" s="1" customFormat="1" ht="17.25" customHeight="1" x14ac:dyDescent="0.3">
      <c r="A36" s="46" t="s">
        <v>142</v>
      </c>
      <c r="B36" s="45" t="s">
        <v>36</v>
      </c>
      <c r="C36" s="270">
        <v>98.175182481751804</v>
      </c>
      <c r="D36" s="262">
        <v>78.564022809746007</v>
      </c>
      <c r="E36" s="275">
        <v>81.779661016949206</v>
      </c>
      <c r="F36" s="262">
        <v>95.384615384615401</v>
      </c>
      <c r="G36" s="275">
        <v>89.6373056994819</v>
      </c>
      <c r="H36" s="262">
        <v>79.838709677419402</v>
      </c>
      <c r="I36" s="275">
        <v>80.513635160180101</v>
      </c>
      <c r="J36" s="262">
        <v>98.565573770491795</v>
      </c>
      <c r="K36" s="275">
        <v>83.132530120481903</v>
      </c>
    </row>
    <row r="37" spans="1:11" s="1" customFormat="1" ht="17.25" customHeight="1" x14ac:dyDescent="0.3">
      <c r="A37" s="44" t="s">
        <v>239</v>
      </c>
      <c r="B37" s="45" t="s">
        <v>37</v>
      </c>
      <c r="C37" s="270">
        <v>100</v>
      </c>
      <c r="D37" s="262">
        <v>75.754527162977894</v>
      </c>
      <c r="E37" s="275">
        <v>17.0138888888889</v>
      </c>
      <c r="F37" s="262">
        <v>61.538461538461497</v>
      </c>
      <c r="G37" s="275">
        <v>42.857142857142897</v>
      </c>
      <c r="H37" s="262">
        <v>93.75</v>
      </c>
      <c r="I37" s="275">
        <v>78.579743888242106</v>
      </c>
      <c r="J37" s="262">
        <v>97.652582159624401</v>
      </c>
      <c r="K37" s="275">
        <v>64.285714285714306</v>
      </c>
    </row>
    <row r="38" spans="1:11" s="1" customFormat="1" ht="17.25" customHeight="1" x14ac:dyDescent="0.3">
      <c r="A38" s="44" t="s">
        <v>239</v>
      </c>
      <c r="B38" s="45" t="s">
        <v>38</v>
      </c>
      <c r="C38" s="270">
        <v>90.476190476190496</v>
      </c>
      <c r="D38" s="262">
        <v>77.349159248269004</v>
      </c>
      <c r="E38" s="275">
        <v>40.687679083094601</v>
      </c>
      <c r="F38" s="262">
        <v>88.235294117647101</v>
      </c>
      <c r="G38" s="275">
        <v>76.363636363636402</v>
      </c>
      <c r="H38" s="262">
        <v>80</v>
      </c>
      <c r="I38" s="275">
        <v>85.486018641810901</v>
      </c>
      <c r="J38" s="262">
        <v>95.909090909090907</v>
      </c>
      <c r="K38" s="275">
        <v>50</v>
      </c>
    </row>
    <row r="39" spans="1:11" s="1" customFormat="1" ht="17.25" customHeight="1" x14ac:dyDescent="0.3">
      <c r="A39" s="44" t="s">
        <v>142</v>
      </c>
      <c r="B39" s="45" t="s">
        <v>39</v>
      </c>
      <c r="C39" s="270">
        <v>98.543046357615907</v>
      </c>
      <c r="D39" s="262">
        <v>80.511463844797206</v>
      </c>
      <c r="E39" s="275">
        <v>83.315392895586697</v>
      </c>
      <c r="F39" s="262">
        <v>97.65625</v>
      </c>
      <c r="G39" s="275">
        <v>93.947368421052602</v>
      </c>
      <c r="H39" s="262">
        <v>81.868131868131897</v>
      </c>
      <c r="I39" s="275">
        <v>95.386702849389394</v>
      </c>
      <c r="J39" s="262">
        <v>99.5422177009156</v>
      </c>
      <c r="K39" s="275">
        <v>95.794392523364493</v>
      </c>
    </row>
    <row r="40" spans="1:11" s="1" customFormat="1" ht="17.25" customHeight="1" x14ac:dyDescent="0.3">
      <c r="A40" s="44" t="s">
        <v>239</v>
      </c>
      <c r="B40" s="45" t="s">
        <v>40</v>
      </c>
      <c r="C40" s="270">
        <v>98.787878787878796</v>
      </c>
      <c r="D40" s="262">
        <v>84.541984732824403</v>
      </c>
      <c r="E40" s="275">
        <v>79.381443298969103</v>
      </c>
      <c r="F40" s="262">
        <v>95.505617977528104</v>
      </c>
      <c r="G40" s="275">
        <v>90</v>
      </c>
      <c r="H40" s="262">
        <v>88.095238095238102</v>
      </c>
      <c r="I40" s="275">
        <v>80.892717306186398</v>
      </c>
      <c r="J40" s="262">
        <v>98.936170212766001</v>
      </c>
      <c r="K40" s="275">
        <v>91.891891891891902</v>
      </c>
    </row>
    <row r="41" spans="1:11" s="1" customFormat="1" ht="17.25" customHeight="1" x14ac:dyDescent="0.3">
      <c r="A41" s="44" t="s">
        <v>153</v>
      </c>
      <c r="B41" s="45" t="s">
        <v>41</v>
      </c>
      <c r="C41" s="270">
        <v>99.722607489597806</v>
      </c>
      <c r="D41" s="262">
        <v>79.413191076624599</v>
      </c>
      <c r="E41" s="275">
        <v>75.427069645203701</v>
      </c>
      <c r="F41" s="262">
        <v>94.285714285714306</v>
      </c>
      <c r="G41" s="275">
        <v>90.4382470119522</v>
      </c>
      <c r="H41" s="262">
        <v>87.647058823529406</v>
      </c>
      <c r="I41" s="275">
        <v>81.110142400464994</v>
      </c>
      <c r="J41" s="262">
        <v>99.824253075571207</v>
      </c>
      <c r="K41" s="275">
        <v>98.8826815642458</v>
      </c>
    </row>
    <row r="42" spans="1:11" s="1" customFormat="1" ht="17.25" customHeight="1" x14ac:dyDescent="0.3">
      <c r="A42" s="44" t="s">
        <v>167</v>
      </c>
      <c r="B42" s="45" t="s">
        <v>42</v>
      </c>
      <c r="C42" s="270">
        <v>100</v>
      </c>
      <c r="D42" s="262">
        <v>86.6666666666667</v>
      </c>
      <c r="E42" s="275">
        <v>86.363636363636402</v>
      </c>
      <c r="F42" s="262">
        <v>100</v>
      </c>
      <c r="G42" s="275">
        <v>72.727272727272705</v>
      </c>
      <c r="H42" s="262">
        <v>83.3333333333333</v>
      </c>
      <c r="I42" s="275">
        <v>78.448275862068996</v>
      </c>
      <c r="J42" s="262">
        <v>100</v>
      </c>
      <c r="K42" s="275">
        <v>100</v>
      </c>
    </row>
    <row r="43" spans="1:11" s="1" customFormat="1" ht="17.25" customHeight="1" x14ac:dyDescent="0.3">
      <c r="A43" s="44" t="s">
        <v>253</v>
      </c>
      <c r="B43" s="45" t="s">
        <v>43</v>
      </c>
      <c r="C43" s="270">
        <v>100</v>
      </c>
      <c r="D43" s="262">
        <v>92</v>
      </c>
      <c r="E43" s="275">
        <v>87.179487179487197</v>
      </c>
      <c r="F43" s="262">
        <v>100</v>
      </c>
      <c r="G43" s="275">
        <v>100</v>
      </c>
      <c r="H43" s="262">
        <v>66.6666666666667</v>
      </c>
      <c r="I43" s="275">
        <v>95.959595959596001</v>
      </c>
      <c r="J43" s="262">
        <v>91.428571428571402</v>
      </c>
      <c r="K43" s="275">
        <v>25</v>
      </c>
    </row>
    <row r="44" spans="1:11" s="1" customFormat="1" ht="17.25" customHeight="1" x14ac:dyDescent="0.3">
      <c r="A44" s="44" t="s">
        <v>239</v>
      </c>
      <c r="B44" s="45" t="s">
        <v>44</v>
      </c>
      <c r="C44" s="270">
        <v>97.826086956521706</v>
      </c>
      <c r="D44" s="262">
        <v>74.733096085409301</v>
      </c>
      <c r="E44" s="275">
        <v>79.7356828193833</v>
      </c>
      <c r="F44" s="262">
        <v>86.516853932584297</v>
      </c>
      <c r="G44" s="275">
        <v>80.434782608695699</v>
      </c>
      <c r="H44" s="262">
        <v>82.5</v>
      </c>
      <c r="I44" s="275">
        <v>87.004405286343598</v>
      </c>
      <c r="J44" s="262">
        <v>99.074074074074105</v>
      </c>
      <c r="K44" s="275">
        <v>93.103448275862107</v>
      </c>
    </row>
    <row r="45" spans="1:11" s="1" customFormat="1" ht="17.25" customHeight="1" x14ac:dyDescent="0.3">
      <c r="A45" s="44" t="s">
        <v>239</v>
      </c>
      <c r="B45" s="45" t="s">
        <v>45</v>
      </c>
      <c r="C45" s="270">
        <v>93.75</v>
      </c>
      <c r="D45" s="262">
        <v>82.472613458528997</v>
      </c>
      <c r="E45" s="275">
        <v>94.285714285714306</v>
      </c>
      <c r="F45" s="262">
        <v>96.610169491525397</v>
      </c>
      <c r="G45" s="275">
        <v>83.606557377049199</v>
      </c>
      <c r="H45" s="262">
        <v>75</v>
      </c>
      <c r="I45" s="275">
        <v>85.992217898832706</v>
      </c>
      <c r="J45" s="262">
        <v>98.795180722891601</v>
      </c>
      <c r="K45" s="275">
        <v>88.8888888888889</v>
      </c>
    </row>
    <row r="46" spans="1:11" s="1" customFormat="1" ht="17.25" customHeight="1" x14ac:dyDescent="0.3">
      <c r="A46" s="44" t="s">
        <v>142</v>
      </c>
      <c r="B46" s="45" t="s">
        <v>46</v>
      </c>
      <c r="C46" s="270">
        <v>98.920863309352498</v>
      </c>
      <c r="D46" s="262">
        <v>85.065573770491795</v>
      </c>
      <c r="E46" s="275">
        <v>72.925594078691105</v>
      </c>
      <c r="F46" s="262">
        <v>94.278606965174106</v>
      </c>
      <c r="G46" s="275">
        <v>82.367758186398007</v>
      </c>
      <c r="H46" s="262">
        <v>85.053380782918197</v>
      </c>
      <c r="I46" s="275">
        <v>87.921940928270004</v>
      </c>
      <c r="J46" s="262">
        <v>99.828571428571394</v>
      </c>
      <c r="K46" s="275">
        <v>98.3783783783784</v>
      </c>
    </row>
    <row r="47" spans="1:11" s="1" customFormat="1" ht="17.25" customHeight="1" x14ac:dyDescent="0.3">
      <c r="A47" s="44" t="s">
        <v>142</v>
      </c>
      <c r="B47" s="45" t="s">
        <v>47</v>
      </c>
      <c r="C47" s="270">
        <v>97.959183673469397</v>
      </c>
      <c r="D47" s="262">
        <v>81.622306717363699</v>
      </c>
      <c r="E47" s="275">
        <v>73.855421686746993</v>
      </c>
      <c r="F47" s="262">
        <v>93.5</v>
      </c>
      <c r="G47" s="275">
        <v>86.934673366834204</v>
      </c>
      <c r="H47" s="262">
        <v>78.6666666666667</v>
      </c>
      <c r="I47" s="275">
        <v>95.136518771331097</v>
      </c>
      <c r="J47" s="262">
        <v>98.552821997105596</v>
      </c>
      <c r="K47" s="275">
        <v>88.235294117647101</v>
      </c>
    </row>
    <row r="48" spans="1:11" s="1" customFormat="1" ht="17.25" customHeight="1" x14ac:dyDescent="0.3">
      <c r="A48" s="44" t="s">
        <v>239</v>
      </c>
      <c r="B48" s="45" t="s">
        <v>48</v>
      </c>
      <c r="C48" s="270">
        <v>97.709923664122101</v>
      </c>
      <c r="D48" s="262">
        <v>82.834185536888199</v>
      </c>
      <c r="E48" s="275">
        <v>72.209567198177695</v>
      </c>
      <c r="F48" s="262">
        <v>93.902439024390205</v>
      </c>
      <c r="G48" s="275">
        <v>85.882352941176507</v>
      </c>
      <c r="H48" s="262">
        <v>76.595744680851098</v>
      </c>
      <c r="I48" s="275">
        <v>89.629629629629605</v>
      </c>
      <c r="J48" s="262">
        <v>99.5594713656388</v>
      </c>
      <c r="K48" s="275">
        <v>96.923076923076906</v>
      </c>
    </row>
    <row r="49" spans="1:11" s="1" customFormat="1" ht="17.25" customHeight="1" x14ac:dyDescent="0.3">
      <c r="A49" s="44" t="s">
        <v>154</v>
      </c>
      <c r="B49" s="45" t="s">
        <v>49</v>
      </c>
      <c r="C49" s="270">
        <v>100</v>
      </c>
      <c r="D49" s="262">
        <v>79.079497907949801</v>
      </c>
      <c r="E49" s="275">
        <v>78.435114503816806</v>
      </c>
      <c r="F49" s="262">
        <v>92.857142857142904</v>
      </c>
      <c r="G49" s="275">
        <v>84.158415841584201</v>
      </c>
      <c r="H49" s="262">
        <v>89.690721649484502</v>
      </c>
      <c r="I49" s="275">
        <v>79.224376731301902</v>
      </c>
      <c r="J49" s="262">
        <v>98.740157480315006</v>
      </c>
      <c r="K49" s="275">
        <v>87.5</v>
      </c>
    </row>
    <row r="50" spans="1:11" s="1" customFormat="1" ht="17.25" customHeight="1" x14ac:dyDescent="0.3">
      <c r="A50" s="44" t="s">
        <v>253</v>
      </c>
      <c r="B50" s="45" t="s">
        <v>50</v>
      </c>
      <c r="C50" s="270">
        <v>100</v>
      </c>
      <c r="D50" s="262">
        <v>79.065420560747697</v>
      </c>
      <c r="E50" s="275">
        <v>89.304812834224606</v>
      </c>
      <c r="F50" s="262">
        <v>98.529411764705898</v>
      </c>
      <c r="G50" s="275">
        <v>98.529411764705898</v>
      </c>
      <c r="H50" s="262">
        <v>69.565217391304301</v>
      </c>
      <c r="I50" s="275">
        <v>97.613065326633205</v>
      </c>
      <c r="J50" s="262">
        <v>98.507462686567195</v>
      </c>
      <c r="K50" s="275">
        <v>90.909090909090907</v>
      </c>
    </row>
    <row r="51" spans="1:11" s="1" customFormat="1" ht="17.25" customHeight="1" x14ac:dyDescent="0.3">
      <c r="A51" s="44" t="s">
        <v>253</v>
      </c>
      <c r="B51" s="45" t="s">
        <v>51</v>
      </c>
      <c r="C51" s="270">
        <v>98.936170212766001</v>
      </c>
      <c r="D51" s="262">
        <v>84.539473684210506</v>
      </c>
      <c r="E51" s="275">
        <v>93.8511326860841</v>
      </c>
      <c r="F51" s="262">
        <v>97.540983606557404</v>
      </c>
      <c r="G51" s="275">
        <v>84.677419354838705</v>
      </c>
      <c r="H51" s="262">
        <v>97.560975609756099</v>
      </c>
      <c r="I51" s="275">
        <v>92.5984251968504</v>
      </c>
      <c r="J51" s="262">
        <v>98.501872659176001</v>
      </c>
      <c r="K51" s="275">
        <v>89.473684210526301</v>
      </c>
    </row>
    <row r="52" spans="1:11" s="1" customFormat="1" ht="17.25" customHeight="1" x14ac:dyDescent="0.3">
      <c r="A52" s="44" t="s">
        <v>167</v>
      </c>
      <c r="B52" s="45" t="s">
        <v>52</v>
      </c>
      <c r="C52" s="270">
        <v>100</v>
      </c>
      <c r="D52" s="262">
        <v>83.608640406607407</v>
      </c>
      <c r="E52" s="275">
        <v>70.629370629370598</v>
      </c>
      <c r="F52" s="262">
        <v>100</v>
      </c>
      <c r="G52" s="275">
        <v>97.058823529411796</v>
      </c>
      <c r="H52" s="262">
        <v>93.3333333333333</v>
      </c>
      <c r="I52" s="275">
        <v>83.714285714285694</v>
      </c>
      <c r="J52" s="262">
        <v>96.5</v>
      </c>
      <c r="K52" s="275">
        <v>81.578947368421098</v>
      </c>
    </row>
    <row r="53" spans="1:11" s="1" customFormat="1" ht="17.25" customHeight="1" x14ac:dyDescent="0.3">
      <c r="A53" s="44" t="s">
        <v>154</v>
      </c>
      <c r="B53" s="45" t="s">
        <v>53</v>
      </c>
      <c r="C53" s="270">
        <v>99.275362318840607</v>
      </c>
      <c r="D53" s="262">
        <v>75.493421052631604</v>
      </c>
      <c r="E53" s="275">
        <v>61.099365750528598</v>
      </c>
      <c r="F53" s="262">
        <v>96.078431372549005</v>
      </c>
      <c r="G53" s="275">
        <v>90.566037735849093</v>
      </c>
      <c r="H53" s="262">
        <v>84.745762711864401</v>
      </c>
      <c r="I53" s="275">
        <v>91.251885369532403</v>
      </c>
      <c r="J53" s="262">
        <v>97.231833910034595</v>
      </c>
      <c r="K53" s="275">
        <v>81.818181818181799</v>
      </c>
    </row>
    <row r="54" spans="1:11" s="1" customFormat="1" ht="17.25" customHeight="1" x14ac:dyDescent="0.3">
      <c r="A54" s="44" t="s">
        <v>167</v>
      </c>
      <c r="B54" s="45" t="s">
        <v>54</v>
      </c>
      <c r="C54" s="270">
        <v>100</v>
      </c>
      <c r="D54" s="262">
        <v>70.526315789473699</v>
      </c>
      <c r="E54" s="275">
        <v>68.965517241379303</v>
      </c>
      <c r="F54" s="262">
        <v>100</v>
      </c>
      <c r="G54" s="275">
        <v>100</v>
      </c>
      <c r="H54" s="262">
        <v>0</v>
      </c>
      <c r="I54" s="275">
        <v>89.743589743589794</v>
      </c>
      <c r="J54" s="262">
        <v>100</v>
      </c>
      <c r="K54" s="275">
        <v>100</v>
      </c>
    </row>
    <row r="55" spans="1:11" s="1" customFormat="1" ht="17.25" customHeight="1" x14ac:dyDescent="0.3">
      <c r="A55" s="44" t="s">
        <v>153</v>
      </c>
      <c r="B55" s="45" t="s">
        <v>55</v>
      </c>
      <c r="C55" s="270">
        <v>100</v>
      </c>
      <c r="D55" s="262">
        <v>80.507246376811594</v>
      </c>
      <c r="E55" s="275">
        <v>81.845536609829495</v>
      </c>
      <c r="F55" s="262">
        <v>92.727272727272705</v>
      </c>
      <c r="G55" s="275">
        <v>87.951807228915698</v>
      </c>
      <c r="H55" s="262">
        <v>84.246575342465803</v>
      </c>
      <c r="I55" s="275">
        <v>91.842105263157904</v>
      </c>
      <c r="J55" s="262">
        <v>99.385560675883298</v>
      </c>
      <c r="K55" s="275">
        <v>91.1111111111111</v>
      </c>
    </row>
    <row r="56" spans="1:11" s="1" customFormat="1" ht="17.25" customHeight="1" x14ac:dyDescent="0.3">
      <c r="A56" s="44" t="s">
        <v>253</v>
      </c>
      <c r="B56" s="45" t="s">
        <v>56</v>
      </c>
      <c r="C56" s="270">
        <v>100</v>
      </c>
      <c r="D56" s="262">
        <v>77.114427860696495</v>
      </c>
      <c r="E56" s="275">
        <v>47.169811320754697</v>
      </c>
      <c r="F56" s="262">
        <v>100</v>
      </c>
      <c r="G56" s="275">
        <v>100</v>
      </c>
      <c r="H56" s="262">
        <v>47.5</v>
      </c>
      <c r="I56" s="275">
        <v>84.761904761904802</v>
      </c>
      <c r="J56" s="262">
        <v>91.472868217054298</v>
      </c>
      <c r="K56" s="275">
        <v>63.3333333333333</v>
      </c>
    </row>
    <row r="57" spans="1:11" s="1" customFormat="1" ht="17.25" customHeight="1" x14ac:dyDescent="0.3">
      <c r="A57" s="44" t="s">
        <v>239</v>
      </c>
      <c r="B57" s="45" t="s">
        <v>57</v>
      </c>
      <c r="C57" s="270">
        <v>98.484848484848499</v>
      </c>
      <c r="D57" s="262">
        <v>93.024323083983504</v>
      </c>
      <c r="E57" s="275">
        <v>96.613358419567305</v>
      </c>
      <c r="F57" s="262">
        <v>99.009900990098998</v>
      </c>
      <c r="G57" s="275">
        <v>97.324414715719101</v>
      </c>
      <c r="H57" s="262">
        <v>93.181818181818201</v>
      </c>
      <c r="I57" s="275">
        <v>92.543703175169497</v>
      </c>
      <c r="J57" s="262">
        <v>98.857868020304593</v>
      </c>
      <c r="K57" s="275">
        <v>92.035398230088504</v>
      </c>
    </row>
    <row r="58" spans="1:11" s="1" customFormat="1" ht="17.25" customHeight="1" x14ac:dyDescent="0.3">
      <c r="A58" s="44" t="s">
        <v>152</v>
      </c>
      <c r="B58" s="45" t="s">
        <v>58</v>
      </c>
      <c r="C58" s="270">
        <v>100</v>
      </c>
      <c r="D58" s="262">
        <v>81.862745098039198</v>
      </c>
      <c r="E58" s="275">
        <v>93.023255813953497</v>
      </c>
      <c r="F58" s="262">
        <v>100</v>
      </c>
      <c r="G58" s="275">
        <v>100</v>
      </c>
      <c r="H58" s="262"/>
      <c r="I58" s="275">
        <v>83.536585365853696</v>
      </c>
      <c r="J58" s="262">
        <v>97.9166666666667</v>
      </c>
      <c r="K58" s="275">
        <v>85.714285714285694</v>
      </c>
    </row>
    <row r="59" spans="1:11" s="1" customFormat="1" ht="17.25" customHeight="1" x14ac:dyDescent="0.3">
      <c r="A59" s="44" t="s">
        <v>154</v>
      </c>
      <c r="B59" s="45" t="s">
        <v>59</v>
      </c>
      <c r="C59" s="270">
        <v>100</v>
      </c>
      <c r="D59" s="262">
        <v>77.036395147313698</v>
      </c>
      <c r="E59" s="275">
        <v>80</v>
      </c>
      <c r="F59" s="262">
        <v>92.307692307692307</v>
      </c>
      <c r="G59" s="275">
        <v>90.384615384615401</v>
      </c>
      <c r="H59" s="262">
        <v>71.698113207547195</v>
      </c>
      <c r="I59" s="275">
        <v>79.013641133263405</v>
      </c>
      <c r="J59" s="262">
        <v>99.050632911392398</v>
      </c>
      <c r="K59" s="275">
        <v>80</v>
      </c>
    </row>
    <row r="60" spans="1:11" s="1" customFormat="1" ht="17.25" customHeight="1" x14ac:dyDescent="0.3">
      <c r="A60" s="44" t="s">
        <v>152</v>
      </c>
      <c r="B60" s="45" t="s">
        <v>60</v>
      </c>
      <c r="C60" s="270">
        <v>99.047619047619094</v>
      </c>
      <c r="D60" s="262">
        <v>80.651340996168599</v>
      </c>
      <c r="E60" s="275">
        <v>85.601265822784796</v>
      </c>
      <c r="F60" s="262">
        <v>93.193717277486897</v>
      </c>
      <c r="G60" s="275">
        <v>86.597938144329902</v>
      </c>
      <c r="H60" s="262">
        <v>91.6666666666667</v>
      </c>
      <c r="I60" s="275">
        <v>91.201716738197405</v>
      </c>
      <c r="J60" s="262">
        <v>99.428571428571402</v>
      </c>
      <c r="K60" s="275">
        <v>94.827586206896598</v>
      </c>
    </row>
    <row r="61" spans="1:11" s="1" customFormat="1" ht="17.25" customHeight="1" x14ac:dyDescent="0.3">
      <c r="A61" s="44" t="s">
        <v>153</v>
      </c>
      <c r="B61" s="45" t="s">
        <v>61</v>
      </c>
      <c r="C61" s="270">
        <v>99.270072992700705</v>
      </c>
      <c r="D61" s="262">
        <v>89.015151515151501</v>
      </c>
      <c r="E61" s="275">
        <v>62.790697674418603</v>
      </c>
      <c r="F61" s="262">
        <v>96.2264150943396</v>
      </c>
      <c r="G61" s="275">
        <v>93.457943925233707</v>
      </c>
      <c r="H61" s="262">
        <v>93.3333333333333</v>
      </c>
      <c r="I61" s="275">
        <v>96.258064516128997</v>
      </c>
      <c r="J61" s="262">
        <v>99.348534201954394</v>
      </c>
      <c r="K61" s="275">
        <v>96.2264150943396</v>
      </c>
    </row>
    <row r="62" spans="1:11" s="1" customFormat="1" ht="17.25" customHeight="1" x14ac:dyDescent="0.3">
      <c r="A62" s="44" t="s">
        <v>253</v>
      </c>
      <c r="B62" s="45" t="s">
        <v>62</v>
      </c>
      <c r="C62" s="270">
        <v>93.939393939393895</v>
      </c>
      <c r="D62" s="262">
        <v>79.639639639639597</v>
      </c>
      <c r="E62" s="275">
        <v>81.379310344827601</v>
      </c>
      <c r="F62" s="262">
        <v>97.368421052631604</v>
      </c>
      <c r="G62" s="275">
        <v>97.368421052631604</v>
      </c>
      <c r="H62" s="262">
        <v>76.086956521739097</v>
      </c>
      <c r="I62" s="275">
        <v>87.2570194384449</v>
      </c>
      <c r="J62" s="262">
        <v>97.350993377483405</v>
      </c>
      <c r="K62" s="275">
        <v>87.878787878787904</v>
      </c>
    </row>
    <row r="63" spans="1:11" s="1" customFormat="1" ht="17.25" customHeight="1" x14ac:dyDescent="0.3">
      <c r="A63" s="44" t="s">
        <v>253</v>
      </c>
      <c r="B63" s="45" t="s">
        <v>63</v>
      </c>
      <c r="C63" s="270">
        <v>100</v>
      </c>
      <c r="D63" s="262">
        <v>74.456521739130395</v>
      </c>
      <c r="E63" s="275">
        <v>95.238095238095198</v>
      </c>
      <c r="F63" s="262">
        <v>100</v>
      </c>
      <c r="G63" s="275">
        <v>100</v>
      </c>
      <c r="H63" s="262">
        <v>91.6666666666667</v>
      </c>
      <c r="I63" s="275">
        <v>95.867768595041298</v>
      </c>
      <c r="J63" s="262">
        <v>100</v>
      </c>
      <c r="K63" s="275">
        <v>100</v>
      </c>
    </row>
    <row r="64" spans="1:11" s="1" customFormat="1" ht="17.25" customHeight="1" x14ac:dyDescent="0.3">
      <c r="A64" s="44" t="s">
        <v>167</v>
      </c>
      <c r="B64" s="45" t="s">
        <v>64</v>
      </c>
      <c r="C64" s="270">
        <v>100</v>
      </c>
      <c r="D64" s="262">
        <v>82.572115384615401</v>
      </c>
      <c r="E64" s="275">
        <v>80.882352941176507</v>
      </c>
      <c r="F64" s="262">
        <v>92</v>
      </c>
      <c r="G64" s="275">
        <v>88.461538461538495</v>
      </c>
      <c r="H64" s="262">
        <v>96</v>
      </c>
      <c r="I64" s="275">
        <v>92.587412587412601</v>
      </c>
      <c r="J64" s="262">
        <v>98.165137614678898</v>
      </c>
      <c r="K64" s="275">
        <v>88.571428571428598</v>
      </c>
    </row>
    <row r="65" spans="1:11" s="1" customFormat="1" ht="17.25" customHeight="1" x14ac:dyDescent="0.3">
      <c r="A65" s="44" t="s">
        <v>153</v>
      </c>
      <c r="B65" s="45" t="s">
        <v>65</v>
      </c>
      <c r="C65" s="270">
        <v>100</v>
      </c>
      <c r="D65" s="262">
        <v>73.968253968254004</v>
      </c>
      <c r="E65" s="275">
        <v>78.245614035087698</v>
      </c>
      <c r="F65" s="262">
        <v>93.75</v>
      </c>
      <c r="G65" s="275">
        <v>93.75</v>
      </c>
      <c r="H65" s="262">
        <v>78.787878787878796</v>
      </c>
      <c r="I65" s="275">
        <v>87.5</v>
      </c>
      <c r="J65" s="262">
        <v>99.043062200956896</v>
      </c>
      <c r="K65" s="275">
        <v>89.473684210526301</v>
      </c>
    </row>
    <row r="66" spans="1:11" s="1" customFormat="1" ht="17.25" customHeight="1" x14ac:dyDescent="0.3">
      <c r="A66" s="44" t="s">
        <v>154</v>
      </c>
      <c r="B66" s="45" t="s">
        <v>66</v>
      </c>
      <c r="C66" s="270">
        <v>97.234611953612898</v>
      </c>
      <c r="D66" s="262">
        <v>73.3648432612775</v>
      </c>
      <c r="E66" s="275">
        <v>22.5746268656716</v>
      </c>
      <c r="F66" s="262">
        <v>82.483781278961999</v>
      </c>
      <c r="G66" s="275">
        <v>57.871972318339097</v>
      </c>
      <c r="H66" s="262">
        <v>76.846057571965005</v>
      </c>
      <c r="I66" s="275">
        <v>79.285040360624805</v>
      </c>
      <c r="J66" s="262">
        <v>99.730377471539796</v>
      </c>
      <c r="K66" s="275">
        <v>98.395721925133699</v>
      </c>
    </row>
    <row r="67" spans="1:11" s="1" customFormat="1" ht="17.25" customHeight="1" x14ac:dyDescent="0.3">
      <c r="A67" s="44" t="s">
        <v>253</v>
      </c>
      <c r="B67" s="45" t="s">
        <v>67</v>
      </c>
      <c r="C67" s="270">
        <v>100</v>
      </c>
      <c r="D67" s="262">
        <v>91.525423728813607</v>
      </c>
      <c r="E67" s="275">
        <v>100</v>
      </c>
      <c r="F67" s="262">
        <v>100</v>
      </c>
      <c r="G67" s="275">
        <v>100</v>
      </c>
      <c r="H67" s="262">
        <v>83.3333333333333</v>
      </c>
      <c r="I67" s="275">
        <v>92.258064516128997</v>
      </c>
      <c r="J67" s="262">
        <v>97.826086956521706</v>
      </c>
      <c r="K67" s="275">
        <v>83.3333333333333</v>
      </c>
    </row>
    <row r="68" spans="1:11" s="1" customFormat="1" ht="17.25" customHeight="1" x14ac:dyDescent="0.3">
      <c r="A68" s="44" t="s">
        <v>154</v>
      </c>
      <c r="B68" s="45" t="s">
        <v>68</v>
      </c>
      <c r="C68" s="270">
        <v>100</v>
      </c>
      <c r="D68" s="262">
        <v>86.879432624113505</v>
      </c>
      <c r="E68" s="275">
        <v>95.081967213114794</v>
      </c>
      <c r="F68" s="262">
        <v>96.969696969696997</v>
      </c>
      <c r="G68" s="275">
        <v>87.878787878787904</v>
      </c>
      <c r="H68" s="262">
        <v>75</v>
      </c>
      <c r="I68" s="275">
        <v>95.897435897435898</v>
      </c>
      <c r="J68" s="262">
        <v>100</v>
      </c>
      <c r="K68" s="275">
        <v>100</v>
      </c>
    </row>
    <row r="69" spans="1:11" s="1" customFormat="1" ht="17.25" customHeight="1" x14ac:dyDescent="0.3">
      <c r="A69" s="44" t="s">
        <v>154</v>
      </c>
      <c r="B69" s="45" t="s">
        <v>69</v>
      </c>
      <c r="C69" s="270">
        <v>100</v>
      </c>
      <c r="D69" s="262">
        <v>91.850220264317201</v>
      </c>
      <c r="E69" s="275">
        <v>99.509803921568604</v>
      </c>
      <c r="F69" s="262">
        <v>90.909090909090907</v>
      </c>
      <c r="G69" s="275">
        <v>72.727272727272705</v>
      </c>
      <c r="H69" s="262">
        <v>84.615384615384599</v>
      </c>
      <c r="I69" s="275">
        <v>98.865478119935204</v>
      </c>
      <c r="J69" s="262">
        <v>100</v>
      </c>
      <c r="K69" s="275">
        <v>100</v>
      </c>
    </row>
    <row r="70" spans="1:11" s="1" customFormat="1" ht="17.25" customHeight="1" x14ac:dyDescent="0.3">
      <c r="A70" s="44" t="s">
        <v>239</v>
      </c>
      <c r="B70" s="45" t="s">
        <v>70</v>
      </c>
      <c r="C70" s="270">
        <v>98.360655737704903</v>
      </c>
      <c r="D70" s="262">
        <v>82.955094157411907</v>
      </c>
      <c r="E70" s="275">
        <v>86.543209876543202</v>
      </c>
      <c r="F70" s="262">
        <v>88.947368421052602</v>
      </c>
      <c r="G70" s="275">
        <v>83.589743589743605</v>
      </c>
      <c r="H70" s="262">
        <v>79.487179487179503</v>
      </c>
      <c r="I70" s="275">
        <v>90.428757037678693</v>
      </c>
      <c r="J70" s="262">
        <v>99.6527777777778</v>
      </c>
      <c r="K70" s="275">
        <v>96.363636363636402</v>
      </c>
    </row>
    <row r="71" spans="1:11" s="1" customFormat="1" ht="17.25" customHeight="1" x14ac:dyDescent="0.3">
      <c r="A71" s="44" t="s">
        <v>152</v>
      </c>
      <c r="B71" s="45" t="s">
        <v>71</v>
      </c>
      <c r="C71" s="270">
        <v>100</v>
      </c>
      <c r="D71" s="262">
        <v>78.856579595859998</v>
      </c>
      <c r="E71" s="275">
        <v>73.608017817372001</v>
      </c>
      <c r="F71" s="262">
        <v>92.660550458715605</v>
      </c>
      <c r="G71" s="275">
        <v>79.661016949152497</v>
      </c>
      <c r="H71" s="262">
        <v>95</v>
      </c>
      <c r="I71" s="275">
        <v>82.158398607484799</v>
      </c>
      <c r="J71" s="262">
        <v>96.677215189873394</v>
      </c>
      <c r="K71" s="275">
        <v>81.081081081081095</v>
      </c>
    </row>
    <row r="72" spans="1:11" s="1" customFormat="1" ht="17.25" customHeight="1" x14ac:dyDescent="0.3">
      <c r="A72" s="44" t="s">
        <v>239</v>
      </c>
      <c r="B72" s="45" t="s">
        <v>72</v>
      </c>
      <c r="C72" s="270">
        <v>100</v>
      </c>
      <c r="D72" s="262">
        <v>78.692810457516401</v>
      </c>
      <c r="E72" s="275">
        <v>38.308457711442799</v>
      </c>
      <c r="F72" s="262">
        <v>91.6666666666667</v>
      </c>
      <c r="G72" s="275">
        <v>81.132075471698101</v>
      </c>
      <c r="H72" s="262">
        <v>86.6666666666667</v>
      </c>
      <c r="I72" s="275">
        <v>87.264150943396203</v>
      </c>
      <c r="J72" s="262">
        <v>100</v>
      </c>
      <c r="K72" s="275">
        <v>100</v>
      </c>
    </row>
    <row r="73" spans="1:11" s="1" customFormat="1" ht="17.25" customHeight="1" x14ac:dyDescent="0.3">
      <c r="A73" s="44" t="s">
        <v>156</v>
      </c>
      <c r="B73" s="45" t="s">
        <v>73</v>
      </c>
      <c r="C73" s="270">
        <v>100</v>
      </c>
      <c r="D73" s="262">
        <v>100</v>
      </c>
      <c r="E73" s="275">
        <v>33.3333333333333</v>
      </c>
      <c r="F73" s="262"/>
      <c r="G73" s="275"/>
      <c r="H73" s="262">
        <v>28.571428571428601</v>
      </c>
      <c r="I73" s="275">
        <v>100</v>
      </c>
      <c r="J73" s="262"/>
      <c r="K73" s="275"/>
    </row>
    <row r="74" spans="1:11" s="1" customFormat="1" ht="17.25" customHeight="1" x14ac:dyDescent="0.3">
      <c r="A74" s="44" t="s">
        <v>152</v>
      </c>
      <c r="B74" s="45" t="s">
        <v>74</v>
      </c>
      <c r="C74" s="270">
        <v>98.672566371681398</v>
      </c>
      <c r="D74" s="262">
        <v>84.7500795924865</v>
      </c>
      <c r="E74" s="275">
        <v>70.142180094786696</v>
      </c>
      <c r="F74" s="262">
        <v>92.307692307692307</v>
      </c>
      <c r="G74" s="275">
        <v>84</v>
      </c>
      <c r="H74" s="262">
        <v>78.4722222222222</v>
      </c>
      <c r="I74" s="275">
        <v>76.360392506690502</v>
      </c>
      <c r="J74" s="262">
        <v>98.181818181818201</v>
      </c>
      <c r="K74" s="275">
        <v>84.545454545454604</v>
      </c>
    </row>
    <row r="75" spans="1:11" s="1" customFormat="1" ht="17.25" customHeight="1" x14ac:dyDescent="0.3">
      <c r="A75" s="44" t="s">
        <v>142</v>
      </c>
      <c r="B75" s="45" t="s">
        <v>75</v>
      </c>
      <c r="C75" s="270">
        <v>100</v>
      </c>
      <c r="D75" s="262">
        <v>91.327623126338295</v>
      </c>
      <c r="E75" s="275">
        <v>91.079812206572797</v>
      </c>
      <c r="F75" s="262">
        <v>98.3333333333333</v>
      </c>
      <c r="G75" s="275">
        <v>87.096774193548399</v>
      </c>
      <c r="H75" s="262">
        <v>83.636363636363598</v>
      </c>
      <c r="I75" s="275">
        <v>90.208667736757604</v>
      </c>
      <c r="J75" s="262">
        <v>96.551724137931004</v>
      </c>
      <c r="K75" s="275">
        <v>80</v>
      </c>
    </row>
    <row r="76" spans="1:11" s="1" customFormat="1" ht="17.25" customHeight="1" x14ac:dyDescent="0.3">
      <c r="A76" s="44" t="s">
        <v>152</v>
      </c>
      <c r="B76" s="45" t="s">
        <v>76</v>
      </c>
      <c r="C76" s="270">
        <v>100</v>
      </c>
      <c r="D76" s="262">
        <v>83.928571428571402</v>
      </c>
      <c r="E76" s="275">
        <v>51.282051282051299</v>
      </c>
      <c r="F76" s="262">
        <v>90.909090909090907</v>
      </c>
      <c r="G76" s="275">
        <v>90.909090909090907</v>
      </c>
      <c r="H76" s="262">
        <v>76.923076923076906</v>
      </c>
      <c r="I76" s="275">
        <v>90.338164251207701</v>
      </c>
      <c r="J76" s="262">
        <v>98.113207547169793</v>
      </c>
      <c r="K76" s="275">
        <v>94.4444444444444</v>
      </c>
    </row>
    <row r="77" spans="1:11" s="1" customFormat="1" ht="17.25" customHeight="1" x14ac:dyDescent="0.3">
      <c r="A77" s="44" t="s">
        <v>167</v>
      </c>
      <c r="B77" s="45" t="s">
        <v>77</v>
      </c>
      <c r="C77" s="270">
        <v>97.979797979797993</v>
      </c>
      <c r="D77" s="262">
        <v>78.994974874371906</v>
      </c>
      <c r="E77" s="275">
        <v>65.502183406113502</v>
      </c>
      <c r="F77" s="262">
        <v>89.7959183673469</v>
      </c>
      <c r="G77" s="275">
        <v>74.509803921568604</v>
      </c>
      <c r="H77" s="262">
        <v>71.428571428571402</v>
      </c>
      <c r="I77" s="275">
        <v>80.903490759753595</v>
      </c>
      <c r="J77" s="262">
        <v>100</v>
      </c>
      <c r="K77" s="275">
        <v>100</v>
      </c>
    </row>
    <row r="78" spans="1:11" s="1" customFormat="1" ht="17.25" customHeight="1" x14ac:dyDescent="0.3">
      <c r="A78" s="44" t="s">
        <v>152</v>
      </c>
      <c r="B78" s="45" t="s">
        <v>78</v>
      </c>
      <c r="C78" s="270">
        <v>100</v>
      </c>
      <c r="D78" s="262">
        <v>78.619756427604898</v>
      </c>
      <c r="E78" s="275">
        <v>93.129770992366403</v>
      </c>
      <c r="F78" s="262">
        <v>95.121951219512198</v>
      </c>
      <c r="G78" s="275">
        <v>89.743589743589794</v>
      </c>
      <c r="H78" s="262">
        <v>76</v>
      </c>
      <c r="I78" s="275">
        <v>92.532942898975094</v>
      </c>
      <c r="J78" s="262">
        <v>98.717948717948701</v>
      </c>
      <c r="K78" s="275">
        <v>93.877551020408205</v>
      </c>
    </row>
    <row r="79" spans="1:11" s="1" customFormat="1" ht="17.25" customHeight="1" x14ac:dyDescent="0.3">
      <c r="A79" s="44" t="s">
        <v>167</v>
      </c>
      <c r="B79" s="45" t="s">
        <v>79</v>
      </c>
      <c r="C79" s="270">
        <v>95.652173913043498</v>
      </c>
      <c r="D79" s="262">
        <v>77.685950413223097</v>
      </c>
      <c r="E79" s="275">
        <v>81.818181818181799</v>
      </c>
      <c r="F79" s="262">
        <v>100</v>
      </c>
      <c r="G79" s="275">
        <v>100</v>
      </c>
      <c r="H79" s="262">
        <v>66.6666666666667</v>
      </c>
      <c r="I79" s="275">
        <v>84.328358208955194</v>
      </c>
      <c r="J79" s="262">
        <v>100</v>
      </c>
      <c r="K79" s="275">
        <v>100</v>
      </c>
    </row>
    <row r="80" spans="1:11" s="1" customFormat="1" ht="17.25" customHeight="1" x14ac:dyDescent="0.3">
      <c r="A80" s="44" t="s">
        <v>142</v>
      </c>
      <c r="B80" s="45" t="s">
        <v>80</v>
      </c>
      <c r="C80" s="270">
        <v>100</v>
      </c>
      <c r="D80" s="262">
        <v>87.571921749136905</v>
      </c>
      <c r="E80" s="275">
        <v>69.461077844311404</v>
      </c>
      <c r="F80" s="262">
        <v>100</v>
      </c>
      <c r="G80" s="275">
        <v>78.947368421052602</v>
      </c>
      <c r="H80" s="262">
        <v>83.3333333333333</v>
      </c>
      <c r="I80" s="275">
        <v>82.385730211817204</v>
      </c>
      <c r="J80" s="262">
        <v>98.198198198198199</v>
      </c>
      <c r="K80" s="275">
        <v>84</v>
      </c>
    </row>
    <row r="81" spans="1:11" s="1" customFormat="1" ht="17.25" customHeight="1" x14ac:dyDescent="0.3">
      <c r="A81" s="44" t="s">
        <v>239</v>
      </c>
      <c r="B81" s="45" t="s">
        <v>81</v>
      </c>
      <c r="C81" s="270">
        <v>98.816568047337299</v>
      </c>
      <c r="D81" s="262">
        <v>89.490445859872594</v>
      </c>
      <c r="E81" s="275">
        <v>79.421221864951804</v>
      </c>
      <c r="F81" s="262">
        <v>94.459102902374696</v>
      </c>
      <c r="G81" s="275">
        <v>85.309278350515498</v>
      </c>
      <c r="H81" s="262">
        <v>92.631578947368396</v>
      </c>
      <c r="I81" s="275">
        <v>91.239147592738803</v>
      </c>
      <c r="J81" s="262">
        <v>100</v>
      </c>
      <c r="K81" s="275">
        <v>100</v>
      </c>
    </row>
    <row r="82" spans="1:11" s="1" customFormat="1" ht="17.25" customHeight="1" x14ac:dyDescent="0.3">
      <c r="A82" s="44" t="s">
        <v>253</v>
      </c>
      <c r="B82" s="45" t="s">
        <v>82</v>
      </c>
      <c r="C82" s="270">
        <v>100</v>
      </c>
      <c r="D82" s="262">
        <v>90.532544378698205</v>
      </c>
      <c r="E82" s="275">
        <v>70.129870129870099</v>
      </c>
      <c r="F82" s="262">
        <v>100</v>
      </c>
      <c r="G82" s="275">
        <v>100</v>
      </c>
      <c r="H82" s="262">
        <v>88.235294117647101</v>
      </c>
      <c r="I82" s="275">
        <v>89.240506329113899</v>
      </c>
      <c r="J82" s="262">
        <v>100</v>
      </c>
      <c r="K82" s="275">
        <v>100</v>
      </c>
    </row>
    <row r="83" spans="1:11" s="1" customFormat="1" ht="17.25" customHeight="1" x14ac:dyDescent="0.3">
      <c r="A83" s="44" t="s">
        <v>142</v>
      </c>
      <c r="B83" s="45" t="s">
        <v>83</v>
      </c>
      <c r="C83" s="270">
        <v>98.804780876493993</v>
      </c>
      <c r="D83" s="262">
        <v>69.784768211920493</v>
      </c>
      <c r="E83" s="275">
        <v>44.847890088321897</v>
      </c>
      <c r="F83" s="262">
        <v>85.507246376811594</v>
      </c>
      <c r="G83" s="275">
        <v>77.294685990338195</v>
      </c>
      <c r="H83" s="262">
        <v>58.8888888888889</v>
      </c>
      <c r="I83" s="275">
        <v>80.911823647294597</v>
      </c>
      <c r="J83" s="262">
        <v>96.339434276206305</v>
      </c>
      <c r="K83" s="275">
        <v>67.647058823529406</v>
      </c>
    </row>
    <row r="84" spans="1:11" s="1" customFormat="1" ht="17.25" customHeight="1" x14ac:dyDescent="0.3">
      <c r="A84" s="44" t="s">
        <v>154</v>
      </c>
      <c r="B84" s="45" t="s">
        <v>84</v>
      </c>
      <c r="C84" s="270">
        <v>100</v>
      </c>
      <c r="D84" s="262">
        <v>92.7362482369535</v>
      </c>
      <c r="E84" s="275">
        <v>99.616858237547902</v>
      </c>
      <c r="F84" s="262">
        <v>94.811320754717002</v>
      </c>
      <c r="G84" s="275">
        <v>90.094339622641499</v>
      </c>
      <c r="H84" s="262">
        <v>96.923076923076906</v>
      </c>
      <c r="I84" s="275">
        <v>98.818066694807897</v>
      </c>
      <c r="J84" s="262">
        <v>100</v>
      </c>
      <c r="K84" s="275">
        <v>100</v>
      </c>
    </row>
    <row r="85" spans="1:11" s="1" customFormat="1" ht="17.25" customHeight="1" x14ac:dyDescent="0.3">
      <c r="A85" s="44" t="s">
        <v>154</v>
      </c>
      <c r="B85" s="45" t="s">
        <v>85</v>
      </c>
      <c r="C85" s="270">
        <v>99.4550408719346</v>
      </c>
      <c r="D85" s="262">
        <v>83.018301830183006</v>
      </c>
      <c r="E85" s="275">
        <v>86.824067022086794</v>
      </c>
      <c r="F85" s="262">
        <v>90.175438596491205</v>
      </c>
      <c r="G85" s="275">
        <v>88.461538461538495</v>
      </c>
      <c r="H85" s="262">
        <v>80.991735537190095</v>
      </c>
      <c r="I85" s="275">
        <v>76.056338028168994</v>
      </c>
      <c r="J85" s="262">
        <v>98.048220436280104</v>
      </c>
      <c r="K85" s="275">
        <v>87.591240875912405</v>
      </c>
    </row>
    <row r="86" spans="1:11" s="1" customFormat="1" ht="17.25" customHeight="1" x14ac:dyDescent="0.3">
      <c r="A86" s="44" t="s">
        <v>142</v>
      </c>
      <c r="B86" s="45" t="s">
        <v>86</v>
      </c>
      <c r="C86" s="270">
        <v>99.509803921568604</v>
      </c>
      <c r="D86" s="262">
        <v>82.881844380403507</v>
      </c>
      <c r="E86" s="275">
        <v>75.993883792048905</v>
      </c>
      <c r="F86" s="262">
        <v>97.872340425531902</v>
      </c>
      <c r="G86" s="275">
        <v>93.2291666666667</v>
      </c>
      <c r="H86" s="262">
        <v>72.2222222222222</v>
      </c>
      <c r="I86" s="275">
        <v>81.335830212234697</v>
      </c>
      <c r="J86" s="262">
        <v>99.147121535181199</v>
      </c>
      <c r="K86" s="275">
        <v>95.402298850574695</v>
      </c>
    </row>
    <row r="87" spans="1:11" s="1" customFormat="1" ht="17.25" customHeight="1" x14ac:dyDescent="0.3">
      <c r="A87" s="44" t="s">
        <v>154</v>
      </c>
      <c r="B87" s="45" t="s">
        <v>87</v>
      </c>
      <c r="C87" s="270">
        <v>99.348534201954394</v>
      </c>
      <c r="D87" s="262">
        <v>99.743370402053003</v>
      </c>
      <c r="E87" s="275">
        <v>78.054298642533894</v>
      </c>
      <c r="F87" s="262">
        <v>94.715447154471605</v>
      </c>
      <c r="G87" s="275">
        <v>89.959839357429701</v>
      </c>
      <c r="H87" s="262">
        <v>84.745762711864401</v>
      </c>
      <c r="I87" s="275">
        <v>84.879227053140099</v>
      </c>
      <c r="J87" s="262">
        <v>99.849397590361505</v>
      </c>
      <c r="K87" s="275">
        <v>98.9690721649485</v>
      </c>
    </row>
    <row r="88" spans="1:11" s="1" customFormat="1" ht="17.25" customHeight="1" x14ac:dyDescent="0.3">
      <c r="A88" s="44" t="s">
        <v>153</v>
      </c>
      <c r="B88" s="45" t="s">
        <v>88</v>
      </c>
      <c r="C88" s="270">
        <v>99.074074074074105</v>
      </c>
      <c r="D88" s="262">
        <v>72.512755102040799</v>
      </c>
      <c r="E88" s="275">
        <v>24.509803921568601</v>
      </c>
      <c r="F88" s="262">
        <v>65.116279069767401</v>
      </c>
      <c r="G88" s="275">
        <v>56.989247311828002</v>
      </c>
      <c r="H88" s="262">
        <v>84</v>
      </c>
      <c r="I88" s="275">
        <v>77.934621099554207</v>
      </c>
      <c r="J88" s="262">
        <v>94.225721784776894</v>
      </c>
      <c r="K88" s="275">
        <v>53.191489361702097</v>
      </c>
    </row>
    <row r="89" spans="1:11" s="1" customFormat="1" ht="17.25" customHeight="1" x14ac:dyDescent="0.3">
      <c r="A89" s="44" t="s">
        <v>152</v>
      </c>
      <c r="B89" s="45" t="s">
        <v>89</v>
      </c>
      <c r="C89" s="270">
        <v>98.947368421052602</v>
      </c>
      <c r="D89" s="262">
        <v>83.745019920318697</v>
      </c>
      <c r="E89" s="275">
        <v>83.208020050125299</v>
      </c>
      <c r="F89" s="262">
        <v>90.322580645161295</v>
      </c>
      <c r="G89" s="275">
        <v>84.426229508196698</v>
      </c>
      <c r="H89" s="262">
        <v>87.755102040816297</v>
      </c>
      <c r="I89" s="275">
        <v>90.538674033149206</v>
      </c>
      <c r="J89" s="262">
        <v>98.740554156171299</v>
      </c>
      <c r="K89" s="275">
        <v>87.5</v>
      </c>
    </row>
    <row r="90" spans="1:11" s="1" customFormat="1" ht="17.25" customHeight="1" x14ac:dyDescent="0.3">
      <c r="A90" s="44" t="s">
        <v>154</v>
      </c>
      <c r="B90" s="45" t="s">
        <v>90</v>
      </c>
      <c r="C90" s="270">
        <v>99.122807017543906</v>
      </c>
      <c r="D90" s="262">
        <v>88.228204098031298</v>
      </c>
      <c r="E90" s="275">
        <v>82.9166666666667</v>
      </c>
      <c r="F90" s="262">
        <v>98.076923076923094</v>
      </c>
      <c r="G90" s="275">
        <v>87.5</v>
      </c>
      <c r="H90" s="262">
        <v>89.130434782608702</v>
      </c>
      <c r="I90" s="275">
        <v>97.210065645514206</v>
      </c>
      <c r="J90" s="262">
        <v>99.149659863945601</v>
      </c>
      <c r="K90" s="275">
        <v>93.827160493827193</v>
      </c>
    </row>
    <row r="91" spans="1:11" s="1" customFormat="1" ht="17.25" customHeight="1" x14ac:dyDescent="0.3">
      <c r="A91" s="44" t="s">
        <v>154</v>
      </c>
      <c r="B91" s="45" t="s">
        <v>91</v>
      </c>
      <c r="C91" s="270">
        <v>100</v>
      </c>
      <c r="D91" s="262">
        <v>80.975029726516098</v>
      </c>
      <c r="E91" s="275">
        <v>70.877192982456094</v>
      </c>
      <c r="F91" s="262">
        <v>100</v>
      </c>
      <c r="G91" s="275">
        <v>92.537313432835802</v>
      </c>
      <c r="H91" s="262">
        <v>83.870967741935502</v>
      </c>
      <c r="I91" s="275">
        <v>90.361445783132496</v>
      </c>
      <c r="J91" s="262">
        <v>99.609375</v>
      </c>
      <c r="K91" s="275">
        <v>96.969696969696997</v>
      </c>
    </row>
    <row r="92" spans="1:11" s="1" customFormat="1" ht="17.25" customHeight="1" x14ac:dyDescent="0.3">
      <c r="A92" s="44" t="s">
        <v>142</v>
      </c>
      <c r="B92" s="45" t="s">
        <v>92</v>
      </c>
      <c r="C92" s="270">
        <v>100</v>
      </c>
      <c r="D92" s="262">
        <v>77.380952380952394</v>
      </c>
      <c r="E92" s="275">
        <v>81.012658227848107</v>
      </c>
      <c r="F92" s="262">
        <v>91.525423728813607</v>
      </c>
      <c r="G92" s="275">
        <v>66.1016949152542</v>
      </c>
      <c r="H92" s="262">
        <v>68</v>
      </c>
      <c r="I92" s="275">
        <v>70.476190476190496</v>
      </c>
      <c r="J92" s="262">
        <v>98.757763975155299</v>
      </c>
      <c r="K92" s="275">
        <v>93.3333333333333</v>
      </c>
    </row>
    <row r="93" spans="1:11" s="1" customFormat="1" ht="17.25" customHeight="1" x14ac:dyDescent="0.3">
      <c r="A93" s="44" t="s">
        <v>142</v>
      </c>
      <c r="B93" s="45" t="s">
        <v>93</v>
      </c>
      <c r="C93" s="270">
        <v>100</v>
      </c>
      <c r="D93" s="262">
        <v>86.731391585760505</v>
      </c>
      <c r="E93" s="275">
        <v>82.650602409638594</v>
      </c>
      <c r="F93" s="262">
        <v>100</v>
      </c>
      <c r="G93" s="275">
        <v>95.454545454545496</v>
      </c>
      <c r="H93" s="262">
        <v>88.8888888888889</v>
      </c>
      <c r="I93" s="275">
        <v>87.773487773487801</v>
      </c>
      <c r="J93" s="262">
        <v>98.859315589353599</v>
      </c>
      <c r="K93" s="275">
        <v>89.655172413793096</v>
      </c>
    </row>
    <row r="94" spans="1:11" s="1" customFormat="1" ht="17.25" customHeight="1" x14ac:dyDescent="0.3">
      <c r="A94" s="44" t="s">
        <v>253</v>
      </c>
      <c r="B94" s="45" t="s">
        <v>94</v>
      </c>
      <c r="C94" s="270">
        <v>100</v>
      </c>
      <c r="D94" s="262">
        <v>86.734693877550995</v>
      </c>
      <c r="E94" s="275">
        <v>82.456140350877206</v>
      </c>
      <c r="F94" s="262">
        <v>93.75</v>
      </c>
      <c r="G94" s="275">
        <v>93.75</v>
      </c>
      <c r="H94" s="262">
        <v>70.370370370370395</v>
      </c>
      <c r="I94" s="275">
        <v>86.2068965517241</v>
      </c>
      <c r="J94" s="262">
        <v>98.484848484848499</v>
      </c>
      <c r="K94" s="275">
        <v>90.909090909090907</v>
      </c>
    </row>
    <row r="95" spans="1:11" s="1" customFormat="1" ht="17.25" customHeight="1" x14ac:dyDescent="0.3">
      <c r="A95" s="44" t="s">
        <v>253</v>
      </c>
      <c r="B95" s="45" t="s">
        <v>95</v>
      </c>
      <c r="C95" s="270">
        <v>100</v>
      </c>
      <c r="D95" s="262">
        <v>91.489361702127695</v>
      </c>
      <c r="E95" s="275">
        <v>85.714285714285694</v>
      </c>
      <c r="F95" s="262">
        <v>100</v>
      </c>
      <c r="G95" s="275">
        <v>95.238095238095198</v>
      </c>
      <c r="H95" s="262">
        <v>75</v>
      </c>
      <c r="I95" s="275">
        <v>94.6875</v>
      </c>
      <c r="J95" s="262">
        <v>100</v>
      </c>
      <c r="K95" s="275">
        <v>100</v>
      </c>
    </row>
    <row r="96" spans="1:11" s="1" customFormat="1" ht="17.25" customHeight="1" x14ac:dyDescent="0.3">
      <c r="A96" s="44" t="s">
        <v>156</v>
      </c>
      <c r="B96" s="45" t="s">
        <v>96</v>
      </c>
      <c r="C96" s="270"/>
      <c r="D96" s="262"/>
      <c r="E96" s="275"/>
      <c r="F96" s="262"/>
      <c r="G96" s="275"/>
      <c r="H96" s="262"/>
      <c r="I96" s="275"/>
      <c r="J96" s="262"/>
      <c r="K96" s="275"/>
    </row>
    <row r="97" spans="1:11" s="1" customFormat="1" ht="17.25" customHeight="1" x14ac:dyDescent="0.3">
      <c r="A97" s="44" t="s">
        <v>167</v>
      </c>
      <c r="B97" s="45" t="s">
        <v>97</v>
      </c>
      <c r="C97" s="270">
        <v>100</v>
      </c>
      <c r="D97" s="262">
        <v>90.384615384615401</v>
      </c>
      <c r="E97" s="275">
        <v>60</v>
      </c>
      <c r="F97" s="262">
        <v>100</v>
      </c>
      <c r="G97" s="275">
        <v>100</v>
      </c>
      <c r="H97" s="262">
        <v>100</v>
      </c>
      <c r="I97" s="275">
        <v>77.011494252873604</v>
      </c>
      <c r="J97" s="262">
        <v>100</v>
      </c>
      <c r="K97" s="275">
        <v>100</v>
      </c>
    </row>
    <row r="98" spans="1:11" s="1" customFormat="1" ht="17.25" customHeight="1" x14ac:dyDescent="0.3">
      <c r="A98" s="44" t="s">
        <v>154</v>
      </c>
      <c r="B98" s="45" t="s">
        <v>98</v>
      </c>
      <c r="C98" s="270">
        <v>99.074074074074105</v>
      </c>
      <c r="D98" s="262">
        <v>68.676401318888395</v>
      </c>
      <c r="E98" s="275">
        <v>60.037174721189601</v>
      </c>
      <c r="F98" s="262">
        <v>96.6480446927374</v>
      </c>
      <c r="G98" s="275">
        <v>93.406593406593402</v>
      </c>
      <c r="H98" s="262">
        <v>75</v>
      </c>
      <c r="I98" s="275">
        <v>85.502121640735496</v>
      </c>
      <c r="J98" s="262">
        <v>99.820143884892104</v>
      </c>
      <c r="K98" s="275">
        <v>99.404761904761898</v>
      </c>
    </row>
    <row r="99" spans="1:11" s="1" customFormat="1" ht="17.25" customHeight="1" x14ac:dyDescent="0.3">
      <c r="A99" s="44" t="s">
        <v>239</v>
      </c>
      <c r="B99" s="45" t="s">
        <v>99</v>
      </c>
      <c r="C99" s="270">
        <v>99.107142857142904</v>
      </c>
      <c r="D99" s="262">
        <v>81.880341880341902</v>
      </c>
      <c r="E99" s="275">
        <v>86.233766233766204</v>
      </c>
      <c r="F99" s="262">
        <v>100</v>
      </c>
      <c r="G99" s="275">
        <v>97.9695431472081</v>
      </c>
      <c r="H99" s="262">
        <v>85.714285714285694</v>
      </c>
      <c r="I99" s="275">
        <v>95.524578136463703</v>
      </c>
      <c r="J99" s="262">
        <v>100</v>
      </c>
      <c r="K99" s="275">
        <v>100</v>
      </c>
    </row>
    <row r="100" spans="1:11" s="1" customFormat="1" ht="17.25" customHeight="1" x14ac:dyDescent="0.3">
      <c r="A100" s="44" t="s">
        <v>239</v>
      </c>
      <c r="B100" s="45" t="s">
        <v>100</v>
      </c>
      <c r="C100" s="270">
        <v>98.179271708683501</v>
      </c>
      <c r="D100" s="262">
        <v>79.585994274388895</v>
      </c>
      <c r="E100" s="275">
        <v>63.475409836065602</v>
      </c>
      <c r="F100" s="262">
        <v>92.173913043478294</v>
      </c>
      <c r="G100" s="275">
        <v>86.177105831533495</v>
      </c>
      <c r="H100" s="262">
        <v>79.074889867841406</v>
      </c>
      <c r="I100" s="275">
        <v>81.903833658219597</v>
      </c>
      <c r="J100" s="262">
        <v>96.376221498371294</v>
      </c>
      <c r="K100" s="275">
        <v>69.520547945205493</v>
      </c>
    </row>
    <row r="101" spans="1:11" s="1" customFormat="1" ht="17.25" customHeight="1" x14ac:dyDescent="0.3">
      <c r="A101" s="44" t="s">
        <v>239</v>
      </c>
      <c r="B101" s="45" t="s">
        <v>101</v>
      </c>
      <c r="C101" s="270">
        <v>100</v>
      </c>
      <c r="D101" s="262">
        <v>95.070422535211307</v>
      </c>
      <c r="E101" s="275">
        <v>94.736842105263193</v>
      </c>
      <c r="F101" s="262">
        <v>100</v>
      </c>
      <c r="G101" s="275">
        <v>97.872340425531902</v>
      </c>
      <c r="H101" s="262">
        <v>78.947368421052602</v>
      </c>
      <c r="I101" s="275">
        <v>95.641025641025706</v>
      </c>
      <c r="J101" s="262">
        <v>100</v>
      </c>
      <c r="K101" s="275">
        <v>100</v>
      </c>
    </row>
    <row r="102" spans="1:11" s="1" customFormat="1" ht="17.25" customHeight="1" x14ac:dyDescent="0.3">
      <c r="A102" s="44" t="s">
        <v>167</v>
      </c>
      <c r="B102" s="45" t="s">
        <v>102</v>
      </c>
      <c r="C102" s="270">
        <v>100</v>
      </c>
      <c r="D102" s="262">
        <v>78.217821782178206</v>
      </c>
      <c r="E102" s="275">
        <v>26.086956521739101</v>
      </c>
      <c r="F102" s="262">
        <v>88.8888888888889</v>
      </c>
      <c r="G102" s="275">
        <v>88.8888888888889</v>
      </c>
      <c r="H102" s="262">
        <v>54.545454545454497</v>
      </c>
      <c r="I102" s="275">
        <v>77.426636568848807</v>
      </c>
      <c r="J102" s="262">
        <v>96</v>
      </c>
      <c r="K102" s="275">
        <v>73.3333333333333</v>
      </c>
    </row>
    <row r="103" spans="1:11" s="1" customFormat="1" ht="17.25" customHeight="1" x14ac:dyDescent="0.3">
      <c r="A103" s="44" t="s">
        <v>153</v>
      </c>
      <c r="B103" s="45" t="s">
        <v>103</v>
      </c>
      <c r="C103" s="270">
        <v>100</v>
      </c>
      <c r="D103" s="262">
        <v>85.714285714285694</v>
      </c>
      <c r="E103" s="275">
        <v>90.425531914893597</v>
      </c>
      <c r="F103" s="262">
        <v>100</v>
      </c>
      <c r="G103" s="275">
        <v>92.307692307692307</v>
      </c>
      <c r="H103" s="262">
        <v>83.3333333333333</v>
      </c>
      <c r="I103" s="275">
        <v>96.103896103896105</v>
      </c>
      <c r="J103" s="262">
        <v>100</v>
      </c>
      <c r="K103" s="275">
        <v>100</v>
      </c>
    </row>
    <row r="104" spans="1:11" s="1" customFormat="1" ht="17.25" customHeight="1" x14ac:dyDescent="0.3">
      <c r="A104" s="44" t="s">
        <v>239</v>
      </c>
      <c r="B104" s="45" t="s">
        <v>104</v>
      </c>
      <c r="C104" s="270">
        <v>97.674418604651194</v>
      </c>
      <c r="D104" s="262">
        <v>65.335929892891897</v>
      </c>
      <c r="E104" s="275">
        <v>27.027027027027</v>
      </c>
      <c r="F104" s="262">
        <v>74.285714285714306</v>
      </c>
      <c r="G104" s="275">
        <v>65.254237288135599</v>
      </c>
      <c r="H104" s="262">
        <v>81.981981981982003</v>
      </c>
      <c r="I104" s="275">
        <v>67.747813411078695</v>
      </c>
      <c r="J104" s="262">
        <v>90.536723163841799</v>
      </c>
      <c r="K104" s="275">
        <v>37.383177570093501</v>
      </c>
    </row>
    <row r="105" spans="1:11" s="1" customFormat="1" ht="16.95" customHeight="1" x14ac:dyDescent="0.3">
      <c r="A105" s="44" t="s">
        <v>153</v>
      </c>
      <c r="B105" s="45" t="s">
        <v>105</v>
      </c>
      <c r="C105" s="270">
        <v>99.350649350649405</v>
      </c>
      <c r="D105" s="262">
        <v>90.594498669032802</v>
      </c>
      <c r="E105" s="275">
        <v>69.4444444444444</v>
      </c>
      <c r="F105" s="262">
        <v>95.192307692307693</v>
      </c>
      <c r="G105" s="275">
        <v>90.476190476190496</v>
      </c>
      <c r="H105" s="262">
        <v>65.517241379310406</v>
      </c>
      <c r="I105" s="275">
        <v>99.538106235565806</v>
      </c>
      <c r="J105" s="262">
        <v>100</v>
      </c>
      <c r="K105" s="275">
        <v>100</v>
      </c>
    </row>
    <row r="106" spans="1:11" ht="17.25" customHeight="1" x14ac:dyDescent="0.3">
      <c r="A106" s="44" t="s">
        <v>239</v>
      </c>
      <c r="B106" s="45" t="s">
        <v>106</v>
      </c>
      <c r="C106" s="270">
        <v>98.765432098765402</v>
      </c>
      <c r="D106" s="262">
        <v>89.8160610139076</v>
      </c>
      <c r="E106" s="275">
        <v>94.346289752650193</v>
      </c>
      <c r="F106" s="262">
        <v>96.296296296296305</v>
      </c>
      <c r="G106" s="275">
        <v>95.238095238095198</v>
      </c>
      <c r="H106" s="262">
        <v>94</v>
      </c>
      <c r="I106" s="275">
        <v>94.333683105981095</v>
      </c>
      <c r="J106" s="262">
        <v>99.843014128728399</v>
      </c>
      <c r="K106" s="275">
        <v>98.684210526315795</v>
      </c>
    </row>
    <row r="107" spans="1:11" ht="17.25" customHeight="1" x14ac:dyDescent="0.3">
      <c r="A107" s="44" t="s">
        <v>142</v>
      </c>
      <c r="B107" s="45" t="s">
        <v>107</v>
      </c>
      <c r="C107" s="270">
        <v>100</v>
      </c>
      <c r="D107" s="262">
        <v>76.049766718507001</v>
      </c>
      <c r="E107" s="275">
        <v>81.132075471698101</v>
      </c>
      <c r="F107" s="262">
        <v>95.238095238095198</v>
      </c>
      <c r="G107" s="275">
        <v>90.769230769230802</v>
      </c>
      <c r="H107" s="262">
        <v>75</v>
      </c>
      <c r="I107" s="275">
        <v>92.170818505338104</v>
      </c>
      <c r="J107" s="262">
        <v>98.780487804878007</v>
      </c>
      <c r="K107" s="275">
        <v>91.304347826086996</v>
      </c>
    </row>
    <row r="108" spans="1:11" ht="17.25" customHeight="1" x14ac:dyDescent="0.3">
      <c r="A108" s="44" t="s">
        <v>253</v>
      </c>
      <c r="B108" s="45" t="s">
        <v>108</v>
      </c>
      <c r="C108" s="270">
        <v>100</v>
      </c>
      <c r="D108" s="262">
        <v>73.387096774193594</v>
      </c>
      <c r="E108" s="275">
        <v>64.634146341463406</v>
      </c>
      <c r="F108" s="262">
        <v>100</v>
      </c>
      <c r="G108" s="275">
        <v>100</v>
      </c>
      <c r="H108" s="262">
        <v>100</v>
      </c>
      <c r="I108" s="275">
        <v>78.873239436619698</v>
      </c>
      <c r="J108" s="262">
        <v>100</v>
      </c>
      <c r="K108" s="275">
        <v>100</v>
      </c>
    </row>
    <row r="109" spans="1:11" ht="13.8" x14ac:dyDescent="0.3">
      <c r="A109" s="47"/>
      <c r="B109" s="47"/>
      <c r="C109" s="48"/>
      <c r="D109" s="47">
        <v>66.153846153846104</v>
      </c>
      <c r="E109" s="47">
        <v>55.652173913043498</v>
      </c>
      <c r="F109" s="47">
        <v>100</v>
      </c>
      <c r="G109" s="47">
        <v>88.8888888888889</v>
      </c>
      <c r="H109" s="47">
        <v>55.5555555555556</v>
      </c>
      <c r="I109" s="47">
        <v>88.700564971751405</v>
      </c>
      <c r="J109" s="47">
        <v>80.952380952381006</v>
      </c>
      <c r="K109" s="47">
        <v>38.461538461538503</v>
      </c>
    </row>
    <row r="110" spans="1:11" ht="17.25" customHeight="1" x14ac:dyDescent="0.3">
      <c r="A110" s="49" t="s">
        <v>239</v>
      </c>
      <c r="B110" s="261" t="s">
        <v>164</v>
      </c>
      <c r="C110" s="285">
        <v>94.805194805194802</v>
      </c>
      <c r="D110" s="279">
        <v>76.558603491271796</v>
      </c>
      <c r="E110" s="286">
        <v>29.984301412872799</v>
      </c>
      <c r="F110" s="280">
        <v>82.8125</v>
      </c>
      <c r="G110" s="285">
        <v>69.565217391304301</v>
      </c>
      <c r="H110" s="279">
        <v>90.476190476190496</v>
      </c>
      <c r="I110" s="285">
        <v>81.801242236024791</v>
      </c>
      <c r="J110" s="280">
        <v>96.766743648960698</v>
      </c>
      <c r="K110" s="285">
        <v>56.25</v>
      </c>
    </row>
    <row r="111" spans="1:11" ht="17.25" customHeight="1" x14ac:dyDescent="0.3">
      <c r="A111" s="40" t="s">
        <v>142</v>
      </c>
      <c r="B111" s="49" t="s">
        <v>165</v>
      </c>
      <c r="C111" s="286">
        <v>98.588235294117595</v>
      </c>
      <c r="D111" s="280">
        <v>84.102988071335801</v>
      </c>
      <c r="E111" s="286">
        <v>73.152781866352697</v>
      </c>
      <c r="F111" s="280">
        <v>94.0199335548173</v>
      </c>
      <c r="G111" s="286">
        <v>83.892617449664399</v>
      </c>
      <c r="H111" s="280">
        <v>83.7078651685393</v>
      </c>
      <c r="I111" s="286">
        <v>89.154518950437293</v>
      </c>
      <c r="J111" s="280">
        <v>99.467431380581687</v>
      </c>
      <c r="K111" s="286">
        <v>95.18518518518519</v>
      </c>
    </row>
    <row r="112" spans="1:11" ht="17.25" customHeight="1" x14ac:dyDescent="0.25">
      <c r="A112" s="41"/>
      <c r="B112" s="50"/>
      <c r="C112" s="51"/>
      <c r="D112" s="50"/>
      <c r="E112" s="50"/>
      <c r="F112" s="50"/>
      <c r="G112" s="50"/>
      <c r="H112" s="50"/>
      <c r="I112" s="50"/>
      <c r="J112" s="50"/>
      <c r="K112" s="249"/>
    </row>
    <row r="113" spans="1:1" x14ac:dyDescent="0.25">
      <c r="A113" s="276" t="s">
        <v>249</v>
      </c>
    </row>
  </sheetData>
  <autoFilter ref="A4:B4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15" sqref="H115"/>
    </sheetView>
  </sheetViews>
  <sheetFormatPr defaultColWidth="9.21875" defaultRowHeight="13.2" x14ac:dyDescent="0.25"/>
  <cols>
    <col min="1" max="1" width="21.21875" style="3" customWidth="1"/>
    <col min="2" max="2" width="16.44140625" style="3" bestFit="1" customWidth="1"/>
    <col min="3" max="3" width="15" style="74" customWidth="1"/>
    <col min="4" max="4" width="15.77734375" style="74" customWidth="1"/>
    <col min="5" max="5" width="12.21875" style="6" customWidth="1"/>
    <col min="6" max="7" width="12.21875" style="7" customWidth="1"/>
    <col min="8" max="8" width="12.5546875" style="6" customWidth="1"/>
    <col min="9" max="9" width="12.21875" style="6" customWidth="1"/>
    <col min="10" max="11" width="10.77734375" style="7" customWidth="1"/>
    <col min="12" max="12" width="9.5546875" style="6" customWidth="1"/>
    <col min="13" max="13" width="15.44140625" style="6" customWidth="1"/>
    <col min="14" max="14" width="15.21875" style="8" customWidth="1"/>
    <col min="15" max="15" width="15" style="8" customWidth="1"/>
    <col min="16" max="16" width="10.77734375" style="6" customWidth="1"/>
    <col min="17" max="17" width="9.77734375" style="6" customWidth="1"/>
    <col min="18" max="18" width="13" style="7" customWidth="1"/>
    <col min="19" max="19" width="16.21875" style="7" customWidth="1"/>
    <col min="20" max="21" width="9.77734375" style="6" customWidth="1"/>
    <col min="22" max="22" width="10.21875" style="7" customWidth="1"/>
    <col min="23" max="23" width="13.77734375" style="7" customWidth="1"/>
    <col min="24" max="24" width="8.77734375" style="6" customWidth="1"/>
    <col min="25" max="25" width="17.44140625" style="6" hidden="1" customWidth="1"/>
    <col min="26" max="27" width="9.21875" style="7" hidden="1" customWidth="1"/>
    <col min="28" max="28" width="10.77734375" style="6" hidden="1" customWidth="1"/>
    <col min="29" max="29" width="8.77734375" style="7" hidden="1" customWidth="1"/>
    <col min="30" max="30" width="9.21875" style="7" hidden="1" customWidth="1"/>
    <col min="31" max="31" width="9.21875" style="6" hidden="1" customWidth="1"/>
    <col min="32" max="32" width="13.44140625" style="217" hidden="1" customWidth="1"/>
    <col min="33" max="33" width="12.21875" style="217" hidden="1" customWidth="1"/>
    <col min="34" max="34" width="10.5546875" style="6" hidden="1" customWidth="1"/>
    <col min="35" max="35" width="9.21875" style="7" hidden="1" customWidth="1"/>
    <col min="36" max="36" width="11" style="7" hidden="1" customWidth="1"/>
    <col min="37" max="37" width="8.77734375" style="6" hidden="1" customWidth="1"/>
    <col min="38" max="38" width="9.21875" style="3" customWidth="1"/>
    <col min="39" max="16384" width="9.21875" style="3"/>
  </cols>
  <sheetData>
    <row r="1" spans="1:38" ht="27.6" x14ac:dyDescent="0.3">
      <c r="A1" s="229" t="s">
        <v>326</v>
      </c>
      <c r="B1" s="52" t="s">
        <v>157</v>
      </c>
      <c r="C1" s="426" t="s">
        <v>250</v>
      </c>
      <c r="D1" s="426"/>
      <c r="E1" s="426"/>
      <c r="F1" s="422" t="s">
        <v>158</v>
      </c>
      <c r="G1" s="422"/>
      <c r="H1" s="422"/>
      <c r="I1" s="422"/>
      <c r="J1" s="421" t="s">
        <v>159</v>
      </c>
      <c r="K1" s="421"/>
      <c r="L1" s="421"/>
      <c r="M1" s="421"/>
      <c r="N1" s="427" t="s">
        <v>160</v>
      </c>
      <c r="O1" s="422"/>
      <c r="P1" s="428"/>
      <c r="Q1" s="422"/>
      <c r="R1" s="421" t="s">
        <v>161</v>
      </c>
      <c r="S1" s="421"/>
      <c r="T1" s="421"/>
      <c r="U1" s="421"/>
      <c r="V1" s="422" t="s">
        <v>162</v>
      </c>
      <c r="W1" s="422"/>
      <c r="X1" s="422"/>
      <c r="Y1" s="208"/>
      <c r="Z1" s="207"/>
      <c r="AA1" s="208"/>
      <c r="AB1" s="209"/>
      <c r="AC1" s="207"/>
      <c r="AD1" s="208"/>
      <c r="AE1" s="209"/>
      <c r="AF1" s="210"/>
      <c r="AG1" s="211"/>
      <c r="AH1" s="209"/>
      <c r="AI1" s="207"/>
      <c r="AJ1" s="208"/>
      <c r="AK1" s="209"/>
      <c r="AL1" s="9"/>
    </row>
    <row r="2" spans="1:38" s="4" customFormat="1" ht="15.6" x14ac:dyDescent="0.3">
      <c r="A2" s="53" t="s">
        <v>109</v>
      </c>
      <c r="B2" s="53" t="s">
        <v>110</v>
      </c>
      <c r="C2" s="230" t="s">
        <v>111</v>
      </c>
      <c r="D2" s="230" t="s">
        <v>112</v>
      </c>
      <c r="E2" s="231" t="s">
        <v>113</v>
      </c>
      <c r="F2" s="53" t="s">
        <v>114</v>
      </c>
      <c r="G2" s="53" t="s">
        <v>115</v>
      </c>
      <c r="H2" s="54" t="s">
        <v>116</v>
      </c>
      <c r="I2" s="54" t="s">
        <v>112</v>
      </c>
      <c r="J2" s="234" t="s">
        <v>117</v>
      </c>
      <c r="K2" s="234" t="s">
        <v>118</v>
      </c>
      <c r="L2" s="233" t="s">
        <v>119</v>
      </c>
      <c r="M2" s="233" t="s">
        <v>112</v>
      </c>
      <c r="N2" s="55" t="s">
        <v>120</v>
      </c>
      <c r="O2" s="55" t="s">
        <v>121</v>
      </c>
      <c r="P2" s="54" t="s">
        <v>122</v>
      </c>
      <c r="Q2" s="54" t="s">
        <v>112</v>
      </c>
      <c r="R2" s="234" t="s">
        <v>123</v>
      </c>
      <c r="S2" s="234" t="s">
        <v>124</v>
      </c>
      <c r="T2" s="233" t="s">
        <v>125</v>
      </c>
      <c r="U2" s="233" t="s">
        <v>112</v>
      </c>
      <c r="V2" s="56" t="s">
        <v>126</v>
      </c>
      <c r="W2" s="56" t="s">
        <v>127</v>
      </c>
      <c r="X2" s="54" t="s">
        <v>128</v>
      </c>
      <c r="Y2" s="218" t="s">
        <v>1</v>
      </c>
      <c r="Z2" s="202" t="s">
        <v>129</v>
      </c>
      <c r="AA2" s="203" t="s">
        <v>130</v>
      </c>
      <c r="AB2" s="204" t="s">
        <v>131</v>
      </c>
      <c r="AC2" s="202" t="s">
        <v>132</v>
      </c>
      <c r="AD2" s="203" t="s">
        <v>133</v>
      </c>
      <c r="AE2" s="204" t="s">
        <v>134</v>
      </c>
      <c r="AF2" s="205" t="s">
        <v>135</v>
      </c>
      <c r="AG2" s="206" t="s">
        <v>136</v>
      </c>
      <c r="AH2" s="204" t="s">
        <v>137</v>
      </c>
      <c r="AI2" s="202" t="s">
        <v>138</v>
      </c>
      <c r="AJ2" s="203" t="s">
        <v>139</v>
      </c>
      <c r="AK2" s="204" t="s">
        <v>140</v>
      </c>
      <c r="AL2" s="10" t="s">
        <v>141</v>
      </c>
    </row>
    <row r="3" spans="1:38" ht="13.8" x14ac:dyDescent="0.3">
      <c r="A3" s="57" t="s">
        <v>142</v>
      </c>
      <c r="B3" s="57" t="s">
        <v>5</v>
      </c>
      <c r="C3" s="232">
        <v>10507571.300000001</v>
      </c>
      <c r="D3" s="232">
        <v>10694886.6</v>
      </c>
      <c r="E3" s="233">
        <v>0.98248552724252403</v>
      </c>
      <c r="F3" s="58">
        <v>5180</v>
      </c>
      <c r="G3" s="58">
        <v>4588</v>
      </c>
      <c r="H3" s="59">
        <v>0.88570000000000004</v>
      </c>
      <c r="I3" s="54">
        <v>0.88959999999999995</v>
      </c>
      <c r="J3" s="235">
        <v>6176</v>
      </c>
      <c r="K3" s="235">
        <v>5051</v>
      </c>
      <c r="L3" s="236">
        <v>0.81779999999999997</v>
      </c>
      <c r="M3" s="233">
        <v>0.76970000000000005</v>
      </c>
      <c r="N3" s="60">
        <v>12143899.130000001</v>
      </c>
      <c r="O3" s="60">
        <v>7853453.8399999999</v>
      </c>
      <c r="P3" s="59">
        <v>0.64670000000000005</v>
      </c>
      <c r="Q3" s="59">
        <v>0.64180000000000004</v>
      </c>
      <c r="R3" s="235">
        <v>4457</v>
      </c>
      <c r="S3" s="235">
        <v>2989</v>
      </c>
      <c r="T3" s="236">
        <v>0.67059999999999997</v>
      </c>
      <c r="U3" s="236">
        <v>0.69</v>
      </c>
      <c r="V3" s="58">
        <v>3524</v>
      </c>
      <c r="W3" s="58">
        <v>2927</v>
      </c>
      <c r="X3" s="59">
        <v>0.8306</v>
      </c>
      <c r="Y3" s="219"/>
      <c r="Z3" s="207">
        <v>4654</v>
      </c>
      <c r="AA3" s="208">
        <v>4816</v>
      </c>
      <c r="AB3" s="209">
        <v>1.0347999999999999</v>
      </c>
      <c r="AC3" s="207">
        <v>6433</v>
      </c>
      <c r="AD3" s="208">
        <v>5312</v>
      </c>
      <c r="AE3" s="209">
        <v>0.82569999999999999</v>
      </c>
      <c r="AF3" s="210">
        <v>12240226.41</v>
      </c>
      <c r="AG3" s="211">
        <v>8173147.7199999997</v>
      </c>
      <c r="AH3" s="209">
        <v>0.66769999999999996</v>
      </c>
      <c r="AI3" s="207">
        <v>4843</v>
      </c>
      <c r="AJ3" s="208">
        <v>3326</v>
      </c>
      <c r="AK3" s="209">
        <v>0.68679999999999997</v>
      </c>
      <c r="AL3" s="9" t="s">
        <v>166</v>
      </c>
    </row>
    <row r="4" spans="1:38" ht="13.8" x14ac:dyDescent="0.3">
      <c r="A4" s="57" t="s">
        <v>153</v>
      </c>
      <c r="B4" s="57" t="s">
        <v>6</v>
      </c>
      <c r="C4" s="232">
        <v>1722235.69</v>
      </c>
      <c r="D4" s="232">
        <v>1812497.15</v>
      </c>
      <c r="E4" s="233">
        <v>0.95020049548767604</v>
      </c>
      <c r="F4" s="58">
        <v>884</v>
      </c>
      <c r="G4" s="58">
        <v>944</v>
      </c>
      <c r="H4" s="59">
        <v>1.0679000000000001</v>
      </c>
      <c r="I4" s="54">
        <v>0.99</v>
      </c>
      <c r="J4" s="235">
        <v>1161</v>
      </c>
      <c r="K4" s="235">
        <v>1053</v>
      </c>
      <c r="L4" s="236">
        <v>0.90700000000000003</v>
      </c>
      <c r="M4" s="233">
        <v>0.89</v>
      </c>
      <c r="N4" s="60">
        <v>2158667.87</v>
      </c>
      <c r="O4" s="60">
        <v>1338903.8700000001</v>
      </c>
      <c r="P4" s="59">
        <v>0.62019999999999997</v>
      </c>
      <c r="Q4" s="59">
        <v>0.63790000000000002</v>
      </c>
      <c r="R4" s="235">
        <v>871</v>
      </c>
      <c r="S4" s="235">
        <v>544</v>
      </c>
      <c r="T4" s="236">
        <v>0.62460000000000004</v>
      </c>
      <c r="U4" s="236">
        <v>0.63600000000000001</v>
      </c>
      <c r="V4" s="58">
        <v>768</v>
      </c>
      <c r="W4" s="58">
        <v>679</v>
      </c>
      <c r="X4" s="59">
        <v>0.8841</v>
      </c>
      <c r="Y4" s="219"/>
      <c r="Z4" s="207">
        <v>932</v>
      </c>
      <c r="AA4" s="208">
        <v>1055</v>
      </c>
      <c r="AB4" s="209">
        <v>1.1319999999999999</v>
      </c>
      <c r="AC4" s="207">
        <v>1357</v>
      </c>
      <c r="AD4" s="208">
        <v>1212</v>
      </c>
      <c r="AE4" s="209">
        <v>0.8931</v>
      </c>
      <c r="AF4" s="210">
        <v>2330160</v>
      </c>
      <c r="AG4" s="211">
        <v>1640929.57</v>
      </c>
      <c r="AH4" s="209">
        <v>0.70420000000000005</v>
      </c>
      <c r="AI4" s="207">
        <v>1010</v>
      </c>
      <c r="AJ4" s="208">
        <v>671</v>
      </c>
      <c r="AK4" s="209">
        <v>0.66439999999999999</v>
      </c>
      <c r="AL4" s="9" t="s">
        <v>166</v>
      </c>
    </row>
    <row r="5" spans="1:38" ht="13.8" x14ac:dyDescent="0.3">
      <c r="A5" s="57" t="s">
        <v>153</v>
      </c>
      <c r="B5" s="57" t="s">
        <v>7</v>
      </c>
      <c r="C5" s="232">
        <v>481497.15</v>
      </c>
      <c r="D5" s="232">
        <v>520537.57</v>
      </c>
      <c r="E5" s="233">
        <v>0.92499980356845302</v>
      </c>
      <c r="F5" s="58">
        <v>231</v>
      </c>
      <c r="G5" s="58">
        <v>251</v>
      </c>
      <c r="H5" s="59">
        <v>1.0866</v>
      </c>
      <c r="I5" s="54">
        <v>0.99</v>
      </c>
      <c r="J5" s="235">
        <v>339</v>
      </c>
      <c r="K5" s="235">
        <v>294</v>
      </c>
      <c r="L5" s="236">
        <v>0.86729999999999996</v>
      </c>
      <c r="M5" s="233">
        <v>0.8508</v>
      </c>
      <c r="N5" s="60">
        <v>585181.11</v>
      </c>
      <c r="O5" s="60">
        <v>366386.72</v>
      </c>
      <c r="P5" s="59">
        <v>0.62609999999999999</v>
      </c>
      <c r="Q5" s="59">
        <v>0.64749999999999996</v>
      </c>
      <c r="R5" s="235">
        <v>284</v>
      </c>
      <c r="S5" s="235">
        <v>166</v>
      </c>
      <c r="T5" s="236">
        <v>0.58450000000000002</v>
      </c>
      <c r="U5" s="236">
        <v>0.62819999999999998</v>
      </c>
      <c r="V5" s="58">
        <v>172</v>
      </c>
      <c r="W5" s="58">
        <v>152</v>
      </c>
      <c r="X5" s="59">
        <v>0.88370000000000004</v>
      </c>
      <c r="Y5" s="219"/>
      <c r="Z5" s="207">
        <v>200</v>
      </c>
      <c r="AA5" s="208">
        <v>216</v>
      </c>
      <c r="AB5" s="209">
        <v>1.08</v>
      </c>
      <c r="AC5" s="207">
        <v>390</v>
      </c>
      <c r="AD5" s="208">
        <v>340</v>
      </c>
      <c r="AE5" s="209">
        <v>0.87180000000000002</v>
      </c>
      <c r="AF5" s="210">
        <v>634979.81999999995</v>
      </c>
      <c r="AG5" s="211">
        <v>397345.08</v>
      </c>
      <c r="AH5" s="209">
        <v>0.62580000000000002</v>
      </c>
      <c r="AI5" s="207">
        <v>315</v>
      </c>
      <c r="AJ5" s="208">
        <v>186</v>
      </c>
      <c r="AK5" s="209">
        <v>0.59050000000000002</v>
      </c>
      <c r="AL5" s="9" t="s">
        <v>166</v>
      </c>
    </row>
    <row r="6" spans="1:38" ht="13.8" x14ac:dyDescent="0.3">
      <c r="A6" s="57" t="s">
        <v>154</v>
      </c>
      <c r="B6" s="57" t="s">
        <v>8</v>
      </c>
      <c r="C6" s="232">
        <v>3054553.84</v>
      </c>
      <c r="D6" s="232">
        <v>3143211.27</v>
      </c>
      <c r="E6" s="233">
        <v>0.97179399589006998</v>
      </c>
      <c r="F6" s="58">
        <v>1773</v>
      </c>
      <c r="G6" s="58">
        <v>1785</v>
      </c>
      <c r="H6" s="59">
        <v>1.0067999999999999</v>
      </c>
      <c r="I6" s="54">
        <v>0.99</v>
      </c>
      <c r="J6" s="235">
        <v>1921</v>
      </c>
      <c r="K6" s="235">
        <v>1811</v>
      </c>
      <c r="L6" s="236">
        <v>0.94269999999999998</v>
      </c>
      <c r="M6" s="233">
        <v>0.89</v>
      </c>
      <c r="N6" s="60">
        <v>3465734.61</v>
      </c>
      <c r="O6" s="60">
        <v>2193535.36</v>
      </c>
      <c r="P6" s="59">
        <v>0.63290000000000002</v>
      </c>
      <c r="Q6" s="59">
        <v>0.63629999999999998</v>
      </c>
      <c r="R6" s="235">
        <v>1416</v>
      </c>
      <c r="S6" s="235">
        <v>1047</v>
      </c>
      <c r="T6" s="236">
        <v>0.73939999999999995</v>
      </c>
      <c r="U6" s="236">
        <v>0.69</v>
      </c>
      <c r="V6" s="58">
        <v>1330</v>
      </c>
      <c r="W6" s="58">
        <v>1230</v>
      </c>
      <c r="X6" s="59">
        <v>0.92479999999999996</v>
      </c>
      <c r="Y6" s="219"/>
      <c r="Z6" s="207">
        <v>1772</v>
      </c>
      <c r="AA6" s="208">
        <v>1756</v>
      </c>
      <c r="AB6" s="209">
        <v>0.99099999999999999</v>
      </c>
      <c r="AC6" s="207">
        <v>2085</v>
      </c>
      <c r="AD6" s="208">
        <v>1876</v>
      </c>
      <c r="AE6" s="209">
        <v>0.89980000000000004</v>
      </c>
      <c r="AF6" s="210">
        <v>3482669.87</v>
      </c>
      <c r="AG6" s="211">
        <v>2367007.67</v>
      </c>
      <c r="AH6" s="209">
        <v>0.67969999999999997</v>
      </c>
      <c r="AI6" s="207">
        <v>1604</v>
      </c>
      <c r="AJ6" s="208">
        <v>1173</v>
      </c>
      <c r="AK6" s="209">
        <v>0.73129999999999995</v>
      </c>
      <c r="AL6" s="9" t="s">
        <v>166</v>
      </c>
    </row>
    <row r="7" spans="1:38" ht="13.8" x14ac:dyDescent="0.3">
      <c r="A7" s="57" t="s">
        <v>153</v>
      </c>
      <c r="B7" s="57" t="s">
        <v>9</v>
      </c>
      <c r="C7" s="232">
        <v>1287145.1100000001</v>
      </c>
      <c r="D7" s="232">
        <v>1288967.31</v>
      </c>
      <c r="E7" s="233">
        <v>0.99858631015242705</v>
      </c>
      <c r="F7" s="58">
        <v>581</v>
      </c>
      <c r="G7" s="58">
        <v>564</v>
      </c>
      <c r="H7" s="59">
        <v>0.97070000000000001</v>
      </c>
      <c r="I7" s="54">
        <v>0.95899999999999996</v>
      </c>
      <c r="J7" s="235">
        <v>892</v>
      </c>
      <c r="K7" s="235">
        <v>813</v>
      </c>
      <c r="L7" s="236">
        <v>0.91139999999999999</v>
      </c>
      <c r="M7" s="233">
        <v>0.8881</v>
      </c>
      <c r="N7" s="60">
        <v>1359262.43</v>
      </c>
      <c r="O7" s="60">
        <v>957816.24</v>
      </c>
      <c r="P7" s="59">
        <v>0.70469999999999999</v>
      </c>
      <c r="Q7" s="59">
        <v>0.69</v>
      </c>
      <c r="R7" s="235">
        <v>693</v>
      </c>
      <c r="S7" s="235">
        <v>501</v>
      </c>
      <c r="T7" s="236">
        <v>0.72289999999999999</v>
      </c>
      <c r="U7" s="236">
        <v>0.69</v>
      </c>
      <c r="V7" s="58">
        <v>598</v>
      </c>
      <c r="W7" s="58">
        <v>522</v>
      </c>
      <c r="X7" s="59">
        <v>0.87290000000000001</v>
      </c>
      <c r="Y7" s="219"/>
      <c r="Z7" s="207">
        <v>569</v>
      </c>
      <c r="AA7" s="208">
        <v>587</v>
      </c>
      <c r="AB7" s="209">
        <v>1.0316000000000001</v>
      </c>
      <c r="AC7" s="207">
        <v>1064</v>
      </c>
      <c r="AD7" s="208">
        <v>977</v>
      </c>
      <c r="AE7" s="209">
        <v>0.91820000000000002</v>
      </c>
      <c r="AF7" s="210">
        <v>1519368.44</v>
      </c>
      <c r="AG7" s="211">
        <v>1012460.17</v>
      </c>
      <c r="AH7" s="209">
        <v>0.66639999999999999</v>
      </c>
      <c r="AI7" s="207">
        <v>802</v>
      </c>
      <c r="AJ7" s="208">
        <v>530</v>
      </c>
      <c r="AK7" s="209">
        <v>0.66080000000000005</v>
      </c>
      <c r="AL7" s="9" t="s">
        <v>166</v>
      </c>
    </row>
    <row r="8" spans="1:38" ht="13.8" x14ac:dyDescent="0.3">
      <c r="A8" s="57" t="s">
        <v>153</v>
      </c>
      <c r="B8" s="57" t="s">
        <v>10</v>
      </c>
      <c r="C8" s="232">
        <v>534643.78</v>
      </c>
      <c r="D8" s="232">
        <v>526735.5</v>
      </c>
      <c r="E8" s="233">
        <v>1.01501375927766</v>
      </c>
      <c r="F8" s="58">
        <v>166</v>
      </c>
      <c r="G8" s="58">
        <v>178</v>
      </c>
      <c r="H8" s="59">
        <v>1.0723</v>
      </c>
      <c r="I8" s="54">
        <v>0.98309999999999997</v>
      </c>
      <c r="J8" s="235">
        <v>277</v>
      </c>
      <c r="K8" s="235">
        <v>245</v>
      </c>
      <c r="L8" s="236">
        <v>0.88449999999999995</v>
      </c>
      <c r="M8" s="233">
        <v>0.86250000000000004</v>
      </c>
      <c r="N8" s="60">
        <v>637568.82999999996</v>
      </c>
      <c r="O8" s="60">
        <v>446447.78</v>
      </c>
      <c r="P8" s="59">
        <v>0.70020000000000004</v>
      </c>
      <c r="Q8" s="59">
        <v>0.67820000000000003</v>
      </c>
      <c r="R8" s="235">
        <v>207</v>
      </c>
      <c r="S8" s="235">
        <v>132</v>
      </c>
      <c r="T8" s="236">
        <v>0.63770000000000004</v>
      </c>
      <c r="U8" s="236">
        <v>0.67789999999999995</v>
      </c>
      <c r="V8" s="58">
        <v>183</v>
      </c>
      <c r="W8" s="58">
        <v>89</v>
      </c>
      <c r="X8" s="59">
        <v>0.48630000000000001</v>
      </c>
      <c r="Y8" s="219"/>
      <c r="Z8" s="207">
        <v>193</v>
      </c>
      <c r="AA8" s="208">
        <v>202</v>
      </c>
      <c r="AB8" s="209">
        <v>1.0466</v>
      </c>
      <c r="AC8" s="207">
        <v>338</v>
      </c>
      <c r="AD8" s="208">
        <v>289</v>
      </c>
      <c r="AE8" s="209">
        <v>0.85499999999999998</v>
      </c>
      <c r="AF8" s="210">
        <v>664596.23</v>
      </c>
      <c r="AG8" s="211">
        <v>391250.49</v>
      </c>
      <c r="AH8" s="209">
        <v>0.5887</v>
      </c>
      <c r="AI8" s="207">
        <v>259</v>
      </c>
      <c r="AJ8" s="208">
        <v>160</v>
      </c>
      <c r="AK8" s="209">
        <v>0.61780000000000002</v>
      </c>
      <c r="AL8" s="9" t="s">
        <v>166</v>
      </c>
    </row>
    <row r="9" spans="1:38" ht="13.8" x14ac:dyDescent="0.3">
      <c r="A9" s="57" t="s">
        <v>167</v>
      </c>
      <c r="B9" s="57" t="s">
        <v>11</v>
      </c>
      <c r="C9" s="232">
        <v>3944154.35</v>
      </c>
      <c r="D9" s="232">
        <v>4099971.18</v>
      </c>
      <c r="E9" s="233">
        <v>0.96199562797902405</v>
      </c>
      <c r="F9" s="58">
        <v>2116</v>
      </c>
      <c r="G9" s="58">
        <v>2001</v>
      </c>
      <c r="H9" s="59">
        <v>0.94569999999999999</v>
      </c>
      <c r="I9" s="54">
        <v>0.99</v>
      </c>
      <c r="J9" s="235">
        <v>2690</v>
      </c>
      <c r="K9" s="235">
        <v>2423</v>
      </c>
      <c r="L9" s="236">
        <v>0.90069999999999995</v>
      </c>
      <c r="M9" s="233">
        <v>0.88800000000000001</v>
      </c>
      <c r="N9" s="60">
        <v>4649762.17</v>
      </c>
      <c r="O9" s="60">
        <v>2935828.45</v>
      </c>
      <c r="P9" s="59">
        <v>0.63139999999999996</v>
      </c>
      <c r="Q9" s="59">
        <v>0.63939999999999997</v>
      </c>
      <c r="R9" s="235">
        <v>2120</v>
      </c>
      <c r="S9" s="235">
        <v>1331</v>
      </c>
      <c r="T9" s="236">
        <v>0.62780000000000002</v>
      </c>
      <c r="U9" s="236">
        <v>0.66420000000000001</v>
      </c>
      <c r="V9" s="58">
        <v>1645</v>
      </c>
      <c r="W9" s="58">
        <v>1407</v>
      </c>
      <c r="X9" s="59">
        <v>0.85529999999999995</v>
      </c>
      <c r="Y9" s="219"/>
      <c r="Z9" s="207">
        <v>1985</v>
      </c>
      <c r="AA9" s="208">
        <v>1930</v>
      </c>
      <c r="AB9" s="209">
        <v>0.97230000000000005</v>
      </c>
      <c r="AC9" s="207">
        <v>2647</v>
      </c>
      <c r="AD9" s="208">
        <v>2341</v>
      </c>
      <c r="AE9" s="209">
        <v>0.88439999999999996</v>
      </c>
      <c r="AF9" s="210">
        <v>4867421.97</v>
      </c>
      <c r="AG9" s="211">
        <v>3282523.27</v>
      </c>
      <c r="AH9" s="209">
        <v>0.6744</v>
      </c>
      <c r="AI9" s="207">
        <v>2145</v>
      </c>
      <c r="AJ9" s="208">
        <v>1434</v>
      </c>
      <c r="AK9" s="209">
        <v>0.66849999999999998</v>
      </c>
      <c r="AL9" s="9" t="s">
        <v>166</v>
      </c>
    </row>
    <row r="10" spans="1:38" ht="13.8" x14ac:dyDescent="0.3">
      <c r="A10" s="57" t="s">
        <v>167</v>
      </c>
      <c r="B10" s="57" t="s">
        <v>12</v>
      </c>
      <c r="C10" s="232">
        <v>2053089.31</v>
      </c>
      <c r="D10" s="232">
        <v>2223960.6800000002</v>
      </c>
      <c r="E10" s="233">
        <v>0.92316798964269497</v>
      </c>
      <c r="F10" s="58">
        <v>1095</v>
      </c>
      <c r="G10" s="58">
        <v>1055</v>
      </c>
      <c r="H10" s="59">
        <v>0.96350000000000002</v>
      </c>
      <c r="I10" s="54">
        <v>0.9597</v>
      </c>
      <c r="J10" s="235">
        <v>1345</v>
      </c>
      <c r="K10" s="235">
        <v>1253</v>
      </c>
      <c r="L10" s="236">
        <v>0.93159999999999998</v>
      </c>
      <c r="M10" s="233">
        <v>0.89</v>
      </c>
      <c r="N10" s="60">
        <v>2241341.88</v>
      </c>
      <c r="O10" s="60">
        <v>1512068.87</v>
      </c>
      <c r="P10" s="59">
        <v>0.67459999999999998</v>
      </c>
      <c r="Q10" s="59">
        <v>0.67179999999999995</v>
      </c>
      <c r="R10" s="235">
        <v>1018</v>
      </c>
      <c r="S10" s="235">
        <v>716</v>
      </c>
      <c r="T10" s="236">
        <v>0.70330000000000004</v>
      </c>
      <c r="U10" s="236">
        <v>0.69</v>
      </c>
      <c r="V10" s="58">
        <v>852</v>
      </c>
      <c r="W10" s="58">
        <v>742</v>
      </c>
      <c r="X10" s="59">
        <v>0.87090000000000001</v>
      </c>
      <c r="Y10" s="219"/>
      <c r="Z10" s="207">
        <v>1498</v>
      </c>
      <c r="AA10" s="208">
        <v>1473</v>
      </c>
      <c r="AB10" s="209">
        <v>0.98329999999999995</v>
      </c>
      <c r="AC10" s="207">
        <v>1702</v>
      </c>
      <c r="AD10" s="208">
        <v>1560</v>
      </c>
      <c r="AE10" s="209">
        <v>0.91659999999999997</v>
      </c>
      <c r="AF10" s="210">
        <v>2664049</v>
      </c>
      <c r="AG10" s="211">
        <v>1900128.98</v>
      </c>
      <c r="AH10" s="209">
        <v>0.71319999999999995</v>
      </c>
      <c r="AI10" s="207">
        <v>1314</v>
      </c>
      <c r="AJ10" s="208">
        <v>917</v>
      </c>
      <c r="AK10" s="209">
        <v>0.69789999999999996</v>
      </c>
      <c r="AL10" s="9" t="s">
        <v>166</v>
      </c>
    </row>
    <row r="11" spans="1:38" ht="13.8" x14ac:dyDescent="0.3">
      <c r="A11" s="57" t="s">
        <v>152</v>
      </c>
      <c r="B11" s="57" t="s">
        <v>13</v>
      </c>
      <c r="C11" s="232">
        <v>4052921.25</v>
      </c>
      <c r="D11" s="232">
        <v>3994519.35</v>
      </c>
      <c r="E11" s="233">
        <v>1.0146205074710699</v>
      </c>
      <c r="F11" s="58">
        <v>1622</v>
      </c>
      <c r="G11" s="58">
        <v>1630</v>
      </c>
      <c r="H11" s="59">
        <v>1.0048999999999999</v>
      </c>
      <c r="I11" s="54">
        <v>0.99</v>
      </c>
      <c r="J11" s="235">
        <v>2060</v>
      </c>
      <c r="K11" s="235">
        <v>1774</v>
      </c>
      <c r="L11" s="236">
        <v>0.86119999999999997</v>
      </c>
      <c r="M11" s="233">
        <v>0.84870000000000001</v>
      </c>
      <c r="N11" s="60">
        <v>4540459.17</v>
      </c>
      <c r="O11" s="60">
        <v>3169985.33</v>
      </c>
      <c r="P11" s="59">
        <v>0.69820000000000004</v>
      </c>
      <c r="Q11" s="59">
        <v>0.69</v>
      </c>
      <c r="R11" s="235">
        <v>1705</v>
      </c>
      <c r="S11" s="235">
        <v>1274</v>
      </c>
      <c r="T11" s="236">
        <v>0.74719999999999998</v>
      </c>
      <c r="U11" s="236">
        <v>0.69</v>
      </c>
      <c r="V11" s="58">
        <v>1314</v>
      </c>
      <c r="W11" s="58">
        <v>1183</v>
      </c>
      <c r="X11" s="59">
        <v>0.90029999999999999</v>
      </c>
      <c r="Y11" s="219"/>
      <c r="Z11" s="207">
        <v>1693</v>
      </c>
      <c r="AA11" s="208">
        <v>1758</v>
      </c>
      <c r="AB11" s="209">
        <v>1.0384</v>
      </c>
      <c r="AC11" s="207">
        <v>2131</v>
      </c>
      <c r="AD11" s="208">
        <v>1911</v>
      </c>
      <c r="AE11" s="209">
        <v>0.89680000000000004</v>
      </c>
      <c r="AF11" s="210">
        <v>3939368.3</v>
      </c>
      <c r="AG11" s="211">
        <v>2658573.13</v>
      </c>
      <c r="AH11" s="209">
        <v>0.67490000000000006</v>
      </c>
      <c r="AI11" s="207">
        <v>1813</v>
      </c>
      <c r="AJ11" s="208">
        <v>1314</v>
      </c>
      <c r="AK11" s="209">
        <v>0.7248</v>
      </c>
      <c r="AL11" s="9" t="s">
        <v>166</v>
      </c>
    </row>
    <row r="12" spans="1:38" ht="15" customHeight="1" x14ac:dyDescent="0.3">
      <c r="A12" s="57" t="s">
        <v>152</v>
      </c>
      <c r="B12" s="57" t="s">
        <v>14</v>
      </c>
      <c r="C12" s="232">
        <v>6603074.5099999998</v>
      </c>
      <c r="D12" s="232">
        <v>6316195.8200000003</v>
      </c>
      <c r="E12" s="233">
        <v>1.0454195370402599</v>
      </c>
      <c r="F12" s="58">
        <v>2805</v>
      </c>
      <c r="G12" s="58">
        <v>2965</v>
      </c>
      <c r="H12" s="59">
        <v>1.0569999999999999</v>
      </c>
      <c r="I12" s="54">
        <v>0.99</v>
      </c>
      <c r="J12" s="235">
        <v>3473</v>
      </c>
      <c r="K12" s="235">
        <v>3084</v>
      </c>
      <c r="L12" s="236">
        <v>0.88800000000000001</v>
      </c>
      <c r="M12" s="233">
        <v>0.83260000000000001</v>
      </c>
      <c r="N12" s="60">
        <v>7265293.2400000002</v>
      </c>
      <c r="O12" s="60">
        <v>5119143.7300000004</v>
      </c>
      <c r="P12" s="59">
        <v>0.7046</v>
      </c>
      <c r="Q12" s="59">
        <v>0.69</v>
      </c>
      <c r="R12" s="235">
        <v>2388</v>
      </c>
      <c r="S12" s="235">
        <v>1724</v>
      </c>
      <c r="T12" s="236">
        <v>0.72189999999999999</v>
      </c>
      <c r="U12" s="236">
        <v>0.69</v>
      </c>
      <c r="V12" s="58">
        <v>2527</v>
      </c>
      <c r="W12" s="58">
        <v>2212</v>
      </c>
      <c r="X12" s="59">
        <v>0.87529999999999997</v>
      </c>
      <c r="Y12" s="219"/>
      <c r="Z12" s="207">
        <v>2364</v>
      </c>
      <c r="AA12" s="208">
        <v>2494</v>
      </c>
      <c r="AB12" s="209">
        <v>1.0549999999999999</v>
      </c>
      <c r="AC12" s="207">
        <v>3418</v>
      </c>
      <c r="AD12" s="208">
        <v>2866</v>
      </c>
      <c r="AE12" s="209">
        <v>0.83850000000000002</v>
      </c>
      <c r="AF12" s="210">
        <v>7201929.4199999999</v>
      </c>
      <c r="AG12" s="211">
        <v>4997438.4000000004</v>
      </c>
      <c r="AH12" s="209">
        <v>0.69389999999999996</v>
      </c>
      <c r="AI12" s="207">
        <v>2384</v>
      </c>
      <c r="AJ12" s="208">
        <v>1714</v>
      </c>
      <c r="AK12" s="209">
        <v>0.71899999999999997</v>
      </c>
      <c r="AL12" s="9" t="s">
        <v>166</v>
      </c>
    </row>
    <row r="13" spans="1:38" ht="13.8" x14ac:dyDescent="0.3">
      <c r="A13" s="57" t="s">
        <v>253</v>
      </c>
      <c r="B13" s="57" t="s">
        <v>15</v>
      </c>
      <c r="C13" s="232">
        <v>11341706.67</v>
      </c>
      <c r="D13" s="232">
        <v>11912418.66</v>
      </c>
      <c r="E13" s="233">
        <v>0.95209100634480204</v>
      </c>
      <c r="F13" s="58">
        <v>4260</v>
      </c>
      <c r="G13" s="58">
        <v>4371</v>
      </c>
      <c r="H13" s="59">
        <v>1.0261</v>
      </c>
      <c r="I13" s="54">
        <v>0.99</v>
      </c>
      <c r="J13" s="235">
        <v>5981</v>
      </c>
      <c r="K13" s="235">
        <v>5624</v>
      </c>
      <c r="L13" s="236">
        <v>0.94030000000000002</v>
      </c>
      <c r="M13" s="233">
        <v>0.89</v>
      </c>
      <c r="N13" s="60">
        <v>12074085.630000001</v>
      </c>
      <c r="O13" s="60">
        <v>8574248.2799999993</v>
      </c>
      <c r="P13" s="59">
        <v>0.71009999999999995</v>
      </c>
      <c r="Q13" s="59">
        <v>0.69</v>
      </c>
      <c r="R13" s="235">
        <v>4709</v>
      </c>
      <c r="S13" s="235">
        <v>3453</v>
      </c>
      <c r="T13" s="236">
        <v>0.73329999999999995</v>
      </c>
      <c r="U13" s="236">
        <v>0.69</v>
      </c>
      <c r="V13" s="58">
        <v>3755</v>
      </c>
      <c r="W13" s="58">
        <v>3042</v>
      </c>
      <c r="X13" s="59">
        <v>0.81010000000000004</v>
      </c>
      <c r="Y13" s="219"/>
      <c r="Z13" s="207">
        <v>4430</v>
      </c>
      <c r="AA13" s="208">
        <v>4888</v>
      </c>
      <c r="AB13" s="209">
        <v>1.1033999999999999</v>
      </c>
      <c r="AC13" s="207">
        <v>6770</v>
      </c>
      <c r="AD13" s="208">
        <v>6298</v>
      </c>
      <c r="AE13" s="209">
        <v>0.93030000000000002</v>
      </c>
      <c r="AF13" s="210">
        <v>13974667.890000001</v>
      </c>
      <c r="AG13" s="211">
        <v>9780606.1500000004</v>
      </c>
      <c r="AH13" s="209">
        <v>0.69989999999999997</v>
      </c>
      <c r="AI13" s="207">
        <v>5797</v>
      </c>
      <c r="AJ13" s="208">
        <v>4222</v>
      </c>
      <c r="AK13" s="209">
        <v>0.72829999999999995</v>
      </c>
      <c r="AL13" s="9" t="s">
        <v>166</v>
      </c>
    </row>
    <row r="14" spans="1:38" ht="13.8" x14ac:dyDescent="0.3">
      <c r="A14" s="57" t="s">
        <v>153</v>
      </c>
      <c r="B14" s="57" t="s">
        <v>16</v>
      </c>
      <c r="C14" s="232">
        <v>4029374.53</v>
      </c>
      <c r="D14" s="232">
        <v>4001379.69</v>
      </c>
      <c r="E14" s="233">
        <v>1.0069962968198101</v>
      </c>
      <c r="F14" s="58">
        <v>1516</v>
      </c>
      <c r="G14" s="58">
        <v>1629</v>
      </c>
      <c r="H14" s="59">
        <v>1.0745</v>
      </c>
      <c r="I14" s="54">
        <v>0.99</v>
      </c>
      <c r="J14" s="235">
        <v>2503</v>
      </c>
      <c r="K14" s="235">
        <v>2180</v>
      </c>
      <c r="L14" s="236">
        <v>0.871</v>
      </c>
      <c r="M14" s="233">
        <v>0.88770000000000004</v>
      </c>
      <c r="N14" s="60">
        <v>4330203.34</v>
      </c>
      <c r="O14" s="60">
        <v>2862653.02</v>
      </c>
      <c r="P14" s="59">
        <v>0.66110000000000002</v>
      </c>
      <c r="Q14" s="59">
        <v>0.65049999999999997</v>
      </c>
      <c r="R14" s="235">
        <v>2182</v>
      </c>
      <c r="S14" s="235">
        <v>1460</v>
      </c>
      <c r="T14" s="236">
        <v>0.66910000000000003</v>
      </c>
      <c r="U14" s="236">
        <v>0.66879999999999995</v>
      </c>
      <c r="V14" s="58">
        <v>1400</v>
      </c>
      <c r="W14" s="58">
        <v>1084</v>
      </c>
      <c r="X14" s="59">
        <v>0.77429999999999999</v>
      </c>
      <c r="Y14" s="219"/>
      <c r="Z14" s="207">
        <v>2411</v>
      </c>
      <c r="AA14" s="208">
        <v>1999</v>
      </c>
      <c r="AB14" s="209">
        <v>0.82909999999999995</v>
      </c>
      <c r="AC14" s="207">
        <v>4001</v>
      </c>
      <c r="AD14" s="208">
        <v>2636</v>
      </c>
      <c r="AE14" s="209">
        <v>0.65880000000000005</v>
      </c>
      <c r="AF14" s="210">
        <v>4565267.5</v>
      </c>
      <c r="AG14" s="211">
        <v>2749578.24</v>
      </c>
      <c r="AH14" s="209">
        <v>0.60229999999999995</v>
      </c>
      <c r="AI14" s="207">
        <v>2426</v>
      </c>
      <c r="AJ14" s="208">
        <v>1390</v>
      </c>
      <c r="AK14" s="209">
        <v>0.57299999999999995</v>
      </c>
      <c r="AL14" s="9" t="s">
        <v>166</v>
      </c>
    </row>
    <row r="15" spans="1:38" ht="13.8" x14ac:dyDescent="0.3">
      <c r="A15" s="57" t="s">
        <v>154</v>
      </c>
      <c r="B15" s="57" t="s">
        <v>17</v>
      </c>
      <c r="C15" s="232">
        <v>12290615.84</v>
      </c>
      <c r="D15" s="232">
        <v>12165121.810000001</v>
      </c>
      <c r="E15" s="233">
        <v>1.01031588766311</v>
      </c>
      <c r="F15" s="58">
        <v>3904</v>
      </c>
      <c r="G15" s="58">
        <v>4108</v>
      </c>
      <c r="H15" s="59">
        <v>1.0523</v>
      </c>
      <c r="I15" s="54">
        <v>0.99</v>
      </c>
      <c r="J15" s="235">
        <v>4766</v>
      </c>
      <c r="K15" s="235">
        <v>4237</v>
      </c>
      <c r="L15" s="236">
        <v>0.88900000000000001</v>
      </c>
      <c r="M15" s="233">
        <v>0.8851</v>
      </c>
      <c r="N15" s="60">
        <v>13027351.84</v>
      </c>
      <c r="O15" s="60">
        <v>9761565.2400000002</v>
      </c>
      <c r="P15" s="59">
        <v>0.74929999999999997</v>
      </c>
      <c r="Q15" s="59">
        <v>0.69</v>
      </c>
      <c r="R15" s="235">
        <v>3813</v>
      </c>
      <c r="S15" s="235">
        <v>2948</v>
      </c>
      <c r="T15" s="236">
        <v>0.77310000000000001</v>
      </c>
      <c r="U15" s="236">
        <v>0.69</v>
      </c>
      <c r="V15" s="58">
        <v>2959</v>
      </c>
      <c r="W15" s="58">
        <v>2473</v>
      </c>
      <c r="X15" s="59">
        <v>0.83579999999999999</v>
      </c>
      <c r="Y15" s="219"/>
      <c r="Z15" s="207">
        <v>3920</v>
      </c>
      <c r="AA15" s="208">
        <v>4485</v>
      </c>
      <c r="AB15" s="209">
        <v>1.1440999999999999</v>
      </c>
      <c r="AC15" s="207">
        <v>5006</v>
      </c>
      <c r="AD15" s="208">
        <v>4513</v>
      </c>
      <c r="AE15" s="209">
        <v>0.90149999999999997</v>
      </c>
      <c r="AF15" s="210">
        <v>12460607.65</v>
      </c>
      <c r="AG15" s="211">
        <v>9289444.0899999999</v>
      </c>
      <c r="AH15" s="209">
        <v>0.74550000000000005</v>
      </c>
      <c r="AI15" s="207">
        <v>4255</v>
      </c>
      <c r="AJ15" s="208">
        <v>3202</v>
      </c>
      <c r="AK15" s="209">
        <v>0.75249999999999995</v>
      </c>
      <c r="AL15" s="9" t="s">
        <v>166</v>
      </c>
    </row>
    <row r="16" spans="1:38" ht="13.8" x14ac:dyDescent="0.3">
      <c r="A16" s="57" t="s">
        <v>153</v>
      </c>
      <c r="B16" s="57" t="s">
        <v>18</v>
      </c>
      <c r="C16" s="232">
        <v>5123954.09</v>
      </c>
      <c r="D16" s="232">
        <v>5127935.37</v>
      </c>
      <c r="E16" s="233">
        <v>0.99922360955964995</v>
      </c>
      <c r="F16" s="58">
        <v>1921</v>
      </c>
      <c r="G16" s="58">
        <v>1971</v>
      </c>
      <c r="H16" s="59">
        <v>1.026</v>
      </c>
      <c r="I16" s="54">
        <v>0.99</v>
      </c>
      <c r="J16" s="235">
        <v>2724</v>
      </c>
      <c r="K16" s="235">
        <v>2530</v>
      </c>
      <c r="L16" s="236">
        <v>0.92879999999999996</v>
      </c>
      <c r="M16" s="233">
        <v>0.89</v>
      </c>
      <c r="N16" s="60">
        <v>5779464.79</v>
      </c>
      <c r="O16" s="60">
        <v>3886945.34</v>
      </c>
      <c r="P16" s="59">
        <v>0.67249999999999999</v>
      </c>
      <c r="Q16" s="59">
        <v>0.66820000000000002</v>
      </c>
      <c r="R16" s="235">
        <v>2215</v>
      </c>
      <c r="S16" s="235">
        <v>1586</v>
      </c>
      <c r="T16" s="236">
        <v>0.71599999999999997</v>
      </c>
      <c r="U16" s="236">
        <v>0.69</v>
      </c>
      <c r="V16" s="58">
        <v>1742</v>
      </c>
      <c r="W16" s="58">
        <v>1532</v>
      </c>
      <c r="X16" s="59">
        <v>0.87939999999999996</v>
      </c>
      <c r="Y16" s="219"/>
      <c r="Z16" s="207">
        <v>2496</v>
      </c>
      <c r="AA16" s="208">
        <v>2585</v>
      </c>
      <c r="AB16" s="209">
        <v>1.0357000000000001</v>
      </c>
      <c r="AC16" s="207">
        <v>3506</v>
      </c>
      <c r="AD16" s="208">
        <v>3141</v>
      </c>
      <c r="AE16" s="209">
        <v>0.89590000000000003</v>
      </c>
      <c r="AF16" s="210">
        <v>6173007.6100000003</v>
      </c>
      <c r="AG16" s="211">
        <v>4235994.26</v>
      </c>
      <c r="AH16" s="209">
        <v>0.68620000000000003</v>
      </c>
      <c r="AI16" s="207">
        <v>2762</v>
      </c>
      <c r="AJ16" s="208">
        <v>1828</v>
      </c>
      <c r="AK16" s="209">
        <v>0.66180000000000005</v>
      </c>
      <c r="AL16" s="9" t="s">
        <v>166</v>
      </c>
    </row>
    <row r="17" spans="1:38" ht="13.8" x14ac:dyDescent="0.3">
      <c r="A17" s="57" t="s">
        <v>167</v>
      </c>
      <c r="B17" s="57" t="s">
        <v>19</v>
      </c>
      <c r="C17" s="232">
        <v>946398.38</v>
      </c>
      <c r="D17" s="232">
        <v>899168.35</v>
      </c>
      <c r="E17" s="233">
        <v>1.0525263483751399</v>
      </c>
      <c r="F17" s="58">
        <v>192</v>
      </c>
      <c r="G17" s="58">
        <v>208</v>
      </c>
      <c r="H17" s="59">
        <v>1.0832999999999999</v>
      </c>
      <c r="I17" s="54">
        <v>0.99</v>
      </c>
      <c r="J17" s="235">
        <v>272</v>
      </c>
      <c r="K17" s="235">
        <v>251</v>
      </c>
      <c r="L17" s="236">
        <v>0.92279999999999995</v>
      </c>
      <c r="M17" s="233">
        <v>0.89</v>
      </c>
      <c r="N17" s="60">
        <v>984031.95</v>
      </c>
      <c r="O17" s="60">
        <v>745845.12</v>
      </c>
      <c r="P17" s="59">
        <v>0.75790000000000002</v>
      </c>
      <c r="Q17" s="59">
        <v>0.69</v>
      </c>
      <c r="R17" s="235">
        <v>221</v>
      </c>
      <c r="S17" s="235">
        <v>171</v>
      </c>
      <c r="T17" s="236">
        <v>0.77380000000000004</v>
      </c>
      <c r="U17" s="236">
        <v>0.69</v>
      </c>
      <c r="V17" s="58">
        <v>173</v>
      </c>
      <c r="W17" s="58">
        <v>115</v>
      </c>
      <c r="X17" s="59">
        <v>0.66469999999999996</v>
      </c>
      <c r="Y17" s="219"/>
      <c r="Z17" s="207">
        <v>223</v>
      </c>
      <c r="AA17" s="208">
        <v>224</v>
      </c>
      <c r="AB17" s="209">
        <v>1.0044999999999999</v>
      </c>
      <c r="AC17" s="207">
        <v>324</v>
      </c>
      <c r="AD17" s="208">
        <v>295</v>
      </c>
      <c r="AE17" s="209">
        <v>0.91049999999999998</v>
      </c>
      <c r="AF17" s="210">
        <v>1028891.12</v>
      </c>
      <c r="AG17" s="211">
        <v>840387.32</v>
      </c>
      <c r="AH17" s="209">
        <v>0.81679999999999997</v>
      </c>
      <c r="AI17" s="207">
        <v>271</v>
      </c>
      <c r="AJ17" s="208">
        <v>195</v>
      </c>
      <c r="AK17" s="209">
        <v>0.71960000000000002</v>
      </c>
      <c r="AL17" s="9" t="s">
        <v>166</v>
      </c>
    </row>
    <row r="18" spans="1:38" ht="13.8" x14ac:dyDescent="0.3">
      <c r="A18" s="57" t="s">
        <v>152</v>
      </c>
      <c r="B18" s="57" t="s">
        <v>20</v>
      </c>
      <c r="C18" s="232">
        <v>4372610.51</v>
      </c>
      <c r="D18" s="232">
        <v>4737800.9400000004</v>
      </c>
      <c r="E18" s="233">
        <v>0.92291984517188297</v>
      </c>
      <c r="F18" s="58">
        <v>1374</v>
      </c>
      <c r="G18" s="58">
        <v>1357</v>
      </c>
      <c r="H18" s="59">
        <v>0.98760000000000003</v>
      </c>
      <c r="I18" s="54">
        <v>0.99</v>
      </c>
      <c r="J18" s="235">
        <v>2050</v>
      </c>
      <c r="K18" s="235">
        <v>1699</v>
      </c>
      <c r="L18" s="236">
        <v>0.82879999999999998</v>
      </c>
      <c r="M18" s="233">
        <v>0.86119999999999997</v>
      </c>
      <c r="N18" s="60">
        <v>4932826.2699999996</v>
      </c>
      <c r="O18" s="60">
        <v>3404994.03</v>
      </c>
      <c r="P18" s="59">
        <v>0.69030000000000002</v>
      </c>
      <c r="Q18" s="59">
        <v>0.69</v>
      </c>
      <c r="R18" s="235">
        <v>1393</v>
      </c>
      <c r="S18" s="235">
        <v>933</v>
      </c>
      <c r="T18" s="236">
        <v>0.66979999999999995</v>
      </c>
      <c r="U18" s="236">
        <v>0.69</v>
      </c>
      <c r="V18" s="58">
        <v>1239</v>
      </c>
      <c r="W18" s="58">
        <v>960</v>
      </c>
      <c r="X18" s="59">
        <v>0.77480000000000004</v>
      </c>
      <c r="Y18" s="219"/>
      <c r="Z18" s="207">
        <v>1555</v>
      </c>
      <c r="AA18" s="208">
        <v>1631</v>
      </c>
      <c r="AB18" s="209">
        <v>1.0488999999999999</v>
      </c>
      <c r="AC18" s="207">
        <v>2320</v>
      </c>
      <c r="AD18" s="208">
        <v>2093</v>
      </c>
      <c r="AE18" s="209">
        <v>0.9022</v>
      </c>
      <c r="AF18" s="210">
        <v>5751731.7800000003</v>
      </c>
      <c r="AG18" s="211">
        <v>4131524.66</v>
      </c>
      <c r="AH18" s="209">
        <v>0.71830000000000005</v>
      </c>
      <c r="AI18" s="207">
        <v>1752</v>
      </c>
      <c r="AJ18" s="208">
        <v>1230</v>
      </c>
      <c r="AK18" s="209">
        <v>0.70209999999999995</v>
      </c>
      <c r="AL18" s="9" t="s">
        <v>166</v>
      </c>
    </row>
    <row r="19" spans="1:38" ht="13.8" x14ac:dyDescent="0.3">
      <c r="A19" s="57" t="s">
        <v>142</v>
      </c>
      <c r="B19" s="57" t="s">
        <v>21</v>
      </c>
      <c r="C19" s="232">
        <v>1273762.44</v>
      </c>
      <c r="D19" s="232">
        <v>1326156.31</v>
      </c>
      <c r="E19" s="233">
        <v>0.96049193477049499</v>
      </c>
      <c r="F19" s="58">
        <v>691</v>
      </c>
      <c r="G19" s="58">
        <v>687</v>
      </c>
      <c r="H19" s="59">
        <v>0.99419999999999997</v>
      </c>
      <c r="I19" s="54">
        <v>0.99</v>
      </c>
      <c r="J19" s="235">
        <v>873</v>
      </c>
      <c r="K19" s="235">
        <v>790</v>
      </c>
      <c r="L19" s="236">
        <v>0.90490000000000004</v>
      </c>
      <c r="M19" s="233">
        <v>0.8569</v>
      </c>
      <c r="N19" s="60">
        <v>1277166.8600000001</v>
      </c>
      <c r="O19" s="60">
        <v>898112.46</v>
      </c>
      <c r="P19" s="59">
        <v>0.70320000000000005</v>
      </c>
      <c r="Q19" s="59">
        <v>0.68810000000000004</v>
      </c>
      <c r="R19" s="235">
        <v>628</v>
      </c>
      <c r="S19" s="235">
        <v>440</v>
      </c>
      <c r="T19" s="236">
        <v>0.7006</v>
      </c>
      <c r="U19" s="236">
        <v>0.69</v>
      </c>
      <c r="V19" s="58">
        <v>495</v>
      </c>
      <c r="W19" s="58">
        <v>419</v>
      </c>
      <c r="X19" s="59">
        <v>0.84650000000000003</v>
      </c>
      <c r="Y19" s="219"/>
      <c r="Z19" s="207">
        <v>835</v>
      </c>
      <c r="AA19" s="208">
        <v>848</v>
      </c>
      <c r="AB19" s="209">
        <v>1.0156000000000001</v>
      </c>
      <c r="AC19" s="207">
        <v>1118</v>
      </c>
      <c r="AD19" s="208">
        <v>1014</v>
      </c>
      <c r="AE19" s="209">
        <v>0.90700000000000003</v>
      </c>
      <c r="AF19" s="210">
        <v>1582565.37</v>
      </c>
      <c r="AG19" s="211">
        <v>1083718.03</v>
      </c>
      <c r="AH19" s="209">
        <v>0.68479999999999996</v>
      </c>
      <c r="AI19" s="207">
        <v>860</v>
      </c>
      <c r="AJ19" s="208">
        <v>554</v>
      </c>
      <c r="AK19" s="209">
        <v>0.64419999999999999</v>
      </c>
      <c r="AL19" s="9" t="s">
        <v>166</v>
      </c>
    </row>
    <row r="20" spans="1:38" ht="13.8" x14ac:dyDescent="0.3">
      <c r="A20" s="57" t="s">
        <v>153</v>
      </c>
      <c r="B20" s="57" t="s">
        <v>22</v>
      </c>
      <c r="C20" s="232">
        <v>10358119.390000001</v>
      </c>
      <c r="D20" s="232">
        <v>10733504.83</v>
      </c>
      <c r="E20" s="233">
        <v>0.96502676004292598</v>
      </c>
      <c r="F20" s="58">
        <v>3892</v>
      </c>
      <c r="G20" s="58">
        <v>3951</v>
      </c>
      <c r="H20" s="59">
        <v>1.0152000000000001</v>
      </c>
      <c r="I20" s="54">
        <v>0.99</v>
      </c>
      <c r="J20" s="235">
        <v>5086</v>
      </c>
      <c r="K20" s="235">
        <v>4758</v>
      </c>
      <c r="L20" s="236">
        <v>0.9355</v>
      </c>
      <c r="M20" s="233">
        <v>0.89</v>
      </c>
      <c r="N20" s="60">
        <v>11215666.01</v>
      </c>
      <c r="O20" s="60">
        <v>7812998.4500000002</v>
      </c>
      <c r="P20" s="59">
        <v>0.6966</v>
      </c>
      <c r="Q20" s="59">
        <v>0.69</v>
      </c>
      <c r="R20" s="235">
        <v>4552</v>
      </c>
      <c r="S20" s="235">
        <v>3223</v>
      </c>
      <c r="T20" s="236">
        <v>0.70799999999999996</v>
      </c>
      <c r="U20" s="236">
        <v>0.69</v>
      </c>
      <c r="V20" s="58">
        <v>3175</v>
      </c>
      <c r="W20" s="58">
        <v>2681</v>
      </c>
      <c r="X20" s="59">
        <v>0.84440000000000004</v>
      </c>
      <c r="Y20" s="219"/>
      <c r="Z20" s="207">
        <v>4467</v>
      </c>
      <c r="AA20" s="208">
        <v>4636</v>
      </c>
      <c r="AB20" s="209">
        <v>1.0378000000000001</v>
      </c>
      <c r="AC20" s="207">
        <v>6499</v>
      </c>
      <c r="AD20" s="208">
        <v>5826</v>
      </c>
      <c r="AE20" s="209">
        <v>0.89639999999999997</v>
      </c>
      <c r="AF20" s="210">
        <v>12358019.140000001</v>
      </c>
      <c r="AG20" s="211">
        <v>8601483.5600000005</v>
      </c>
      <c r="AH20" s="209">
        <v>0.69599999999999995</v>
      </c>
      <c r="AI20" s="207">
        <v>5390</v>
      </c>
      <c r="AJ20" s="208">
        <v>3733</v>
      </c>
      <c r="AK20" s="209">
        <v>0.69259999999999999</v>
      </c>
      <c r="AL20" s="9" t="s">
        <v>166</v>
      </c>
    </row>
    <row r="21" spans="1:38" ht="13.8" x14ac:dyDescent="0.3">
      <c r="A21" s="57" t="s">
        <v>142</v>
      </c>
      <c r="B21" s="57" t="s">
        <v>23</v>
      </c>
      <c r="C21" s="232">
        <v>2479601.2799999998</v>
      </c>
      <c r="D21" s="232">
        <v>2586199.4</v>
      </c>
      <c r="E21" s="233">
        <v>0.95878194078925205</v>
      </c>
      <c r="F21" s="58">
        <v>1060</v>
      </c>
      <c r="G21" s="58">
        <v>1031</v>
      </c>
      <c r="H21" s="59">
        <v>0.97260000000000002</v>
      </c>
      <c r="I21" s="54">
        <v>0.93989999999999996</v>
      </c>
      <c r="J21" s="235">
        <v>1473</v>
      </c>
      <c r="K21" s="235">
        <v>1184</v>
      </c>
      <c r="L21" s="236">
        <v>0.80379999999999996</v>
      </c>
      <c r="M21" s="233">
        <v>0.82830000000000004</v>
      </c>
      <c r="N21" s="60">
        <v>2752853.83</v>
      </c>
      <c r="O21" s="60">
        <v>1966802.82</v>
      </c>
      <c r="P21" s="59">
        <v>0.71450000000000002</v>
      </c>
      <c r="Q21" s="59">
        <v>0.69</v>
      </c>
      <c r="R21" s="235">
        <v>987</v>
      </c>
      <c r="S21" s="235">
        <v>685</v>
      </c>
      <c r="T21" s="236">
        <v>0.69399999999999995</v>
      </c>
      <c r="U21" s="236">
        <v>0.69</v>
      </c>
      <c r="V21" s="58">
        <v>872</v>
      </c>
      <c r="W21" s="58">
        <v>668</v>
      </c>
      <c r="X21" s="59">
        <v>0.7661</v>
      </c>
      <c r="Y21" s="219"/>
      <c r="Z21" s="207">
        <v>1131</v>
      </c>
      <c r="AA21" s="208">
        <v>1161</v>
      </c>
      <c r="AB21" s="209">
        <v>1.0265</v>
      </c>
      <c r="AC21" s="207">
        <v>1578</v>
      </c>
      <c r="AD21" s="208">
        <v>1345</v>
      </c>
      <c r="AE21" s="209">
        <v>0.85229999999999995</v>
      </c>
      <c r="AF21" s="210">
        <v>2786907.61</v>
      </c>
      <c r="AG21" s="211">
        <v>1973869.75</v>
      </c>
      <c r="AH21" s="209">
        <v>0.70830000000000004</v>
      </c>
      <c r="AI21" s="207">
        <v>1205</v>
      </c>
      <c r="AJ21" s="208">
        <v>819</v>
      </c>
      <c r="AK21" s="209">
        <v>0.67969999999999997</v>
      </c>
      <c r="AL21" s="9" t="s">
        <v>166</v>
      </c>
    </row>
    <row r="22" spans="1:38" ht="13.8" x14ac:dyDescent="0.3">
      <c r="A22" s="57" t="s">
        <v>253</v>
      </c>
      <c r="B22" s="57" t="s">
        <v>24</v>
      </c>
      <c r="C22" s="232">
        <v>1032924.7</v>
      </c>
      <c r="D22" s="232">
        <v>1093471.04</v>
      </c>
      <c r="E22" s="233">
        <v>0.94462922401675997</v>
      </c>
      <c r="F22" s="58">
        <v>374</v>
      </c>
      <c r="G22" s="58">
        <v>384</v>
      </c>
      <c r="H22" s="59">
        <v>1.0266999999999999</v>
      </c>
      <c r="I22" s="54">
        <v>0.99</v>
      </c>
      <c r="J22" s="235">
        <v>667</v>
      </c>
      <c r="K22" s="235">
        <v>581</v>
      </c>
      <c r="L22" s="236">
        <v>0.87109999999999999</v>
      </c>
      <c r="M22" s="233">
        <v>0.84799999999999998</v>
      </c>
      <c r="N22" s="60">
        <v>1250859.1499999999</v>
      </c>
      <c r="O22" s="60">
        <v>772603.35</v>
      </c>
      <c r="P22" s="59">
        <v>0.61770000000000003</v>
      </c>
      <c r="Q22" s="59">
        <v>0.61829999999999996</v>
      </c>
      <c r="R22" s="235">
        <v>513</v>
      </c>
      <c r="S22" s="235">
        <v>340</v>
      </c>
      <c r="T22" s="236">
        <v>0.66279999999999994</v>
      </c>
      <c r="U22" s="236">
        <v>0.64549999999999996</v>
      </c>
      <c r="V22" s="58">
        <v>422</v>
      </c>
      <c r="W22" s="58">
        <v>313</v>
      </c>
      <c r="X22" s="59">
        <v>0.74170000000000003</v>
      </c>
      <c r="Y22" s="219"/>
      <c r="Z22" s="207">
        <v>479</v>
      </c>
      <c r="AA22" s="208">
        <v>483</v>
      </c>
      <c r="AB22" s="209">
        <v>1.0084</v>
      </c>
      <c r="AC22" s="207">
        <v>795</v>
      </c>
      <c r="AD22" s="208">
        <v>681</v>
      </c>
      <c r="AE22" s="209">
        <v>0.85660000000000003</v>
      </c>
      <c r="AF22" s="210">
        <v>1467916.46</v>
      </c>
      <c r="AG22" s="211">
        <v>974339.09</v>
      </c>
      <c r="AH22" s="209">
        <v>0.66379999999999995</v>
      </c>
      <c r="AI22" s="207">
        <v>624</v>
      </c>
      <c r="AJ22" s="208">
        <v>430</v>
      </c>
      <c r="AK22" s="209">
        <v>0.68910000000000005</v>
      </c>
      <c r="AL22" s="9" t="s">
        <v>166</v>
      </c>
    </row>
    <row r="23" spans="1:38" ht="13.8" x14ac:dyDescent="0.3">
      <c r="A23" s="57" t="s">
        <v>167</v>
      </c>
      <c r="B23" s="57" t="s">
        <v>25</v>
      </c>
      <c r="C23" s="232">
        <v>1472760.57</v>
      </c>
      <c r="D23" s="232">
        <v>1536851.83</v>
      </c>
      <c r="E23" s="233">
        <v>0.958297046762146</v>
      </c>
      <c r="F23" s="58">
        <v>694</v>
      </c>
      <c r="G23" s="58">
        <v>668</v>
      </c>
      <c r="H23" s="59">
        <v>0.96250000000000002</v>
      </c>
      <c r="I23" s="54">
        <v>0.97250000000000003</v>
      </c>
      <c r="J23" s="235">
        <v>944</v>
      </c>
      <c r="K23" s="235">
        <v>873</v>
      </c>
      <c r="L23" s="236">
        <v>0.92479999999999996</v>
      </c>
      <c r="M23" s="233">
        <v>0.89</v>
      </c>
      <c r="N23" s="60">
        <v>1634823.77</v>
      </c>
      <c r="O23" s="60">
        <v>1048734.6100000001</v>
      </c>
      <c r="P23" s="59">
        <v>0.64149999999999996</v>
      </c>
      <c r="Q23" s="59">
        <v>0.62270000000000003</v>
      </c>
      <c r="R23" s="235">
        <v>748</v>
      </c>
      <c r="S23" s="235">
        <v>513</v>
      </c>
      <c r="T23" s="236">
        <v>0.68579999999999997</v>
      </c>
      <c r="U23" s="236">
        <v>0.69</v>
      </c>
      <c r="V23" s="58">
        <v>567</v>
      </c>
      <c r="W23" s="58">
        <v>470</v>
      </c>
      <c r="X23" s="59">
        <v>0.82889999999999997</v>
      </c>
      <c r="Y23" s="219"/>
      <c r="Z23" s="207">
        <v>899</v>
      </c>
      <c r="AA23" s="208">
        <v>905</v>
      </c>
      <c r="AB23" s="209">
        <v>1.0066999999999999</v>
      </c>
      <c r="AC23" s="207">
        <v>1160</v>
      </c>
      <c r="AD23" s="208">
        <v>1105</v>
      </c>
      <c r="AE23" s="209">
        <v>0.9526</v>
      </c>
      <c r="AF23" s="210">
        <v>2050773.32</v>
      </c>
      <c r="AG23" s="211">
        <v>1346239.29</v>
      </c>
      <c r="AH23" s="209">
        <v>0.65649999999999997</v>
      </c>
      <c r="AI23" s="207">
        <v>1031</v>
      </c>
      <c r="AJ23" s="208">
        <v>713</v>
      </c>
      <c r="AK23" s="209">
        <v>0.69159999999999999</v>
      </c>
      <c r="AL23" s="9" t="s">
        <v>166</v>
      </c>
    </row>
    <row r="24" spans="1:38" ht="13.8" x14ac:dyDescent="0.3">
      <c r="A24" s="57" t="s">
        <v>253</v>
      </c>
      <c r="B24" s="57" t="s">
        <v>26</v>
      </c>
      <c r="C24" s="232">
        <v>543025.94999999995</v>
      </c>
      <c r="D24" s="232">
        <v>524686.93999999994</v>
      </c>
      <c r="E24" s="233">
        <v>1.03495228983592</v>
      </c>
      <c r="F24" s="58">
        <v>162</v>
      </c>
      <c r="G24" s="58">
        <v>160</v>
      </c>
      <c r="H24" s="59">
        <v>0.98770000000000002</v>
      </c>
      <c r="I24" s="54">
        <v>0.99</v>
      </c>
      <c r="J24" s="235">
        <v>238</v>
      </c>
      <c r="K24" s="235">
        <v>217</v>
      </c>
      <c r="L24" s="236">
        <v>0.91180000000000005</v>
      </c>
      <c r="M24" s="233">
        <v>0.89</v>
      </c>
      <c r="N24" s="60">
        <v>595647.05000000005</v>
      </c>
      <c r="O24" s="60">
        <v>409469.84</v>
      </c>
      <c r="P24" s="59">
        <v>0.68740000000000001</v>
      </c>
      <c r="Q24" s="59">
        <v>0.62909999999999999</v>
      </c>
      <c r="R24" s="235">
        <v>219</v>
      </c>
      <c r="S24" s="235">
        <v>157</v>
      </c>
      <c r="T24" s="236">
        <v>0.71689999999999998</v>
      </c>
      <c r="U24" s="236">
        <v>0.69</v>
      </c>
      <c r="V24" s="58">
        <v>152</v>
      </c>
      <c r="W24" s="58">
        <v>120</v>
      </c>
      <c r="X24" s="59">
        <v>0.78949999999999998</v>
      </c>
      <c r="Y24" s="219"/>
      <c r="Z24" s="207">
        <v>189</v>
      </c>
      <c r="AA24" s="208">
        <v>206</v>
      </c>
      <c r="AB24" s="209">
        <v>1.0899000000000001</v>
      </c>
      <c r="AC24" s="207">
        <v>310</v>
      </c>
      <c r="AD24" s="208">
        <v>269</v>
      </c>
      <c r="AE24" s="209">
        <v>0.86770000000000003</v>
      </c>
      <c r="AF24" s="210">
        <v>560121.86</v>
      </c>
      <c r="AG24" s="211">
        <v>354611.55</v>
      </c>
      <c r="AH24" s="209">
        <v>0.6331</v>
      </c>
      <c r="AI24" s="207">
        <v>254</v>
      </c>
      <c r="AJ24" s="208">
        <v>173</v>
      </c>
      <c r="AK24" s="209">
        <v>0.68110000000000004</v>
      </c>
      <c r="AL24" s="9" t="s">
        <v>166</v>
      </c>
    </row>
    <row r="25" spans="1:38" ht="13.8" x14ac:dyDescent="0.3">
      <c r="A25" s="57" t="s">
        <v>153</v>
      </c>
      <c r="B25" s="57" t="s">
        <v>27</v>
      </c>
      <c r="C25" s="232">
        <v>8776000.6400000006</v>
      </c>
      <c r="D25" s="232">
        <v>8926395.1999999993</v>
      </c>
      <c r="E25" s="233">
        <v>0.98315170271645602</v>
      </c>
      <c r="F25" s="58">
        <v>5173</v>
      </c>
      <c r="G25" s="58">
        <v>4930</v>
      </c>
      <c r="H25" s="59">
        <v>0.95299999999999996</v>
      </c>
      <c r="I25" s="54">
        <v>0.93369999999999997</v>
      </c>
      <c r="J25" s="235">
        <v>6431</v>
      </c>
      <c r="K25" s="235">
        <v>5858</v>
      </c>
      <c r="L25" s="236">
        <v>0.91090000000000004</v>
      </c>
      <c r="M25" s="233">
        <v>0.87329999999999997</v>
      </c>
      <c r="N25" s="60">
        <v>10360896.85</v>
      </c>
      <c r="O25" s="60">
        <v>6400303.6100000003</v>
      </c>
      <c r="P25" s="59">
        <v>0.61770000000000003</v>
      </c>
      <c r="Q25" s="59">
        <v>0.61050000000000004</v>
      </c>
      <c r="R25" s="235">
        <v>4783</v>
      </c>
      <c r="S25" s="235">
        <v>3034</v>
      </c>
      <c r="T25" s="236">
        <v>0.63429999999999997</v>
      </c>
      <c r="U25" s="236">
        <v>0.66930000000000001</v>
      </c>
      <c r="V25" s="58">
        <v>3927</v>
      </c>
      <c r="W25" s="58">
        <v>3404</v>
      </c>
      <c r="X25" s="59">
        <v>0.86680000000000001</v>
      </c>
      <c r="Y25" s="219"/>
      <c r="Z25" s="207">
        <v>5332</v>
      </c>
      <c r="AA25" s="208">
        <v>5240</v>
      </c>
      <c r="AB25" s="209">
        <v>0.98270000000000002</v>
      </c>
      <c r="AC25" s="207">
        <v>7603</v>
      </c>
      <c r="AD25" s="208">
        <v>6484</v>
      </c>
      <c r="AE25" s="209">
        <v>0.8528</v>
      </c>
      <c r="AF25" s="210">
        <v>10788858.869999999</v>
      </c>
      <c r="AG25" s="211">
        <v>6838084.1799999997</v>
      </c>
      <c r="AH25" s="209">
        <v>0.63380000000000003</v>
      </c>
      <c r="AI25" s="207">
        <v>5608</v>
      </c>
      <c r="AJ25" s="208">
        <v>3602</v>
      </c>
      <c r="AK25" s="209">
        <v>0.64229999999999998</v>
      </c>
      <c r="AL25" s="9" t="s">
        <v>166</v>
      </c>
    </row>
    <row r="26" spans="1:38" ht="13.8" x14ac:dyDescent="0.3">
      <c r="A26" s="57" t="s">
        <v>152</v>
      </c>
      <c r="B26" s="57" t="s">
        <v>28</v>
      </c>
      <c r="C26" s="232">
        <v>4593314.3099999996</v>
      </c>
      <c r="D26" s="232">
        <v>4910963.59</v>
      </c>
      <c r="E26" s="233">
        <v>0.93531833943000198</v>
      </c>
      <c r="F26" s="58">
        <v>2756</v>
      </c>
      <c r="G26" s="58">
        <v>2697</v>
      </c>
      <c r="H26" s="59">
        <v>0.97860000000000003</v>
      </c>
      <c r="I26" s="54">
        <v>0.99</v>
      </c>
      <c r="J26" s="235">
        <v>3935</v>
      </c>
      <c r="K26" s="235">
        <v>2984</v>
      </c>
      <c r="L26" s="236">
        <v>0.75829999999999997</v>
      </c>
      <c r="M26" s="233">
        <v>0.79730000000000001</v>
      </c>
      <c r="N26" s="60">
        <v>5130275.2</v>
      </c>
      <c r="O26" s="60">
        <v>3270292.92</v>
      </c>
      <c r="P26" s="59">
        <v>0.63739999999999997</v>
      </c>
      <c r="Q26" s="59">
        <v>0.63670000000000004</v>
      </c>
      <c r="R26" s="235">
        <v>2546</v>
      </c>
      <c r="S26" s="235">
        <v>1719</v>
      </c>
      <c r="T26" s="236">
        <v>0.67520000000000002</v>
      </c>
      <c r="U26" s="236">
        <v>0.68889999999999996</v>
      </c>
      <c r="V26" s="58">
        <v>2028</v>
      </c>
      <c r="W26" s="58">
        <v>1806</v>
      </c>
      <c r="X26" s="59">
        <v>0.89049999999999996</v>
      </c>
      <c r="Y26" s="219"/>
      <c r="Z26" s="207">
        <v>3019</v>
      </c>
      <c r="AA26" s="208">
        <v>3097</v>
      </c>
      <c r="AB26" s="209">
        <v>1.0258</v>
      </c>
      <c r="AC26" s="207">
        <v>4017</v>
      </c>
      <c r="AD26" s="208">
        <v>3602</v>
      </c>
      <c r="AE26" s="209">
        <v>0.89670000000000005</v>
      </c>
      <c r="AF26" s="210">
        <v>5783039.7599999998</v>
      </c>
      <c r="AG26" s="211">
        <v>3780966.96</v>
      </c>
      <c r="AH26" s="209">
        <v>0.65380000000000005</v>
      </c>
      <c r="AI26" s="207">
        <v>3064</v>
      </c>
      <c r="AJ26" s="208">
        <v>1927</v>
      </c>
      <c r="AK26" s="209">
        <v>0.62890000000000001</v>
      </c>
      <c r="AL26" s="9" t="s">
        <v>166</v>
      </c>
    </row>
    <row r="27" spans="1:38" ht="13.8" x14ac:dyDescent="0.3">
      <c r="A27" s="57" t="s">
        <v>152</v>
      </c>
      <c r="B27" s="57" t="s">
        <v>29</v>
      </c>
      <c r="C27" s="232">
        <v>7739824.5599999996</v>
      </c>
      <c r="D27" s="232">
        <v>8319636.3099999996</v>
      </c>
      <c r="E27" s="233">
        <v>0.930308041313888</v>
      </c>
      <c r="F27" s="58">
        <v>3056</v>
      </c>
      <c r="G27" s="58">
        <v>3010</v>
      </c>
      <c r="H27" s="59">
        <v>0.9849</v>
      </c>
      <c r="I27" s="54">
        <v>0.95130000000000003</v>
      </c>
      <c r="J27" s="235">
        <v>4340</v>
      </c>
      <c r="K27" s="235">
        <v>3610</v>
      </c>
      <c r="L27" s="236">
        <v>0.83179999999999998</v>
      </c>
      <c r="M27" s="233">
        <v>0.81940000000000002</v>
      </c>
      <c r="N27" s="60">
        <v>8742094.4299999997</v>
      </c>
      <c r="O27" s="60">
        <v>5996255.5599999996</v>
      </c>
      <c r="P27" s="59">
        <v>0.68589999999999995</v>
      </c>
      <c r="Q27" s="59">
        <v>0.68679999999999997</v>
      </c>
      <c r="R27" s="235">
        <v>2876</v>
      </c>
      <c r="S27" s="235">
        <v>1950</v>
      </c>
      <c r="T27" s="236">
        <v>0.67800000000000005</v>
      </c>
      <c r="U27" s="236">
        <v>0.69</v>
      </c>
      <c r="V27" s="58">
        <v>2556</v>
      </c>
      <c r="W27" s="58">
        <v>2020</v>
      </c>
      <c r="X27" s="59">
        <v>0.7903</v>
      </c>
      <c r="Y27" s="219"/>
      <c r="Z27" s="207">
        <v>3456</v>
      </c>
      <c r="AA27" s="208">
        <v>3519</v>
      </c>
      <c r="AB27" s="209">
        <v>1.0182</v>
      </c>
      <c r="AC27" s="207">
        <v>4884</v>
      </c>
      <c r="AD27" s="208">
        <v>4140</v>
      </c>
      <c r="AE27" s="209">
        <v>0.84770000000000001</v>
      </c>
      <c r="AF27" s="210">
        <v>10605205.050000001</v>
      </c>
      <c r="AG27" s="211">
        <v>7628507.4400000004</v>
      </c>
      <c r="AH27" s="209">
        <v>0.71930000000000005</v>
      </c>
      <c r="AI27" s="207">
        <v>3632</v>
      </c>
      <c r="AJ27" s="208">
        <v>2521</v>
      </c>
      <c r="AK27" s="209">
        <v>0.69410000000000005</v>
      </c>
      <c r="AL27" s="9" t="s">
        <v>166</v>
      </c>
    </row>
    <row r="28" spans="1:38" ht="13.8" x14ac:dyDescent="0.3">
      <c r="A28" s="57" t="s">
        <v>152</v>
      </c>
      <c r="B28" s="57" t="s">
        <v>30</v>
      </c>
      <c r="C28" s="232">
        <v>37148736.07</v>
      </c>
      <c r="D28" s="232">
        <v>37672279.619999997</v>
      </c>
      <c r="E28" s="233">
        <v>0.98610268464555395</v>
      </c>
      <c r="F28" s="58">
        <v>13816</v>
      </c>
      <c r="G28" s="58">
        <v>13216</v>
      </c>
      <c r="H28" s="59">
        <v>0.95660000000000001</v>
      </c>
      <c r="I28" s="54">
        <v>0.97989999999999999</v>
      </c>
      <c r="J28" s="235">
        <v>18137</v>
      </c>
      <c r="K28" s="235">
        <v>14655</v>
      </c>
      <c r="L28" s="236">
        <v>0.80800000000000005</v>
      </c>
      <c r="M28" s="233">
        <v>0.82</v>
      </c>
      <c r="N28" s="60">
        <v>42061299.380000003</v>
      </c>
      <c r="O28" s="60">
        <v>28333896.030000001</v>
      </c>
      <c r="P28" s="59">
        <v>0.67359999999999998</v>
      </c>
      <c r="Q28" s="59">
        <v>0.66080000000000005</v>
      </c>
      <c r="R28" s="235">
        <v>13319</v>
      </c>
      <c r="S28" s="235">
        <v>8726</v>
      </c>
      <c r="T28" s="236">
        <v>0.6552</v>
      </c>
      <c r="U28" s="236">
        <v>0.67769999999999997</v>
      </c>
      <c r="V28" s="58">
        <v>10128</v>
      </c>
      <c r="W28" s="58">
        <v>7841</v>
      </c>
      <c r="X28" s="59">
        <v>0.7742</v>
      </c>
      <c r="Y28" s="219"/>
      <c r="Z28" s="207">
        <v>14134</v>
      </c>
      <c r="AA28" s="208">
        <v>14254</v>
      </c>
      <c r="AB28" s="209">
        <v>1.0085</v>
      </c>
      <c r="AC28" s="207">
        <v>19714</v>
      </c>
      <c r="AD28" s="208">
        <v>16480</v>
      </c>
      <c r="AE28" s="209">
        <v>0.83599999999999997</v>
      </c>
      <c r="AF28" s="210">
        <v>46636288.689999998</v>
      </c>
      <c r="AG28" s="211">
        <v>31502301.789999999</v>
      </c>
      <c r="AH28" s="209">
        <v>0.67549999999999999</v>
      </c>
      <c r="AI28" s="207">
        <v>15456</v>
      </c>
      <c r="AJ28" s="208">
        <v>9817</v>
      </c>
      <c r="AK28" s="209">
        <v>0.63519999999999999</v>
      </c>
      <c r="AL28" s="9" t="s">
        <v>166</v>
      </c>
    </row>
    <row r="29" spans="1:38" ht="13.8" x14ac:dyDescent="0.3">
      <c r="A29" s="57" t="s">
        <v>167</v>
      </c>
      <c r="B29" s="57" t="s">
        <v>31</v>
      </c>
      <c r="C29" s="232">
        <v>2107977.02</v>
      </c>
      <c r="D29" s="232">
        <v>2180623.12</v>
      </c>
      <c r="E29" s="233">
        <v>0.96668562332770303</v>
      </c>
      <c r="F29" s="58">
        <v>511</v>
      </c>
      <c r="G29" s="58">
        <v>504</v>
      </c>
      <c r="H29" s="59">
        <v>0.98629999999999995</v>
      </c>
      <c r="I29" s="54">
        <v>0.99</v>
      </c>
      <c r="J29" s="235">
        <v>749</v>
      </c>
      <c r="K29" s="235">
        <v>697</v>
      </c>
      <c r="L29" s="236">
        <v>0.93059999999999998</v>
      </c>
      <c r="M29" s="233">
        <v>0.89</v>
      </c>
      <c r="N29" s="60">
        <v>2328641.5</v>
      </c>
      <c r="O29" s="60">
        <v>1661366.45</v>
      </c>
      <c r="P29" s="59">
        <v>0.71340000000000003</v>
      </c>
      <c r="Q29" s="59">
        <v>0.69</v>
      </c>
      <c r="R29" s="235">
        <v>671</v>
      </c>
      <c r="S29" s="235">
        <v>509</v>
      </c>
      <c r="T29" s="236">
        <v>0.75860000000000005</v>
      </c>
      <c r="U29" s="236">
        <v>0.69</v>
      </c>
      <c r="V29" s="58">
        <v>424</v>
      </c>
      <c r="W29" s="58">
        <v>312</v>
      </c>
      <c r="X29" s="59">
        <v>0.73580000000000001</v>
      </c>
      <c r="Y29" s="219"/>
      <c r="Z29" s="207">
        <v>619</v>
      </c>
      <c r="AA29" s="208">
        <v>663</v>
      </c>
      <c r="AB29" s="209">
        <v>1.0710999999999999</v>
      </c>
      <c r="AC29" s="207">
        <v>958</v>
      </c>
      <c r="AD29" s="208">
        <v>897</v>
      </c>
      <c r="AE29" s="209">
        <v>0.93630000000000002</v>
      </c>
      <c r="AF29" s="210">
        <v>2509079.5499999998</v>
      </c>
      <c r="AG29" s="211">
        <v>1647518.68</v>
      </c>
      <c r="AH29" s="209">
        <v>0.65659999999999996</v>
      </c>
      <c r="AI29" s="207">
        <v>855</v>
      </c>
      <c r="AJ29" s="208">
        <v>622</v>
      </c>
      <c r="AK29" s="209">
        <v>0.72750000000000004</v>
      </c>
      <c r="AL29" s="9" t="s">
        <v>166</v>
      </c>
    </row>
    <row r="30" spans="1:38" ht="13.8" x14ac:dyDescent="0.3">
      <c r="A30" s="57" t="s">
        <v>167</v>
      </c>
      <c r="B30" s="57" t="s">
        <v>32</v>
      </c>
      <c r="C30" s="232">
        <v>2218151.21</v>
      </c>
      <c r="D30" s="232">
        <v>2446600.16</v>
      </c>
      <c r="E30" s="233">
        <v>0.90662595640474397</v>
      </c>
      <c r="F30" s="58">
        <v>503</v>
      </c>
      <c r="G30" s="58">
        <v>517</v>
      </c>
      <c r="H30" s="59">
        <v>1.0278</v>
      </c>
      <c r="I30" s="54">
        <v>0.99</v>
      </c>
      <c r="J30" s="235">
        <v>807</v>
      </c>
      <c r="K30" s="235">
        <v>731</v>
      </c>
      <c r="L30" s="236">
        <v>0.90580000000000005</v>
      </c>
      <c r="M30" s="233">
        <v>0.89</v>
      </c>
      <c r="N30" s="60">
        <v>2368630.85</v>
      </c>
      <c r="O30" s="60">
        <v>1747623.29</v>
      </c>
      <c r="P30" s="59">
        <v>0.73780000000000001</v>
      </c>
      <c r="Q30" s="59">
        <v>0.69</v>
      </c>
      <c r="R30" s="235">
        <v>646</v>
      </c>
      <c r="S30" s="235">
        <v>497</v>
      </c>
      <c r="T30" s="236">
        <v>0.76929999999999998</v>
      </c>
      <c r="U30" s="236">
        <v>0.69</v>
      </c>
      <c r="V30" s="58">
        <v>463</v>
      </c>
      <c r="W30" s="58">
        <v>350</v>
      </c>
      <c r="X30" s="59">
        <v>0.75590000000000002</v>
      </c>
      <c r="Y30" s="219"/>
      <c r="Z30" s="207">
        <v>716</v>
      </c>
      <c r="AA30" s="208">
        <v>772</v>
      </c>
      <c r="AB30" s="209">
        <v>1.0782</v>
      </c>
      <c r="AC30" s="207">
        <v>1087</v>
      </c>
      <c r="AD30" s="208">
        <v>1014</v>
      </c>
      <c r="AE30" s="209">
        <v>0.93279999999999996</v>
      </c>
      <c r="AF30" s="210">
        <v>3032884.52</v>
      </c>
      <c r="AG30" s="211">
        <v>2196211.0299999998</v>
      </c>
      <c r="AH30" s="209">
        <v>0.72409999999999997</v>
      </c>
      <c r="AI30" s="207">
        <v>959</v>
      </c>
      <c r="AJ30" s="208">
        <v>721</v>
      </c>
      <c r="AK30" s="209">
        <v>0.75180000000000002</v>
      </c>
      <c r="AL30" s="9" t="s">
        <v>166</v>
      </c>
    </row>
    <row r="31" spans="1:38" ht="13.8" x14ac:dyDescent="0.3">
      <c r="A31" s="57" t="s">
        <v>142</v>
      </c>
      <c r="B31" s="57" t="s">
        <v>33</v>
      </c>
      <c r="C31" s="232">
        <v>12124358.140000001</v>
      </c>
      <c r="D31" s="232">
        <v>12447404.43</v>
      </c>
      <c r="E31" s="233">
        <v>0.974047096178428</v>
      </c>
      <c r="F31" s="58">
        <v>3585</v>
      </c>
      <c r="G31" s="58">
        <v>3620</v>
      </c>
      <c r="H31" s="59">
        <v>1.0098</v>
      </c>
      <c r="I31" s="54">
        <v>0.99</v>
      </c>
      <c r="J31" s="235">
        <v>4818</v>
      </c>
      <c r="K31" s="235">
        <v>4274</v>
      </c>
      <c r="L31" s="236">
        <v>0.8871</v>
      </c>
      <c r="M31" s="233">
        <v>0.89</v>
      </c>
      <c r="N31" s="60">
        <v>13573585.210000001</v>
      </c>
      <c r="O31" s="60">
        <v>9440263.7599999998</v>
      </c>
      <c r="P31" s="59">
        <v>0.69550000000000001</v>
      </c>
      <c r="Q31" s="59">
        <v>0.69</v>
      </c>
      <c r="R31" s="235">
        <v>4135</v>
      </c>
      <c r="S31" s="235">
        <v>2972</v>
      </c>
      <c r="T31" s="236">
        <v>0.71870000000000001</v>
      </c>
      <c r="U31" s="236">
        <v>0.69</v>
      </c>
      <c r="V31" s="58">
        <v>2928</v>
      </c>
      <c r="W31" s="58">
        <v>2476</v>
      </c>
      <c r="X31" s="59">
        <v>0.84560000000000002</v>
      </c>
      <c r="Y31" s="219"/>
      <c r="Z31" s="207">
        <v>4244</v>
      </c>
      <c r="AA31" s="208">
        <v>4549</v>
      </c>
      <c r="AB31" s="209">
        <v>1.0719000000000001</v>
      </c>
      <c r="AC31" s="207">
        <v>5985</v>
      </c>
      <c r="AD31" s="208">
        <v>5214</v>
      </c>
      <c r="AE31" s="209">
        <v>0.87119999999999997</v>
      </c>
      <c r="AF31" s="210">
        <v>13958043.609999999</v>
      </c>
      <c r="AG31" s="211">
        <v>10104344.050000001</v>
      </c>
      <c r="AH31" s="209">
        <v>0.72389999999999999</v>
      </c>
      <c r="AI31" s="207">
        <v>5160</v>
      </c>
      <c r="AJ31" s="208">
        <v>3716</v>
      </c>
      <c r="AK31" s="209">
        <v>0.72019999999999995</v>
      </c>
      <c r="AL31" s="9" t="s">
        <v>166</v>
      </c>
    </row>
    <row r="32" spans="1:38" ht="13.8" x14ac:dyDescent="0.3">
      <c r="A32" s="57" t="s">
        <v>142</v>
      </c>
      <c r="B32" s="57" t="s">
        <v>34</v>
      </c>
      <c r="C32" s="232">
        <v>2297848.02</v>
      </c>
      <c r="D32" s="232">
        <v>2133664.42</v>
      </c>
      <c r="E32" s="233">
        <v>1.0769491202370101</v>
      </c>
      <c r="F32" s="58">
        <v>928</v>
      </c>
      <c r="G32" s="58">
        <v>936</v>
      </c>
      <c r="H32" s="59">
        <v>1.0085999999999999</v>
      </c>
      <c r="I32" s="54">
        <v>0.99</v>
      </c>
      <c r="J32" s="235">
        <v>1196</v>
      </c>
      <c r="K32" s="235">
        <v>958</v>
      </c>
      <c r="L32" s="236">
        <v>0.80100000000000005</v>
      </c>
      <c r="M32" s="233">
        <v>0.75890000000000002</v>
      </c>
      <c r="N32" s="60">
        <v>2366547.2000000002</v>
      </c>
      <c r="O32" s="60">
        <v>1709814.14</v>
      </c>
      <c r="P32" s="59">
        <v>0.72250000000000003</v>
      </c>
      <c r="Q32" s="59">
        <v>0.69</v>
      </c>
      <c r="R32" s="235">
        <v>823</v>
      </c>
      <c r="S32" s="235">
        <v>614</v>
      </c>
      <c r="T32" s="236">
        <v>0.74609999999999999</v>
      </c>
      <c r="U32" s="236">
        <v>0.69</v>
      </c>
      <c r="V32" s="58">
        <v>708</v>
      </c>
      <c r="W32" s="58">
        <v>589</v>
      </c>
      <c r="X32" s="59">
        <v>0.83189999999999997</v>
      </c>
      <c r="Y32" s="219"/>
      <c r="Z32" s="207">
        <v>834</v>
      </c>
      <c r="AA32" s="208">
        <v>860</v>
      </c>
      <c r="AB32" s="209">
        <v>1.0311999999999999</v>
      </c>
      <c r="AC32" s="207">
        <v>1234</v>
      </c>
      <c r="AD32" s="208">
        <v>1039</v>
      </c>
      <c r="AE32" s="209">
        <v>0.84199999999999997</v>
      </c>
      <c r="AF32" s="210">
        <v>2629292.1800000002</v>
      </c>
      <c r="AG32" s="211">
        <v>1788035.59</v>
      </c>
      <c r="AH32" s="209">
        <v>0.68</v>
      </c>
      <c r="AI32" s="207">
        <v>981</v>
      </c>
      <c r="AJ32" s="208">
        <v>665</v>
      </c>
      <c r="AK32" s="209">
        <v>0.67789999999999995</v>
      </c>
      <c r="AL32" s="9" t="s">
        <v>166</v>
      </c>
    </row>
    <row r="33" spans="1:38" ht="13.8" x14ac:dyDescent="0.3">
      <c r="A33" s="57" t="s">
        <v>152</v>
      </c>
      <c r="B33" s="57" t="s">
        <v>35</v>
      </c>
      <c r="C33" s="232">
        <v>5219889.92</v>
      </c>
      <c r="D33" s="232">
        <v>5457761.5800000001</v>
      </c>
      <c r="E33" s="233">
        <v>0.95641589385808201</v>
      </c>
      <c r="F33" s="58">
        <v>1981</v>
      </c>
      <c r="G33" s="58">
        <v>1909</v>
      </c>
      <c r="H33" s="59">
        <v>0.9637</v>
      </c>
      <c r="I33" s="54">
        <v>0.98099999999999998</v>
      </c>
      <c r="J33" s="235">
        <v>2470</v>
      </c>
      <c r="K33" s="235">
        <v>2195</v>
      </c>
      <c r="L33" s="236">
        <v>0.88870000000000005</v>
      </c>
      <c r="M33" s="233">
        <v>0.89</v>
      </c>
      <c r="N33" s="60">
        <v>6170951.2599999998</v>
      </c>
      <c r="O33" s="60">
        <v>3987869.47</v>
      </c>
      <c r="P33" s="59">
        <v>0.6462</v>
      </c>
      <c r="Q33" s="59">
        <v>0.64780000000000004</v>
      </c>
      <c r="R33" s="235">
        <v>1960</v>
      </c>
      <c r="S33" s="235">
        <v>1386</v>
      </c>
      <c r="T33" s="236">
        <v>0.70709999999999995</v>
      </c>
      <c r="U33" s="236">
        <v>0.69</v>
      </c>
      <c r="V33" s="58">
        <v>1575</v>
      </c>
      <c r="W33" s="58">
        <v>1362</v>
      </c>
      <c r="X33" s="59">
        <v>0.86480000000000001</v>
      </c>
      <c r="Y33" s="219"/>
      <c r="Z33" s="207">
        <v>2221</v>
      </c>
      <c r="AA33" s="208">
        <v>2172</v>
      </c>
      <c r="AB33" s="209">
        <v>0.97789999999999999</v>
      </c>
      <c r="AC33" s="207">
        <v>2962</v>
      </c>
      <c r="AD33" s="208">
        <v>2708</v>
      </c>
      <c r="AE33" s="209">
        <v>0.91420000000000001</v>
      </c>
      <c r="AF33" s="210">
        <v>6912578.6600000001</v>
      </c>
      <c r="AG33" s="211">
        <v>4640563.4000000004</v>
      </c>
      <c r="AH33" s="209">
        <v>0.67130000000000001</v>
      </c>
      <c r="AI33" s="207">
        <v>2478</v>
      </c>
      <c r="AJ33" s="208">
        <v>1802</v>
      </c>
      <c r="AK33" s="209">
        <v>0.72719999999999996</v>
      </c>
      <c r="AL33" s="9" t="s">
        <v>166</v>
      </c>
    </row>
    <row r="34" spans="1:38" ht="13.8" x14ac:dyDescent="0.3">
      <c r="A34" s="57" t="s">
        <v>142</v>
      </c>
      <c r="B34" s="57" t="s">
        <v>36</v>
      </c>
      <c r="C34" s="232">
        <v>15420585.52</v>
      </c>
      <c r="D34" s="232">
        <v>15589313.49</v>
      </c>
      <c r="E34" s="233">
        <v>0.98917669016610399</v>
      </c>
      <c r="F34" s="58">
        <v>6785</v>
      </c>
      <c r="G34" s="58">
        <v>6561</v>
      </c>
      <c r="H34" s="59">
        <v>0.96699999999999997</v>
      </c>
      <c r="I34" s="54">
        <v>0.96540000000000004</v>
      </c>
      <c r="J34" s="235">
        <v>7891</v>
      </c>
      <c r="K34" s="235">
        <v>7189</v>
      </c>
      <c r="L34" s="236">
        <v>0.91100000000000003</v>
      </c>
      <c r="M34" s="233">
        <v>0.89</v>
      </c>
      <c r="N34" s="60">
        <v>16536236.99</v>
      </c>
      <c r="O34" s="60">
        <v>11517673.9</v>
      </c>
      <c r="P34" s="59">
        <v>0.69650000000000001</v>
      </c>
      <c r="Q34" s="59">
        <v>0.69</v>
      </c>
      <c r="R34" s="235">
        <v>5953</v>
      </c>
      <c r="S34" s="235">
        <v>4333</v>
      </c>
      <c r="T34" s="236">
        <v>0.72789999999999999</v>
      </c>
      <c r="U34" s="236">
        <v>0.69</v>
      </c>
      <c r="V34" s="58">
        <v>5141</v>
      </c>
      <c r="W34" s="58">
        <v>4125</v>
      </c>
      <c r="X34" s="59">
        <v>0.8024</v>
      </c>
      <c r="Y34" s="219"/>
      <c r="Z34" s="207">
        <v>8273</v>
      </c>
      <c r="AA34" s="208">
        <v>8290</v>
      </c>
      <c r="AB34" s="209">
        <v>1.0021</v>
      </c>
      <c r="AC34" s="207">
        <v>9910</v>
      </c>
      <c r="AD34" s="208">
        <v>8772</v>
      </c>
      <c r="AE34" s="209">
        <v>0.88519999999999999</v>
      </c>
      <c r="AF34" s="210">
        <v>17704322.739999998</v>
      </c>
      <c r="AG34" s="211">
        <v>12777651.18</v>
      </c>
      <c r="AH34" s="209">
        <v>0.72170000000000001</v>
      </c>
      <c r="AI34" s="207">
        <v>7393</v>
      </c>
      <c r="AJ34" s="208">
        <v>5232</v>
      </c>
      <c r="AK34" s="209">
        <v>0.7077</v>
      </c>
      <c r="AL34" s="9" t="s">
        <v>166</v>
      </c>
    </row>
    <row r="35" spans="1:38" ht="13.8" x14ac:dyDescent="0.3">
      <c r="A35" s="57" t="s">
        <v>239</v>
      </c>
      <c r="B35" s="57" t="s">
        <v>143</v>
      </c>
      <c r="C35" s="232">
        <v>2708740.75</v>
      </c>
      <c r="D35" s="232">
        <v>2828244.36</v>
      </c>
      <c r="E35" s="233">
        <v>0.95774636318907003</v>
      </c>
      <c r="F35" s="58">
        <v>1651</v>
      </c>
      <c r="G35" s="58">
        <v>1297</v>
      </c>
      <c r="H35" s="59">
        <v>0.78559999999999997</v>
      </c>
      <c r="I35" s="54">
        <v>0.7944</v>
      </c>
      <c r="J35" s="235">
        <v>2168</v>
      </c>
      <c r="K35" s="235">
        <v>1617</v>
      </c>
      <c r="L35" s="236">
        <v>0.74580000000000002</v>
      </c>
      <c r="M35" s="233">
        <v>0.74209999999999998</v>
      </c>
      <c r="N35" s="60">
        <v>2924556.12</v>
      </c>
      <c r="O35" s="60">
        <v>1853273.5</v>
      </c>
      <c r="P35" s="59">
        <v>0.63370000000000004</v>
      </c>
      <c r="Q35" s="59">
        <v>0.62839999999999996</v>
      </c>
      <c r="R35" s="235">
        <v>1456</v>
      </c>
      <c r="S35" s="235">
        <v>998</v>
      </c>
      <c r="T35" s="236">
        <v>0.68540000000000001</v>
      </c>
      <c r="U35" s="236">
        <v>0.69</v>
      </c>
      <c r="V35" s="58">
        <v>971</v>
      </c>
      <c r="W35" s="58">
        <v>793</v>
      </c>
      <c r="X35" s="59">
        <v>0.81669999999999998</v>
      </c>
      <c r="Y35" s="219"/>
      <c r="Z35" s="207">
        <v>2071</v>
      </c>
      <c r="AA35" s="208">
        <v>1632</v>
      </c>
      <c r="AB35" s="209">
        <v>0.78800000000000003</v>
      </c>
      <c r="AC35" s="207">
        <v>2450</v>
      </c>
      <c r="AD35" s="208">
        <v>1925</v>
      </c>
      <c r="AE35" s="209">
        <v>0.78569999999999995</v>
      </c>
      <c r="AF35" s="210">
        <v>3014070.75</v>
      </c>
      <c r="AG35" s="211">
        <v>1912141.41</v>
      </c>
      <c r="AH35" s="209">
        <v>0.63439999999999996</v>
      </c>
      <c r="AI35" s="207">
        <v>1861</v>
      </c>
      <c r="AJ35" s="208">
        <v>1173</v>
      </c>
      <c r="AK35" s="209">
        <v>0.63029999999999997</v>
      </c>
      <c r="AL35" s="9" t="s">
        <v>166</v>
      </c>
    </row>
    <row r="36" spans="1:38" ht="13.8" x14ac:dyDescent="0.3">
      <c r="A36" s="57" t="s">
        <v>239</v>
      </c>
      <c r="B36" s="57" t="s">
        <v>144</v>
      </c>
      <c r="C36" s="232">
        <v>2934602.15</v>
      </c>
      <c r="D36" s="232">
        <v>3125745.62</v>
      </c>
      <c r="E36" s="233">
        <v>0.93884868020706003</v>
      </c>
      <c r="F36" s="58">
        <v>1553</v>
      </c>
      <c r="G36" s="58">
        <v>1315</v>
      </c>
      <c r="H36" s="59">
        <v>0.84670000000000001</v>
      </c>
      <c r="I36" s="54">
        <v>0.9355</v>
      </c>
      <c r="J36" s="235">
        <v>2552</v>
      </c>
      <c r="K36" s="235">
        <v>1598</v>
      </c>
      <c r="L36" s="236">
        <v>0.62619999999999998</v>
      </c>
      <c r="M36" s="233">
        <v>0.67210000000000003</v>
      </c>
      <c r="N36" s="60">
        <v>3097890.68</v>
      </c>
      <c r="O36" s="60">
        <v>1990013.99</v>
      </c>
      <c r="P36" s="59">
        <v>0.64239999999999997</v>
      </c>
      <c r="Q36" s="59">
        <v>0.64500000000000002</v>
      </c>
      <c r="R36" s="235">
        <v>1430</v>
      </c>
      <c r="S36" s="235">
        <v>1004</v>
      </c>
      <c r="T36" s="236">
        <v>0.70209999999999995</v>
      </c>
      <c r="U36" s="236">
        <v>0.69</v>
      </c>
      <c r="V36" s="58">
        <v>1026</v>
      </c>
      <c r="W36" s="58">
        <v>835</v>
      </c>
      <c r="X36" s="59">
        <v>0.81379999999999997</v>
      </c>
      <c r="Y36" s="219"/>
      <c r="Z36" s="207">
        <v>1661</v>
      </c>
      <c r="AA36" s="208">
        <v>1563</v>
      </c>
      <c r="AB36" s="209">
        <v>0.94099999999999995</v>
      </c>
      <c r="AC36" s="207">
        <v>2230</v>
      </c>
      <c r="AD36" s="208">
        <v>2018</v>
      </c>
      <c r="AE36" s="209">
        <v>0.90490000000000004</v>
      </c>
      <c r="AF36" s="210">
        <v>3571770.62</v>
      </c>
      <c r="AG36" s="211">
        <v>2242614.73</v>
      </c>
      <c r="AH36" s="209">
        <v>0.62790000000000001</v>
      </c>
      <c r="AI36" s="207">
        <v>1802</v>
      </c>
      <c r="AJ36" s="208">
        <v>1073</v>
      </c>
      <c r="AK36" s="209">
        <v>0.59540000000000004</v>
      </c>
      <c r="AL36" s="9" t="s">
        <v>166</v>
      </c>
    </row>
    <row r="37" spans="1:38" ht="13.8" x14ac:dyDescent="0.3">
      <c r="A37" s="57" t="s">
        <v>142</v>
      </c>
      <c r="B37" s="57" t="s">
        <v>39</v>
      </c>
      <c r="C37" s="232">
        <v>22750871.210000001</v>
      </c>
      <c r="D37" s="232">
        <v>22716952.82</v>
      </c>
      <c r="E37" s="233">
        <v>1.0014930871349099</v>
      </c>
      <c r="F37" s="58">
        <v>10943</v>
      </c>
      <c r="G37" s="58">
        <v>11020</v>
      </c>
      <c r="H37" s="59">
        <v>1.0069999999999999</v>
      </c>
      <c r="I37" s="54">
        <v>0.99</v>
      </c>
      <c r="J37" s="235">
        <v>12618</v>
      </c>
      <c r="K37" s="235">
        <v>11278</v>
      </c>
      <c r="L37" s="236">
        <v>0.89380000000000004</v>
      </c>
      <c r="M37" s="233">
        <v>0.87960000000000005</v>
      </c>
      <c r="N37" s="60">
        <v>26311482.800000001</v>
      </c>
      <c r="O37" s="60">
        <v>16951081.510000002</v>
      </c>
      <c r="P37" s="59">
        <v>0.64419999999999999</v>
      </c>
      <c r="Q37" s="59">
        <v>0.63260000000000005</v>
      </c>
      <c r="R37" s="235">
        <v>9711</v>
      </c>
      <c r="S37" s="235">
        <v>6561</v>
      </c>
      <c r="T37" s="236">
        <v>0.67559999999999998</v>
      </c>
      <c r="U37" s="236">
        <v>0.69</v>
      </c>
      <c r="V37" s="58">
        <v>8492</v>
      </c>
      <c r="W37" s="58">
        <v>6732</v>
      </c>
      <c r="X37" s="59">
        <v>0.79269999999999996</v>
      </c>
      <c r="Y37" s="219"/>
      <c r="Z37" s="207">
        <v>12135</v>
      </c>
      <c r="AA37" s="208">
        <v>12377</v>
      </c>
      <c r="AB37" s="209">
        <v>1.0199</v>
      </c>
      <c r="AC37" s="207">
        <v>14524</v>
      </c>
      <c r="AD37" s="208">
        <v>12937</v>
      </c>
      <c r="AE37" s="209">
        <v>0.89070000000000005</v>
      </c>
      <c r="AF37" s="210">
        <v>27749250.690000001</v>
      </c>
      <c r="AG37" s="211">
        <v>18433419</v>
      </c>
      <c r="AH37" s="209">
        <v>0.6643</v>
      </c>
      <c r="AI37" s="207">
        <v>11490</v>
      </c>
      <c r="AJ37" s="208">
        <v>7519</v>
      </c>
      <c r="AK37" s="209">
        <v>0.65439999999999998</v>
      </c>
      <c r="AL37" s="9" t="s">
        <v>166</v>
      </c>
    </row>
    <row r="38" spans="1:38" ht="13.8" x14ac:dyDescent="0.3">
      <c r="A38" s="57" t="s">
        <v>239</v>
      </c>
      <c r="B38" s="57" t="s">
        <v>40</v>
      </c>
      <c r="C38" s="232">
        <v>5362765.2699999996</v>
      </c>
      <c r="D38" s="232">
        <v>5275374.21</v>
      </c>
      <c r="E38" s="233">
        <v>1.01656585040628</v>
      </c>
      <c r="F38" s="58">
        <v>1987</v>
      </c>
      <c r="G38" s="58">
        <v>2066</v>
      </c>
      <c r="H38" s="59">
        <v>1.0398000000000001</v>
      </c>
      <c r="I38" s="54">
        <v>0.99</v>
      </c>
      <c r="J38" s="235">
        <v>2725</v>
      </c>
      <c r="K38" s="235">
        <v>2446</v>
      </c>
      <c r="L38" s="236">
        <v>0.89759999999999995</v>
      </c>
      <c r="M38" s="233">
        <v>0.88229999999999997</v>
      </c>
      <c r="N38" s="60">
        <v>5641323.2800000003</v>
      </c>
      <c r="O38" s="60">
        <v>3949177.73</v>
      </c>
      <c r="P38" s="59">
        <v>0.7</v>
      </c>
      <c r="Q38" s="59">
        <v>0.67600000000000005</v>
      </c>
      <c r="R38" s="235">
        <v>2062</v>
      </c>
      <c r="S38" s="235">
        <v>1442</v>
      </c>
      <c r="T38" s="236">
        <v>0.69930000000000003</v>
      </c>
      <c r="U38" s="236">
        <v>0.69</v>
      </c>
      <c r="V38" s="58">
        <v>1642</v>
      </c>
      <c r="W38" s="58">
        <v>1468</v>
      </c>
      <c r="X38" s="59">
        <v>0.89400000000000002</v>
      </c>
      <c r="Y38" s="219"/>
      <c r="Z38" s="207">
        <v>2082</v>
      </c>
      <c r="AA38" s="208">
        <v>2172</v>
      </c>
      <c r="AB38" s="209">
        <v>1.0431999999999999</v>
      </c>
      <c r="AC38" s="207">
        <v>3014</v>
      </c>
      <c r="AD38" s="208">
        <v>2732</v>
      </c>
      <c r="AE38" s="209">
        <v>0.90639999999999998</v>
      </c>
      <c r="AF38" s="210">
        <v>6020116.0899999999</v>
      </c>
      <c r="AG38" s="211">
        <v>4009091.16</v>
      </c>
      <c r="AH38" s="209">
        <v>0.66590000000000005</v>
      </c>
      <c r="AI38" s="207">
        <v>2396</v>
      </c>
      <c r="AJ38" s="208">
        <v>1622</v>
      </c>
      <c r="AK38" s="209">
        <v>0.67700000000000005</v>
      </c>
      <c r="AL38" s="9" t="s">
        <v>166</v>
      </c>
    </row>
    <row r="39" spans="1:38" ht="13.8" x14ac:dyDescent="0.3">
      <c r="A39" s="57" t="s">
        <v>153</v>
      </c>
      <c r="B39" s="57" t="s">
        <v>41</v>
      </c>
      <c r="C39" s="232">
        <v>14302148.9</v>
      </c>
      <c r="D39" s="232">
        <v>14309158.949999999</v>
      </c>
      <c r="E39" s="233">
        <v>0.99951010048707301</v>
      </c>
      <c r="F39" s="58">
        <v>6499</v>
      </c>
      <c r="G39" s="58">
        <v>6774</v>
      </c>
      <c r="H39" s="59">
        <v>1.0423</v>
      </c>
      <c r="I39" s="54">
        <v>0.99</v>
      </c>
      <c r="J39" s="235">
        <v>8391</v>
      </c>
      <c r="K39" s="235">
        <v>7206</v>
      </c>
      <c r="L39" s="236">
        <v>0.85880000000000001</v>
      </c>
      <c r="M39" s="233">
        <v>0.83499999999999996</v>
      </c>
      <c r="N39" s="60">
        <v>15884568.09</v>
      </c>
      <c r="O39" s="60">
        <v>11068084.039999999</v>
      </c>
      <c r="P39" s="59">
        <v>0.69679999999999997</v>
      </c>
      <c r="Q39" s="59">
        <v>0.67810000000000004</v>
      </c>
      <c r="R39" s="235">
        <v>6238</v>
      </c>
      <c r="S39" s="235">
        <v>4238</v>
      </c>
      <c r="T39" s="236">
        <v>0.6794</v>
      </c>
      <c r="U39" s="236">
        <v>0.69</v>
      </c>
      <c r="V39" s="58">
        <v>5230</v>
      </c>
      <c r="W39" s="58">
        <v>4460</v>
      </c>
      <c r="X39" s="59">
        <v>0.8528</v>
      </c>
      <c r="Y39" s="219"/>
      <c r="Z39" s="207">
        <v>7386</v>
      </c>
      <c r="AA39" s="208">
        <v>8041</v>
      </c>
      <c r="AB39" s="209">
        <v>1.0887</v>
      </c>
      <c r="AC39" s="207">
        <v>9896</v>
      </c>
      <c r="AD39" s="208">
        <v>8250</v>
      </c>
      <c r="AE39" s="209">
        <v>0.8337</v>
      </c>
      <c r="AF39" s="210">
        <v>16783229.829999998</v>
      </c>
      <c r="AG39" s="211">
        <v>11432784.390000001</v>
      </c>
      <c r="AH39" s="209">
        <v>0.68120000000000003</v>
      </c>
      <c r="AI39" s="207">
        <v>7545</v>
      </c>
      <c r="AJ39" s="208">
        <v>5031</v>
      </c>
      <c r="AK39" s="209">
        <v>0.66679999999999995</v>
      </c>
      <c r="AL39" s="9" t="s">
        <v>166</v>
      </c>
    </row>
    <row r="40" spans="1:38" ht="13.8" x14ac:dyDescent="0.3">
      <c r="A40" s="57" t="s">
        <v>167</v>
      </c>
      <c r="B40" s="57" t="s">
        <v>42</v>
      </c>
      <c r="C40" s="232">
        <v>1224432.72</v>
      </c>
      <c r="D40" s="232">
        <v>1156402.1000000001</v>
      </c>
      <c r="E40" s="233">
        <v>1.0588295541836199</v>
      </c>
      <c r="F40" s="58">
        <v>328</v>
      </c>
      <c r="G40" s="58">
        <v>321</v>
      </c>
      <c r="H40" s="59">
        <v>0.97870000000000001</v>
      </c>
      <c r="I40" s="54">
        <v>0.97150000000000003</v>
      </c>
      <c r="J40" s="235">
        <v>437</v>
      </c>
      <c r="K40" s="235">
        <v>413</v>
      </c>
      <c r="L40" s="236">
        <v>0.94510000000000005</v>
      </c>
      <c r="M40" s="233">
        <v>0.89</v>
      </c>
      <c r="N40" s="60">
        <v>1228661.69</v>
      </c>
      <c r="O40" s="60">
        <v>859692.52</v>
      </c>
      <c r="P40" s="59">
        <v>0.69969999999999999</v>
      </c>
      <c r="Q40" s="59">
        <v>0.69</v>
      </c>
      <c r="R40" s="235">
        <v>385</v>
      </c>
      <c r="S40" s="235">
        <v>298</v>
      </c>
      <c r="T40" s="236">
        <v>0.77400000000000002</v>
      </c>
      <c r="U40" s="236">
        <v>0.69</v>
      </c>
      <c r="V40" s="58">
        <v>256</v>
      </c>
      <c r="W40" s="58">
        <v>178</v>
      </c>
      <c r="X40" s="59">
        <v>0.69530000000000003</v>
      </c>
      <c r="Y40" s="219"/>
      <c r="Z40" s="207">
        <v>427</v>
      </c>
      <c r="AA40" s="208">
        <v>432</v>
      </c>
      <c r="AB40" s="209">
        <v>1.0117</v>
      </c>
      <c r="AC40" s="207">
        <v>562</v>
      </c>
      <c r="AD40" s="208">
        <v>515</v>
      </c>
      <c r="AE40" s="209">
        <v>0.91639999999999999</v>
      </c>
      <c r="AF40" s="210">
        <v>1438643.35</v>
      </c>
      <c r="AG40" s="211">
        <v>990159.52</v>
      </c>
      <c r="AH40" s="209">
        <v>0.68830000000000002</v>
      </c>
      <c r="AI40" s="207">
        <v>487</v>
      </c>
      <c r="AJ40" s="208">
        <v>328</v>
      </c>
      <c r="AK40" s="209">
        <v>0.67349999999999999</v>
      </c>
      <c r="AL40" s="9" t="s">
        <v>166</v>
      </c>
    </row>
    <row r="41" spans="1:38" ht="13.8" x14ac:dyDescent="0.3">
      <c r="A41" s="57" t="s">
        <v>253</v>
      </c>
      <c r="B41" s="57" t="s">
        <v>43</v>
      </c>
      <c r="C41" s="232">
        <v>550588.72</v>
      </c>
      <c r="D41" s="232">
        <v>552392.37</v>
      </c>
      <c r="E41" s="233">
        <v>0.99673483904203797</v>
      </c>
      <c r="F41" s="58">
        <v>148</v>
      </c>
      <c r="G41" s="58">
        <v>165</v>
      </c>
      <c r="H41" s="59">
        <v>1.1149</v>
      </c>
      <c r="I41" s="54">
        <v>0.99</v>
      </c>
      <c r="J41" s="235">
        <v>243</v>
      </c>
      <c r="K41" s="235">
        <v>217</v>
      </c>
      <c r="L41" s="236">
        <v>0.89300000000000002</v>
      </c>
      <c r="M41" s="233">
        <v>0.89</v>
      </c>
      <c r="N41" s="60">
        <v>654536.87</v>
      </c>
      <c r="O41" s="60">
        <v>433225.23</v>
      </c>
      <c r="P41" s="59">
        <v>0.66190000000000004</v>
      </c>
      <c r="Q41" s="59">
        <v>0.65459999999999996</v>
      </c>
      <c r="R41" s="235">
        <v>181</v>
      </c>
      <c r="S41" s="235">
        <v>117</v>
      </c>
      <c r="T41" s="236">
        <v>0.64639999999999997</v>
      </c>
      <c r="U41" s="236">
        <v>0.69</v>
      </c>
      <c r="V41" s="58">
        <v>160</v>
      </c>
      <c r="W41" s="58">
        <v>122</v>
      </c>
      <c r="X41" s="59">
        <v>0.76249999999999996</v>
      </c>
      <c r="Y41" s="219"/>
      <c r="Z41" s="207">
        <v>127</v>
      </c>
      <c r="AA41" s="208">
        <v>142</v>
      </c>
      <c r="AB41" s="209">
        <v>1.1181000000000001</v>
      </c>
      <c r="AC41" s="207">
        <v>247</v>
      </c>
      <c r="AD41" s="208">
        <v>218</v>
      </c>
      <c r="AE41" s="209">
        <v>0.88260000000000005</v>
      </c>
      <c r="AF41" s="210">
        <v>645042.30000000005</v>
      </c>
      <c r="AG41" s="211">
        <v>431340.81</v>
      </c>
      <c r="AH41" s="209">
        <v>0.66869999999999996</v>
      </c>
      <c r="AI41" s="207">
        <v>216</v>
      </c>
      <c r="AJ41" s="208">
        <v>155</v>
      </c>
      <c r="AK41" s="209">
        <v>0.71760000000000002</v>
      </c>
      <c r="AL41" s="9" t="s">
        <v>166</v>
      </c>
    </row>
    <row r="42" spans="1:38" ht="13.8" x14ac:dyDescent="0.3">
      <c r="A42" s="57" t="s">
        <v>239</v>
      </c>
      <c r="B42" s="57" t="s">
        <v>44</v>
      </c>
      <c r="C42" s="232">
        <v>3793289.09</v>
      </c>
      <c r="D42" s="232">
        <v>4031042.42</v>
      </c>
      <c r="E42" s="233">
        <v>0.94101939269594703</v>
      </c>
      <c r="F42" s="58">
        <v>1656</v>
      </c>
      <c r="G42" s="58">
        <v>1551</v>
      </c>
      <c r="H42" s="59">
        <v>0.93659999999999999</v>
      </c>
      <c r="I42" s="54">
        <v>0.98670000000000002</v>
      </c>
      <c r="J42" s="235">
        <v>2282</v>
      </c>
      <c r="K42" s="235">
        <v>2048</v>
      </c>
      <c r="L42" s="236">
        <v>0.89749999999999996</v>
      </c>
      <c r="M42" s="233">
        <v>0.89</v>
      </c>
      <c r="N42" s="60">
        <v>4201986.04</v>
      </c>
      <c r="O42" s="60">
        <v>2993401.86</v>
      </c>
      <c r="P42" s="59">
        <v>0.71240000000000003</v>
      </c>
      <c r="Q42" s="59">
        <v>0.69</v>
      </c>
      <c r="R42" s="235">
        <v>1593</v>
      </c>
      <c r="S42" s="235">
        <v>1081</v>
      </c>
      <c r="T42" s="236">
        <v>0.67859999999999998</v>
      </c>
      <c r="U42" s="236">
        <v>0.69</v>
      </c>
      <c r="V42" s="58">
        <v>1378</v>
      </c>
      <c r="W42" s="58">
        <v>1147</v>
      </c>
      <c r="X42" s="59">
        <v>0.83240000000000003</v>
      </c>
      <c r="Y42" s="219"/>
      <c r="Z42" s="207">
        <v>1840</v>
      </c>
      <c r="AA42" s="208">
        <v>1911</v>
      </c>
      <c r="AB42" s="209">
        <v>1.0386</v>
      </c>
      <c r="AC42" s="207">
        <v>2674</v>
      </c>
      <c r="AD42" s="208">
        <v>2367</v>
      </c>
      <c r="AE42" s="209">
        <v>0.88519999999999999</v>
      </c>
      <c r="AF42" s="210">
        <v>4803088.0599999996</v>
      </c>
      <c r="AG42" s="211">
        <v>3395055.27</v>
      </c>
      <c r="AH42" s="209">
        <v>0.70679999999999998</v>
      </c>
      <c r="AI42" s="207">
        <v>2079</v>
      </c>
      <c r="AJ42" s="208">
        <v>1346</v>
      </c>
      <c r="AK42" s="209">
        <v>0.64739999999999998</v>
      </c>
      <c r="AL42" s="9" t="s">
        <v>166</v>
      </c>
    </row>
    <row r="43" spans="1:38" ht="13.8" x14ac:dyDescent="0.3">
      <c r="A43" s="57" t="s">
        <v>239</v>
      </c>
      <c r="B43" s="57" t="s">
        <v>45</v>
      </c>
      <c r="C43" s="232">
        <v>1763250.21</v>
      </c>
      <c r="D43" s="232">
        <v>1767313.8</v>
      </c>
      <c r="E43" s="233">
        <v>0.99770069695602404</v>
      </c>
      <c r="F43" s="58">
        <v>926</v>
      </c>
      <c r="G43" s="58">
        <v>946</v>
      </c>
      <c r="H43" s="59">
        <v>1.0216000000000001</v>
      </c>
      <c r="I43" s="54">
        <v>0.99</v>
      </c>
      <c r="J43" s="235">
        <v>1205</v>
      </c>
      <c r="K43" s="235">
        <v>1125</v>
      </c>
      <c r="L43" s="236">
        <v>0.93359999999999999</v>
      </c>
      <c r="M43" s="233">
        <v>0.89</v>
      </c>
      <c r="N43" s="60">
        <v>2095874.62</v>
      </c>
      <c r="O43" s="60">
        <v>1332460.82</v>
      </c>
      <c r="P43" s="59">
        <v>0.63580000000000003</v>
      </c>
      <c r="Q43" s="59">
        <v>0.6109</v>
      </c>
      <c r="R43" s="235">
        <v>972</v>
      </c>
      <c r="S43" s="235">
        <v>635</v>
      </c>
      <c r="T43" s="236">
        <v>0.65329999999999999</v>
      </c>
      <c r="U43" s="236">
        <v>0.68679999999999997</v>
      </c>
      <c r="V43" s="58">
        <v>780</v>
      </c>
      <c r="W43" s="58">
        <v>699</v>
      </c>
      <c r="X43" s="59">
        <v>0.8962</v>
      </c>
      <c r="Y43" s="219"/>
      <c r="Z43" s="207">
        <v>978</v>
      </c>
      <c r="AA43" s="208">
        <v>1011</v>
      </c>
      <c r="AB43" s="209">
        <v>1.0337000000000001</v>
      </c>
      <c r="AC43" s="207">
        <v>1256</v>
      </c>
      <c r="AD43" s="208">
        <v>1182</v>
      </c>
      <c r="AE43" s="209">
        <v>0.94110000000000005</v>
      </c>
      <c r="AF43" s="210">
        <v>2248640.37</v>
      </c>
      <c r="AG43" s="211">
        <v>1489040.44</v>
      </c>
      <c r="AH43" s="209">
        <v>0.66220000000000001</v>
      </c>
      <c r="AI43" s="207">
        <v>1073</v>
      </c>
      <c r="AJ43" s="208">
        <v>748</v>
      </c>
      <c r="AK43" s="209">
        <v>0.69710000000000005</v>
      </c>
      <c r="AL43" s="9" t="s">
        <v>166</v>
      </c>
    </row>
    <row r="44" spans="1:38" ht="13.8" x14ac:dyDescent="0.3">
      <c r="A44" s="57" t="s">
        <v>142</v>
      </c>
      <c r="B44" s="57" t="s">
        <v>145</v>
      </c>
      <c r="C44" s="232">
        <v>25006475.149999999</v>
      </c>
      <c r="D44" s="232">
        <v>25100721.469999999</v>
      </c>
      <c r="E44" s="233">
        <v>0.99624527445903699</v>
      </c>
      <c r="F44" s="58">
        <v>11388</v>
      </c>
      <c r="G44" s="58">
        <v>11455</v>
      </c>
      <c r="H44" s="59">
        <v>1.0059</v>
      </c>
      <c r="I44" s="54">
        <v>0.99</v>
      </c>
      <c r="J44" s="235">
        <v>13760</v>
      </c>
      <c r="K44" s="235">
        <v>11077</v>
      </c>
      <c r="L44" s="236">
        <v>0.80500000000000005</v>
      </c>
      <c r="M44" s="233">
        <v>0.78480000000000005</v>
      </c>
      <c r="N44" s="60">
        <v>26587003.899999999</v>
      </c>
      <c r="O44" s="60">
        <v>19460494.530000001</v>
      </c>
      <c r="P44" s="59">
        <v>0.73199999999999998</v>
      </c>
      <c r="Q44" s="59">
        <v>0.69</v>
      </c>
      <c r="R44" s="235">
        <v>9673</v>
      </c>
      <c r="S44" s="235">
        <v>7243</v>
      </c>
      <c r="T44" s="236">
        <v>0.74880000000000002</v>
      </c>
      <c r="U44" s="236">
        <v>0.69</v>
      </c>
      <c r="V44" s="58">
        <v>7788</v>
      </c>
      <c r="W44" s="58">
        <v>6489</v>
      </c>
      <c r="X44" s="59">
        <v>0.83320000000000005</v>
      </c>
      <c r="Y44" s="219"/>
      <c r="Z44" s="207">
        <v>11255</v>
      </c>
      <c r="AA44" s="208">
        <v>11733</v>
      </c>
      <c r="AB44" s="209">
        <v>1.0425</v>
      </c>
      <c r="AC44" s="207">
        <v>15098</v>
      </c>
      <c r="AD44" s="208">
        <v>12057</v>
      </c>
      <c r="AE44" s="209">
        <v>0.79859999999999998</v>
      </c>
      <c r="AF44" s="210">
        <v>25829201.149999999</v>
      </c>
      <c r="AG44" s="211">
        <v>19383910.690000001</v>
      </c>
      <c r="AH44" s="209">
        <v>0.75049999999999994</v>
      </c>
      <c r="AI44" s="207">
        <v>11011</v>
      </c>
      <c r="AJ44" s="208">
        <v>7762</v>
      </c>
      <c r="AK44" s="209">
        <v>0.70489999999999997</v>
      </c>
      <c r="AL44" s="9" t="s">
        <v>166</v>
      </c>
    </row>
    <row r="45" spans="1:38" ht="13.8" x14ac:dyDescent="0.3">
      <c r="A45" s="57" t="s">
        <v>142</v>
      </c>
      <c r="B45" s="57" t="s">
        <v>146</v>
      </c>
      <c r="C45" s="232">
        <v>8367759.5899999999</v>
      </c>
      <c r="D45" s="232">
        <v>8404990.75</v>
      </c>
      <c r="E45" s="233">
        <v>0.99557035086564505</v>
      </c>
      <c r="F45" s="58">
        <v>4578</v>
      </c>
      <c r="G45" s="58">
        <v>4324</v>
      </c>
      <c r="H45" s="59">
        <v>0.94450000000000001</v>
      </c>
      <c r="I45" s="54">
        <v>0.98309999999999997</v>
      </c>
      <c r="J45" s="235">
        <v>5137</v>
      </c>
      <c r="K45" s="235">
        <v>4365</v>
      </c>
      <c r="L45" s="236">
        <v>0.84970000000000001</v>
      </c>
      <c r="M45" s="233">
        <v>0.81320000000000003</v>
      </c>
      <c r="N45" s="60">
        <v>9242564.8599999994</v>
      </c>
      <c r="O45" s="60">
        <v>6530167.7999999998</v>
      </c>
      <c r="P45" s="59">
        <v>0.70650000000000002</v>
      </c>
      <c r="Q45" s="59">
        <v>0.69</v>
      </c>
      <c r="R45" s="235">
        <v>3899</v>
      </c>
      <c r="S45" s="235">
        <v>2738</v>
      </c>
      <c r="T45" s="236">
        <v>0.70220000000000005</v>
      </c>
      <c r="U45" s="236">
        <v>0.69</v>
      </c>
      <c r="V45" s="58">
        <v>3075</v>
      </c>
      <c r="W45" s="58">
        <v>2665</v>
      </c>
      <c r="X45" s="59">
        <v>0.86670000000000003</v>
      </c>
      <c r="Y45" s="219"/>
      <c r="Z45" s="207">
        <v>4370</v>
      </c>
      <c r="AA45" s="208">
        <v>4448</v>
      </c>
      <c r="AB45" s="209">
        <v>1.0178</v>
      </c>
      <c r="AC45" s="207">
        <v>5808</v>
      </c>
      <c r="AD45" s="208">
        <v>5025</v>
      </c>
      <c r="AE45" s="209">
        <v>0.86519999999999997</v>
      </c>
      <c r="AF45" s="210">
        <v>9468270.1199999992</v>
      </c>
      <c r="AG45" s="211">
        <v>7040756.6600000001</v>
      </c>
      <c r="AH45" s="209">
        <v>0.74360000000000004</v>
      </c>
      <c r="AI45" s="207">
        <v>4706</v>
      </c>
      <c r="AJ45" s="208">
        <v>3190</v>
      </c>
      <c r="AK45" s="209">
        <v>0.67789999999999995</v>
      </c>
      <c r="AL45" s="9" t="s">
        <v>166</v>
      </c>
    </row>
    <row r="46" spans="1:38" ht="13.8" x14ac:dyDescent="0.3">
      <c r="A46" s="57" t="s">
        <v>239</v>
      </c>
      <c r="B46" s="57" t="s">
        <v>48</v>
      </c>
      <c r="C46" s="232">
        <v>5736954.7699999996</v>
      </c>
      <c r="D46" s="232">
        <v>6040619.3700000001</v>
      </c>
      <c r="E46" s="233">
        <v>0.94972955894090705</v>
      </c>
      <c r="F46" s="58">
        <v>3103</v>
      </c>
      <c r="G46" s="58">
        <v>2900</v>
      </c>
      <c r="H46" s="59">
        <v>0.93459999999999999</v>
      </c>
      <c r="I46" s="54">
        <v>0.95269999999999999</v>
      </c>
      <c r="J46" s="235">
        <v>3648</v>
      </c>
      <c r="K46" s="235">
        <v>2937</v>
      </c>
      <c r="L46" s="236">
        <v>0.80510000000000004</v>
      </c>
      <c r="M46" s="233">
        <v>0.82509999999999994</v>
      </c>
      <c r="N46" s="60">
        <v>6341910.71</v>
      </c>
      <c r="O46" s="60">
        <v>4282831.8899999997</v>
      </c>
      <c r="P46" s="59">
        <v>0.67530000000000001</v>
      </c>
      <c r="Q46" s="59">
        <v>0.67630000000000001</v>
      </c>
      <c r="R46" s="235">
        <v>2540</v>
      </c>
      <c r="S46" s="235">
        <v>1823</v>
      </c>
      <c r="T46" s="236">
        <v>0.7177</v>
      </c>
      <c r="U46" s="236">
        <v>0.69</v>
      </c>
      <c r="V46" s="58">
        <v>1958</v>
      </c>
      <c r="W46" s="58">
        <v>1636</v>
      </c>
      <c r="X46" s="59">
        <v>0.83550000000000002</v>
      </c>
      <c r="Y46" s="219"/>
      <c r="Z46" s="207">
        <v>3327</v>
      </c>
      <c r="AA46" s="208">
        <v>3365</v>
      </c>
      <c r="AB46" s="209">
        <v>1.0114000000000001</v>
      </c>
      <c r="AC46" s="207">
        <v>4204</v>
      </c>
      <c r="AD46" s="208">
        <v>3795</v>
      </c>
      <c r="AE46" s="209">
        <v>0.90269999999999995</v>
      </c>
      <c r="AF46" s="210">
        <v>7343860.6799999997</v>
      </c>
      <c r="AG46" s="211">
        <v>5095623.7699999996</v>
      </c>
      <c r="AH46" s="209">
        <v>0.69389999999999996</v>
      </c>
      <c r="AI46" s="207">
        <v>3286</v>
      </c>
      <c r="AJ46" s="208">
        <v>2271</v>
      </c>
      <c r="AK46" s="209">
        <v>0.69110000000000005</v>
      </c>
      <c r="AL46" s="9" t="s">
        <v>166</v>
      </c>
    </row>
    <row r="47" spans="1:38" ht="13.8" x14ac:dyDescent="0.3">
      <c r="A47" s="57" t="s">
        <v>154</v>
      </c>
      <c r="B47" s="57" t="s">
        <v>49</v>
      </c>
      <c r="C47" s="232">
        <v>9313095.4100000001</v>
      </c>
      <c r="D47" s="232">
        <v>9449955.4000000004</v>
      </c>
      <c r="E47" s="233">
        <v>0.98551739302388697</v>
      </c>
      <c r="F47" s="58">
        <v>3320</v>
      </c>
      <c r="G47" s="58">
        <v>3354</v>
      </c>
      <c r="H47" s="59">
        <v>1.0102</v>
      </c>
      <c r="I47" s="54">
        <v>0.99</v>
      </c>
      <c r="J47" s="235">
        <v>4377</v>
      </c>
      <c r="K47" s="235">
        <v>3753</v>
      </c>
      <c r="L47" s="236">
        <v>0.85740000000000005</v>
      </c>
      <c r="M47" s="233">
        <v>0.89</v>
      </c>
      <c r="N47" s="60">
        <v>10560762.17</v>
      </c>
      <c r="O47" s="60">
        <v>7455607.8799999999</v>
      </c>
      <c r="P47" s="59">
        <v>0.70599999999999996</v>
      </c>
      <c r="Q47" s="59">
        <v>0.69</v>
      </c>
      <c r="R47" s="235">
        <v>3272</v>
      </c>
      <c r="S47" s="235">
        <v>2315</v>
      </c>
      <c r="T47" s="236">
        <v>0.70750000000000002</v>
      </c>
      <c r="U47" s="236">
        <v>0.69</v>
      </c>
      <c r="V47" s="58">
        <v>2649</v>
      </c>
      <c r="W47" s="58">
        <v>2208</v>
      </c>
      <c r="X47" s="59">
        <v>0.83350000000000002</v>
      </c>
      <c r="Y47" s="219"/>
      <c r="Z47" s="207">
        <v>3289</v>
      </c>
      <c r="AA47" s="208">
        <v>3605</v>
      </c>
      <c r="AB47" s="209">
        <v>1.0961000000000001</v>
      </c>
      <c r="AC47" s="207">
        <v>4462</v>
      </c>
      <c r="AD47" s="208">
        <v>4027</v>
      </c>
      <c r="AE47" s="209">
        <v>0.90249999999999997</v>
      </c>
      <c r="AF47" s="210">
        <v>10602758.33</v>
      </c>
      <c r="AG47" s="211">
        <v>7349482.2400000002</v>
      </c>
      <c r="AH47" s="209">
        <v>0.69320000000000004</v>
      </c>
      <c r="AI47" s="207">
        <v>3743</v>
      </c>
      <c r="AJ47" s="208">
        <v>2578</v>
      </c>
      <c r="AK47" s="209">
        <v>0.68879999999999997</v>
      </c>
      <c r="AL47" s="9" t="s">
        <v>166</v>
      </c>
    </row>
    <row r="48" spans="1:38" ht="13.8" x14ac:dyDescent="0.3">
      <c r="A48" s="57" t="s">
        <v>253</v>
      </c>
      <c r="B48" s="57" t="s">
        <v>50</v>
      </c>
      <c r="C48" s="232">
        <v>3092881.62</v>
      </c>
      <c r="D48" s="232">
        <v>3209392.09</v>
      </c>
      <c r="E48" s="233">
        <v>0.96369702836776205</v>
      </c>
      <c r="F48" s="58">
        <v>968</v>
      </c>
      <c r="G48" s="58">
        <v>980</v>
      </c>
      <c r="H48" s="59">
        <v>1.0124</v>
      </c>
      <c r="I48" s="54">
        <v>0.99</v>
      </c>
      <c r="J48" s="235">
        <v>1245</v>
      </c>
      <c r="K48" s="235">
        <v>1156</v>
      </c>
      <c r="L48" s="236">
        <v>0.92849999999999999</v>
      </c>
      <c r="M48" s="233">
        <v>0.88680000000000003</v>
      </c>
      <c r="N48" s="60">
        <v>3346146.21</v>
      </c>
      <c r="O48" s="60">
        <v>2526971.1</v>
      </c>
      <c r="P48" s="59">
        <v>0.75519999999999998</v>
      </c>
      <c r="Q48" s="59">
        <v>0.69</v>
      </c>
      <c r="R48" s="235">
        <v>994</v>
      </c>
      <c r="S48" s="235">
        <v>715</v>
      </c>
      <c r="T48" s="236">
        <v>0.71930000000000005</v>
      </c>
      <c r="U48" s="236">
        <v>0.69</v>
      </c>
      <c r="V48" s="58">
        <v>972</v>
      </c>
      <c r="W48" s="58">
        <v>789</v>
      </c>
      <c r="X48" s="59">
        <v>0.81169999999999998</v>
      </c>
      <c r="Y48" s="219"/>
      <c r="Z48" s="207">
        <v>1066</v>
      </c>
      <c r="AA48" s="208">
        <v>1151</v>
      </c>
      <c r="AB48" s="209">
        <v>1.0797000000000001</v>
      </c>
      <c r="AC48" s="207">
        <v>1556</v>
      </c>
      <c r="AD48" s="208">
        <v>1405</v>
      </c>
      <c r="AE48" s="209">
        <v>0.90300000000000002</v>
      </c>
      <c r="AF48" s="210">
        <v>3891837.41</v>
      </c>
      <c r="AG48" s="211">
        <v>2918225.78</v>
      </c>
      <c r="AH48" s="209">
        <v>0.74980000000000002</v>
      </c>
      <c r="AI48" s="207">
        <v>1281</v>
      </c>
      <c r="AJ48" s="208">
        <v>934</v>
      </c>
      <c r="AK48" s="209">
        <v>0.72909999999999997</v>
      </c>
      <c r="AL48" s="9" t="s">
        <v>166</v>
      </c>
    </row>
    <row r="49" spans="1:38" ht="13.8" x14ac:dyDescent="0.3">
      <c r="A49" s="57" t="s">
        <v>253</v>
      </c>
      <c r="B49" s="57" t="s">
        <v>51</v>
      </c>
      <c r="C49" s="232">
        <v>3875670.46</v>
      </c>
      <c r="D49" s="232">
        <v>3944391.95</v>
      </c>
      <c r="E49" s="233">
        <v>0.98257741855496905</v>
      </c>
      <c r="F49" s="58">
        <v>1468</v>
      </c>
      <c r="G49" s="58">
        <v>1469</v>
      </c>
      <c r="H49" s="59">
        <v>1.0006999999999999</v>
      </c>
      <c r="I49" s="54">
        <v>0.99</v>
      </c>
      <c r="J49" s="235">
        <v>1961</v>
      </c>
      <c r="K49" s="235">
        <v>1800</v>
      </c>
      <c r="L49" s="236">
        <v>0.91790000000000005</v>
      </c>
      <c r="M49" s="233">
        <v>0.89</v>
      </c>
      <c r="N49" s="60">
        <v>4188271.51</v>
      </c>
      <c r="O49" s="60">
        <v>3172061.13</v>
      </c>
      <c r="P49" s="59">
        <v>0.75739999999999996</v>
      </c>
      <c r="Q49" s="59">
        <v>0.69</v>
      </c>
      <c r="R49" s="235">
        <v>1468</v>
      </c>
      <c r="S49" s="235">
        <v>1066</v>
      </c>
      <c r="T49" s="236">
        <v>0.72619999999999996</v>
      </c>
      <c r="U49" s="236">
        <v>0.69</v>
      </c>
      <c r="V49" s="58">
        <v>1283</v>
      </c>
      <c r="W49" s="58">
        <v>1050</v>
      </c>
      <c r="X49" s="59">
        <v>0.81840000000000002</v>
      </c>
      <c r="Y49" s="219"/>
      <c r="Z49" s="207">
        <v>1695</v>
      </c>
      <c r="AA49" s="208">
        <v>1750</v>
      </c>
      <c r="AB49" s="209">
        <v>1.0324</v>
      </c>
      <c r="AC49" s="207">
        <v>2407</v>
      </c>
      <c r="AD49" s="208">
        <v>2103</v>
      </c>
      <c r="AE49" s="209">
        <v>0.87370000000000003</v>
      </c>
      <c r="AF49" s="210">
        <v>4202934.4000000004</v>
      </c>
      <c r="AG49" s="211">
        <v>3194315.94</v>
      </c>
      <c r="AH49" s="209">
        <v>0.76</v>
      </c>
      <c r="AI49" s="207">
        <v>1815</v>
      </c>
      <c r="AJ49" s="208">
        <v>1238</v>
      </c>
      <c r="AK49" s="209">
        <v>0.68210000000000004</v>
      </c>
      <c r="AL49" s="9" t="s">
        <v>166</v>
      </c>
    </row>
    <row r="50" spans="1:38" ht="13.8" x14ac:dyDescent="0.3">
      <c r="A50" s="57" t="s">
        <v>167</v>
      </c>
      <c r="B50" s="57" t="s">
        <v>52</v>
      </c>
      <c r="C50" s="232">
        <v>2887246.09</v>
      </c>
      <c r="D50" s="232">
        <v>2868019.39</v>
      </c>
      <c r="E50" s="233">
        <v>1.0067038249696101</v>
      </c>
      <c r="F50" s="58">
        <v>1582</v>
      </c>
      <c r="G50" s="58">
        <v>1546</v>
      </c>
      <c r="H50" s="59">
        <v>0.97719999999999996</v>
      </c>
      <c r="I50" s="54">
        <v>0.99</v>
      </c>
      <c r="J50" s="235">
        <v>1714</v>
      </c>
      <c r="K50" s="235">
        <v>1543</v>
      </c>
      <c r="L50" s="236">
        <v>0.9002</v>
      </c>
      <c r="M50" s="233">
        <v>0.89</v>
      </c>
      <c r="N50" s="60">
        <v>3198834.32</v>
      </c>
      <c r="O50" s="60">
        <v>2296322.92</v>
      </c>
      <c r="P50" s="59">
        <v>0.71789999999999998</v>
      </c>
      <c r="Q50" s="59">
        <v>0.69</v>
      </c>
      <c r="R50" s="235">
        <v>1187</v>
      </c>
      <c r="S50" s="235">
        <v>861</v>
      </c>
      <c r="T50" s="236">
        <v>0.72540000000000004</v>
      </c>
      <c r="U50" s="236">
        <v>0.69</v>
      </c>
      <c r="V50" s="58">
        <v>1181</v>
      </c>
      <c r="W50" s="58">
        <v>1037</v>
      </c>
      <c r="X50" s="59">
        <v>0.87809999999999999</v>
      </c>
      <c r="Y50" s="219"/>
      <c r="Z50" s="207">
        <v>1643</v>
      </c>
      <c r="AA50" s="208">
        <v>1645</v>
      </c>
      <c r="AB50" s="209">
        <v>1.0012000000000001</v>
      </c>
      <c r="AC50" s="207">
        <v>1899</v>
      </c>
      <c r="AD50" s="208">
        <v>1668</v>
      </c>
      <c r="AE50" s="209">
        <v>0.87839999999999996</v>
      </c>
      <c r="AF50" s="210">
        <v>3062225.19</v>
      </c>
      <c r="AG50" s="211">
        <v>2180011.81</v>
      </c>
      <c r="AH50" s="209">
        <v>0.71189999999999998</v>
      </c>
      <c r="AI50" s="207">
        <v>1403</v>
      </c>
      <c r="AJ50" s="208">
        <v>1022</v>
      </c>
      <c r="AK50" s="209">
        <v>0.72840000000000005</v>
      </c>
      <c r="AL50" s="9" t="s">
        <v>166</v>
      </c>
    </row>
    <row r="51" spans="1:38" ht="13.8" x14ac:dyDescent="0.3">
      <c r="A51" s="57" t="s">
        <v>154</v>
      </c>
      <c r="B51" s="57" t="s">
        <v>53</v>
      </c>
      <c r="C51" s="232">
        <v>4547546.0599999996</v>
      </c>
      <c r="D51" s="232">
        <v>4611195.26</v>
      </c>
      <c r="E51" s="233">
        <v>0.98619681093270395</v>
      </c>
      <c r="F51" s="58">
        <v>1921</v>
      </c>
      <c r="G51" s="58">
        <v>1862</v>
      </c>
      <c r="H51" s="59">
        <v>0.96930000000000005</v>
      </c>
      <c r="I51" s="54">
        <v>0.99</v>
      </c>
      <c r="J51" s="235">
        <v>2351</v>
      </c>
      <c r="K51" s="235">
        <v>1997</v>
      </c>
      <c r="L51" s="236">
        <v>0.84940000000000004</v>
      </c>
      <c r="M51" s="233">
        <v>0.80200000000000005</v>
      </c>
      <c r="N51" s="60">
        <v>5329635.3099999996</v>
      </c>
      <c r="O51" s="60">
        <v>3497826.25</v>
      </c>
      <c r="P51" s="59">
        <v>0.65629999999999999</v>
      </c>
      <c r="Q51" s="59">
        <v>0.65610000000000002</v>
      </c>
      <c r="R51" s="235">
        <v>1933</v>
      </c>
      <c r="S51" s="235">
        <v>1297</v>
      </c>
      <c r="T51" s="236">
        <v>0.67100000000000004</v>
      </c>
      <c r="U51" s="236">
        <v>0.69</v>
      </c>
      <c r="V51" s="58">
        <v>1303</v>
      </c>
      <c r="W51" s="58">
        <v>959</v>
      </c>
      <c r="X51" s="59">
        <v>0.73599999999999999</v>
      </c>
      <c r="Y51" s="219"/>
      <c r="Z51" s="207">
        <v>2013</v>
      </c>
      <c r="AA51" s="208">
        <v>1896</v>
      </c>
      <c r="AB51" s="209">
        <v>0.94189999999999996</v>
      </c>
      <c r="AC51" s="207">
        <v>2696</v>
      </c>
      <c r="AD51" s="208">
        <v>2237</v>
      </c>
      <c r="AE51" s="209">
        <v>0.82969999999999999</v>
      </c>
      <c r="AF51" s="210">
        <v>5208294.24</v>
      </c>
      <c r="AG51" s="211">
        <v>3364505.19</v>
      </c>
      <c r="AH51" s="209">
        <v>0.64600000000000002</v>
      </c>
      <c r="AI51" s="207">
        <v>2150</v>
      </c>
      <c r="AJ51" s="208">
        <v>1373</v>
      </c>
      <c r="AK51" s="209">
        <v>0.63859999999999995</v>
      </c>
      <c r="AL51" s="9" t="s">
        <v>166</v>
      </c>
    </row>
    <row r="52" spans="1:38" ht="13.8" x14ac:dyDescent="0.3">
      <c r="A52" s="57" t="s">
        <v>167</v>
      </c>
      <c r="B52" s="57" t="s">
        <v>54</v>
      </c>
      <c r="C52" s="232">
        <v>250353.54</v>
      </c>
      <c r="D52" s="232">
        <v>250350.81</v>
      </c>
      <c r="E52" s="233">
        <v>1.0000109046980901</v>
      </c>
      <c r="F52" s="58">
        <v>131</v>
      </c>
      <c r="G52" s="58">
        <v>127</v>
      </c>
      <c r="H52" s="59">
        <v>0.96950000000000003</v>
      </c>
      <c r="I52" s="54">
        <v>0.97009999999999996</v>
      </c>
      <c r="J52" s="235">
        <v>155</v>
      </c>
      <c r="K52" s="235">
        <v>144</v>
      </c>
      <c r="L52" s="236">
        <v>0.92900000000000005</v>
      </c>
      <c r="M52" s="233">
        <v>0.84819999999999995</v>
      </c>
      <c r="N52" s="60">
        <v>314368.52</v>
      </c>
      <c r="O52" s="60">
        <v>181378.97</v>
      </c>
      <c r="P52" s="59">
        <v>0.57699999999999996</v>
      </c>
      <c r="Q52" s="59">
        <v>0.54630000000000001</v>
      </c>
      <c r="R52" s="235">
        <v>151</v>
      </c>
      <c r="S52" s="235">
        <v>96</v>
      </c>
      <c r="T52" s="236">
        <v>0.63580000000000003</v>
      </c>
      <c r="U52" s="236">
        <v>0.63060000000000005</v>
      </c>
      <c r="V52" s="58">
        <v>100</v>
      </c>
      <c r="W52" s="58">
        <v>87</v>
      </c>
      <c r="X52" s="59">
        <v>0.87</v>
      </c>
      <c r="Y52" s="219"/>
      <c r="Z52" s="207">
        <v>126</v>
      </c>
      <c r="AA52" s="208">
        <v>132</v>
      </c>
      <c r="AB52" s="209">
        <v>1.0476000000000001</v>
      </c>
      <c r="AC52" s="207">
        <v>181</v>
      </c>
      <c r="AD52" s="208">
        <v>167</v>
      </c>
      <c r="AE52" s="209">
        <v>0.92269999999999996</v>
      </c>
      <c r="AF52" s="210">
        <v>341067</v>
      </c>
      <c r="AG52" s="211">
        <v>189559.99</v>
      </c>
      <c r="AH52" s="209">
        <v>0.55579999999999996</v>
      </c>
      <c r="AI52" s="207">
        <v>150</v>
      </c>
      <c r="AJ52" s="208">
        <v>84</v>
      </c>
      <c r="AK52" s="209">
        <v>0.56000000000000005</v>
      </c>
      <c r="AL52" s="9" t="s">
        <v>166</v>
      </c>
    </row>
    <row r="53" spans="1:38" ht="13.8" x14ac:dyDescent="0.3">
      <c r="A53" s="57" t="s">
        <v>153</v>
      </c>
      <c r="B53" s="57" t="s">
        <v>55</v>
      </c>
      <c r="C53" s="232">
        <v>9815480.8100000005</v>
      </c>
      <c r="D53" s="232">
        <v>10022443.789999999</v>
      </c>
      <c r="E53" s="233">
        <v>0.97935004831790595</v>
      </c>
      <c r="F53" s="58">
        <v>4030</v>
      </c>
      <c r="G53" s="58">
        <v>4007</v>
      </c>
      <c r="H53" s="59">
        <v>0.99429999999999996</v>
      </c>
      <c r="I53" s="54">
        <v>0.99</v>
      </c>
      <c r="J53" s="235">
        <v>5347</v>
      </c>
      <c r="K53" s="235">
        <v>4327</v>
      </c>
      <c r="L53" s="236">
        <v>0.80920000000000003</v>
      </c>
      <c r="M53" s="233">
        <v>0.83789999999999998</v>
      </c>
      <c r="N53" s="60">
        <v>10554400.32</v>
      </c>
      <c r="O53" s="60">
        <v>7096802.1399999997</v>
      </c>
      <c r="P53" s="59">
        <v>0.6724</v>
      </c>
      <c r="Q53" s="59">
        <v>0.65569999999999995</v>
      </c>
      <c r="R53" s="235">
        <v>3978</v>
      </c>
      <c r="S53" s="235">
        <v>2910</v>
      </c>
      <c r="T53" s="236">
        <v>0.73150000000000004</v>
      </c>
      <c r="U53" s="236">
        <v>0.69</v>
      </c>
      <c r="V53" s="58">
        <v>3101</v>
      </c>
      <c r="W53" s="58">
        <v>2528</v>
      </c>
      <c r="X53" s="59">
        <v>0.81520000000000004</v>
      </c>
      <c r="Y53" s="219"/>
      <c r="Z53" s="207">
        <v>4457</v>
      </c>
      <c r="AA53" s="208">
        <v>4427</v>
      </c>
      <c r="AB53" s="209">
        <v>0.99329999999999996</v>
      </c>
      <c r="AC53" s="207">
        <v>6345</v>
      </c>
      <c r="AD53" s="208">
        <v>5491</v>
      </c>
      <c r="AE53" s="209">
        <v>0.86539999999999995</v>
      </c>
      <c r="AF53" s="210">
        <v>12065622.43</v>
      </c>
      <c r="AG53" s="211">
        <v>7879558.1200000001</v>
      </c>
      <c r="AH53" s="209">
        <v>0.65310000000000001</v>
      </c>
      <c r="AI53" s="207">
        <v>4972</v>
      </c>
      <c r="AJ53" s="208">
        <v>3228</v>
      </c>
      <c r="AK53" s="209">
        <v>0.6492</v>
      </c>
      <c r="AL53" s="9" t="s">
        <v>166</v>
      </c>
    </row>
    <row r="54" spans="1:38" ht="13.8" x14ac:dyDescent="0.3">
      <c r="A54" s="57" t="s">
        <v>253</v>
      </c>
      <c r="B54" s="57" t="s">
        <v>56</v>
      </c>
      <c r="C54" s="232">
        <v>1793815.01</v>
      </c>
      <c r="D54" s="232">
        <v>1935369.29</v>
      </c>
      <c r="E54" s="233">
        <v>0.92685929205789996</v>
      </c>
      <c r="F54" s="58">
        <v>485</v>
      </c>
      <c r="G54" s="58">
        <v>528</v>
      </c>
      <c r="H54" s="59">
        <v>1.0887</v>
      </c>
      <c r="I54" s="54">
        <v>0.99</v>
      </c>
      <c r="J54" s="235">
        <v>832</v>
      </c>
      <c r="K54" s="235">
        <v>690</v>
      </c>
      <c r="L54" s="236">
        <v>0.82930000000000004</v>
      </c>
      <c r="M54" s="233">
        <v>0.89</v>
      </c>
      <c r="N54" s="60">
        <v>2125294.89</v>
      </c>
      <c r="O54" s="60">
        <v>1395964.8</v>
      </c>
      <c r="P54" s="59">
        <v>0.65680000000000005</v>
      </c>
      <c r="Q54" s="59">
        <v>0.68459999999999999</v>
      </c>
      <c r="R54" s="235">
        <v>634</v>
      </c>
      <c r="S54" s="235">
        <v>443</v>
      </c>
      <c r="T54" s="236">
        <v>0.69869999999999999</v>
      </c>
      <c r="U54" s="236">
        <v>0.69</v>
      </c>
      <c r="V54" s="58">
        <v>446</v>
      </c>
      <c r="W54" s="58">
        <v>315</v>
      </c>
      <c r="X54" s="59">
        <v>0.70630000000000004</v>
      </c>
      <c r="Y54" s="219"/>
      <c r="Z54" s="207">
        <v>499</v>
      </c>
      <c r="AA54" s="208">
        <v>530</v>
      </c>
      <c r="AB54" s="209">
        <v>1.0621</v>
      </c>
      <c r="AC54" s="207">
        <v>900</v>
      </c>
      <c r="AD54" s="208">
        <v>794</v>
      </c>
      <c r="AE54" s="209">
        <v>0.88219999999999998</v>
      </c>
      <c r="AF54" s="210">
        <v>2532080.21</v>
      </c>
      <c r="AG54" s="211">
        <v>1830421.76</v>
      </c>
      <c r="AH54" s="209">
        <v>0.72289999999999999</v>
      </c>
      <c r="AI54" s="207">
        <v>722</v>
      </c>
      <c r="AJ54" s="208">
        <v>514</v>
      </c>
      <c r="AK54" s="209">
        <v>0.71189999999999998</v>
      </c>
      <c r="AL54" s="9" t="s">
        <v>166</v>
      </c>
    </row>
    <row r="55" spans="1:38" ht="13.8" x14ac:dyDescent="0.3">
      <c r="A55" s="57" t="s">
        <v>239</v>
      </c>
      <c r="B55" s="57" t="s">
        <v>57</v>
      </c>
      <c r="C55" s="232">
        <v>14912908.460000001</v>
      </c>
      <c r="D55" s="232">
        <v>14906342.4</v>
      </c>
      <c r="E55" s="233">
        <v>1.0004404876678501</v>
      </c>
      <c r="F55" s="58">
        <v>4586</v>
      </c>
      <c r="G55" s="58">
        <v>4883</v>
      </c>
      <c r="H55" s="59">
        <v>1.0648</v>
      </c>
      <c r="I55" s="54">
        <v>0.99</v>
      </c>
      <c r="J55" s="235">
        <v>5606</v>
      </c>
      <c r="K55" s="235">
        <v>4991</v>
      </c>
      <c r="L55" s="236">
        <v>0.89029999999999998</v>
      </c>
      <c r="M55" s="233">
        <v>0.87970000000000004</v>
      </c>
      <c r="N55" s="60">
        <v>16238074.91</v>
      </c>
      <c r="O55" s="60">
        <v>12128187.68</v>
      </c>
      <c r="P55" s="59">
        <v>0.74690000000000001</v>
      </c>
      <c r="Q55" s="59">
        <v>0.69</v>
      </c>
      <c r="R55" s="235">
        <v>4385</v>
      </c>
      <c r="S55" s="235">
        <v>3381</v>
      </c>
      <c r="T55" s="236">
        <v>0.77100000000000002</v>
      </c>
      <c r="U55" s="236">
        <v>0.69</v>
      </c>
      <c r="V55" s="58">
        <v>3684</v>
      </c>
      <c r="W55" s="58">
        <v>3194</v>
      </c>
      <c r="X55" s="59">
        <v>0.86699999999999999</v>
      </c>
      <c r="Y55" s="219"/>
      <c r="Z55" s="207">
        <v>4734</v>
      </c>
      <c r="AA55" s="208">
        <v>5191</v>
      </c>
      <c r="AB55" s="209">
        <v>1.0965</v>
      </c>
      <c r="AC55" s="207">
        <v>6517</v>
      </c>
      <c r="AD55" s="208">
        <v>5686</v>
      </c>
      <c r="AE55" s="209">
        <v>0.87250000000000005</v>
      </c>
      <c r="AF55" s="210">
        <v>16587024.470000001</v>
      </c>
      <c r="AG55" s="211">
        <v>12195134.83</v>
      </c>
      <c r="AH55" s="209">
        <v>0.73519999999999996</v>
      </c>
      <c r="AI55" s="207">
        <v>5250</v>
      </c>
      <c r="AJ55" s="208">
        <v>3810</v>
      </c>
      <c r="AK55" s="209">
        <v>0.72570000000000001</v>
      </c>
      <c r="AL55" s="9" t="s">
        <v>166</v>
      </c>
    </row>
    <row r="56" spans="1:38" ht="13.8" x14ac:dyDescent="0.3">
      <c r="A56" s="57" t="s">
        <v>152</v>
      </c>
      <c r="B56" s="57" t="s">
        <v>58</v>
      </c>
      <c r="C56" s="232">
        <v>856667.01</v>
      </c>
      <c r="D56" s="232">
        <v>887275.93</v>
      </c>
      <c r="E56" s="233">
        <v>0.96550236632701203</v>
      </c>
      <c r="F56" s="58">
        <v>245</v>
      </c>
      <c r="G56" s="58">
        <v>229</v>
      </c>
      <c r="H56" s="59">
        <v>0.93469999999999998</v>
      </c>
      <c r="I56" s="54">
        <v>0.91700000000000004</v>
      </c>
      <c r="J56" s="235">
        <v>357</v>
      </c>
      <c r="K56" s="235">
        <v>335</v>
      </c>
      <c r="L56" s="236">
        <v>0.93840000000000001</v>
      </c>
      <c r="M56" s="233">
        <v>0.89</v>
      </c>
      <c r="N56" s="60">
        <v>895786.92</v>
      </c>
      <c r="O56" s="60">
        <v>630895.06999999995</v>
      </c>
      <c r="P56" s="59">
        <v>0.70430000000000004</v>
      </c>
      <c r="Q56" s="59">
        <v>0.69</v>
      </c>
      <c r="R56" s="235">
        <v>324</v>
      </c>
      <c r="S56" s="235">
        <v>239</v>
      </c>
      <c r="T56" s="236">
        <v>0.73770000000000002</v>
      </c>
      <c r="U56" s="236">
        <v>0.69</v>
      </c>
      <c r="V56" s="58">
        <v>192</v>
      </c>
      <c r="W56" s="58">
        <v>165</v>
      </c>
      <c r="X56" s="59">
        <v>0.85940000000000005</v>
      </c>
      <c r="Y56" s="219"/>
      <c r="Z56" s="207">
        <v>376</v>
      </c>
      <c r="AA56" s="208">
        <v>364</v>
      </c>
      <c r="AB56" s="209">
        <v>0.96809999999999996</v>
      </c>
      <c r="AC56" s="207">
        <v>531</v>
      </c>
      <c r="AD56" s="208">
        <v>480</v>
      </c>
      <c r="AE56" s="209">
        <v>0.90400000000000003</v>
      </c>
      <c r="AF56" s="210">
        <v>1023023.57</v>
      </c>
      <c r="AG56" s="211">
        <v>758014.59</v>
      </c>
      <c r="AH56" s="209">
        <v>0.74099999999999999</v>
      </c>
      <c r="AI56" s="207">
        <v>459</v>
      </c>
      <c r="AJ56" s="208">
        <v>323</v>
      </c>
      <c r="AK56" s="209">
        <v>0.70369999999999999</v>
      </c>
      <c r="AL56" s="9" t="s">
        <v>166</v>
      </c>
    </row>
    <row r="57" spans="1:38" ht="13.8" x14ac:dyDescent="0.3">
      <c r="A57" s="57" t="s">
        <v>154</v>
      </c>
      <c r="B57" s="57" t="s">
        <v>59</v>
      </c>
      <c r="C57" s="232">
        <v>4127022.32</v>
      </c>
      <c r="D57" s="232">
        <v>4019638.25</v>
      </c>
      <c r="E57" s="233">
        <v>1.0267148592289399</v>
      </c>
      <c r="F57" s="58">
        <v>1844</v>
      </c>
      <c r="G57" s="58">
        <v>1801</v>
      </c>
      <c r="H57" s="59">
        <v>0.97670000000000001</v>
      </c>
      <c r="I57" s="54">
        <v>0.95779999999999998</v>
      </c>
      <c r="J57" s="235">
        <v>2254</v>
      </c>
      <c r="K57" s="235">
        <v>1919</v>
      </c>
      <c r="L57" s="236">
        <v>0.85140000000000005</v>
      </c>
      <c r="M57" s="233">
        <v>0.86819999999999997</v>
      </c>
      <c r="N57" s="60">
        <v>4604529.46</v>
      </c>
      <c r="O57" s="60">
        <v>3143141.58</v>
      </c>
      <c r="P57" s="59">
        <v>0.68259999999999998</v>
      </c>
      <c r="Q57" s="59">
        <v>0.66390000000000005</v>
      </c>
      <c r="R57" s="235">
        <v>1663</v>
      </c>
      <c r="S57" s="235">
        <v>1152</v>
      </c>
      <c r="T57" s="236">
        <v>0.69269999999999998</v>
      </c>
      <c r="U57" s="236">
        <v>0.69</v>
      </c>
      <c r="V57" s="58">
        <v>1432</v>
      </c>
      <c r="W57" s="58">
        <v>1179</v>
      </c>
      <c r="X57" s="59">
        <v>0.82330000000000003</v>
      </c>
      <c r="Y57" s="219"/>
      <c r="Z57" s="207">
        <v>1934</v>
      </c>
      <c r="AA57" s="208">
        <v>1980</v>
      </c>
      <c r="AB57" s="209">
        <v>1.0238</v>
      </c>
      <c r="AC57" s="207">
        <v>2490</v>
      </c>
      <c r="AD57" s="208">
        <v>2200</v>
      </c>
      <c r="AE57" s="209">
        <v>0.88349999999999995</v>
      </c>
      <c r="AF57" s="210">
        <v>4897655.45</v>
      </c>
      <c r="AG57" s="211">
        <v>3337577.13</v>
      </c>
      <c r="AH57" s="209">
        <v>0.68149999999999999</v>
      </c>
      <c r="AI57" s="207">
        <v>1973</v>
      </c>
      <c r="AJ57" s="208">
        <v>1410</v>
      </c>
      <c r="AK57" s="209">
        <v>0.71460000000000001</v>
      </c>
      <c r="AL57" s="9" t="s">
        <v>166</v>
      </c>
    </row>
    <row r="58" spans="1:38" ht="13.8" x14ac:dyDescent="0.3">
      <c r="A58" s="57" t="s">
        <v>152</v>
      </c>
      <c r="B58" s="57" t="s">
        <v>60</v>
      </c>
      <c r="C58" s="232">
        <v>6903689.6900000004</v>
      </c>
      <c r="D58" s="232">
        <v>6891664.4199999999</v>
      </c>
      <c r="E58" s="233">
        <v>1.0017449006897501</v>
      </c>
      <c r="F58" s="58">
        <v>3459</v>
      </c>
      <c r="G58" s="58">
        <v>3256</v>
      </c>
      <c r="H58" s="59">
        <v>0.94130000000000003</v>
      </c>
      <c r="I58" s="54">
        <v>0.92679999999999996</v>
      </c>
      <c r="J58" s="235">
        <v>4491</v>
      </c>
      <c r="K58" s="235">
        <v>3858</v>
      </c>
      <c r="L58" s="236">
        <v>0.85909999999999997</v>
      </c>
      <c r="M58" s="233">
        <v>0.85819999999999996</v>
      </c>
      <c r="N58" s="60">
        <v>7625041.6699999999</v>
      </c>
      <c r="O58" s="60">
        <v>4930279.75</v>
      </c>
      <c r="P58" s="59">
        <v>0.64659999999999995</v>
      </c>
      <c r="Q58" s="59">
        <v>0.624</v>
      </c>
      <c r="R58" s="235">
        <v>3571</v>
      </c>
      <c r="S58" s="235">
        <v>2442</v>
      </c>
      <c r="T58" s="236">
        <v>0.68379999999999996</v>
      </c>
      <c r="U58" s="236">
        <v>0.69</v>
      </c>
      <c r="V58" s="58">
        <v>2533</v>
      </c>
      <c r="W58" s="58">
        <v>2193</v>
      </c>
      <c r="X58" s="59">
        <v>0.86580000000000001</v>
      </c>
      <c r="Y58" s="219"/>
      <c r="Z58" s="207">
        <v>4282</v>
      </c>
      <c r="AA58" s="208">
        <v>3938</v>
      </c>
      <c r="AB58" s="209">
        <v>0.91969999999999996</v>
      </c>
      <c r="AC58" s="207">
        <v>5443</v>
      </c>
      <c r="AD58" s="208">
        <v>4773</v>
      </c>
      <c r="AE58" s="209">
        <v>0.87690000000000001</v>
      </c>
      <c r="AF58" s="210">
        <v>8516880.1699999999</v>
      </c>
      <c r="AG58" s="211">
        <v>5340306.5</v>
      </c>
      <c r="AH58" s="209">
        <v>0.627</v>
      </c>
      <c r="AI58" s="207">
        <v>4312</v>
      </c>
      <c r="AJ58" s="208">
        <v>2641</v>
      </c>
      <c r="AK58" s="209">
        <v>0.61250000000000004</v>
      </c>
      <c r="AL58" s="9" t="s">
        <v>166</v>
      </c>
    </row>
    <row r="59" spans="1:38" ht="13.8" x14ac:dyDescent="0.3">
      <c r="A59" s="57" t="s">
        <v>153</v>
      </c>
      <c r="B59" s="57" t="s">
        <v>61</v>
      </c>
      <c r="C59" s="232">
        <v>4725546.1900000004</v>
      </c>
      <c r="D59" s="232">
        <v>4710562.4400000004</v>
      </c>
      <c r="E59" s="233">
        <v>1.0031808834275799</v>
      </c>
      <c r="F59" s="58">
        <v>1596</v>
      </c>
      <c r="G59" s="58">
        <v>1615</v>
      </c>
      <c r="H59" s="59">
        <v>1.0119</v>
      </c>
      <c r="I59" s="54">
        <v>0.97</v>
      </c>
      <c r="J59" s="235">
        <v>2435</v>
      </c>
      <c r="K59" s="235">
        <v>1983</v>
      </c>
      <c r="L59" s="236">
        <v>0.81440000000000001</v>
      </c>
      <c r="M59" s="233">
        <v>0.82540000000000002</v>
      </c>
      <c r="N59" s="60">
        <v>5043115.3</v>
      </c>
      <c r="O59" s="60">
        <v>3506793.46</v>
      </c>
      <c r="P59" s="59">
        <v>0.69540000000000002</v>
      </c>
      <c r="Q59" s="59">
        <v>0.67849999999999999</v>
      </c>
      <c r="R59" s="235">
        <v>1858</v>
      </c>
      <c r="S59" s="235">
        <v>1365</v>
      </c>
      <c r="T59" s="236">
        <v>0.73470000000000002</v>
      </c>
      <c r="U59" s="236">
        <v>0.69</v>
      </c>
      <c r="V59" s="58">
        <v>1336</v>
      </c>
      <c r="W59" s="58">
        <v>1170</v>
      </c>
      <c r="X59" s="59">
        <v>0.87570000000000003</v>
      </c>
      <c r="Y59" s="219"/>
      <c r="Z59" s="207">
        <v>1654</v>
      </c>
      <c r="AA59" s="208">
        <v>1729</v>
      </c>
      <c r="AB59" s="209">
        <v>1.0452999999999999</v>
      </c>
      <c r="AC59" s="207">
        <v>2592</v>
      </c>
      <c r="AD59" s="208">
        <v>2277</v>
      </c>
      <c r="AE59" s="209">
        <v>0.87849999999999995</v>
      </c>
      <c r="AF59" s="210">
        <v>5659927.9699999997</v>
      </c>
      <c r="AG59" s="211">
        <v>4054367.67</v>
      </c>
      <c r="AH59" s="209">
        <v>0.71630000000000005</v>
      </c>
      <c r="AI59" s="207">
        <v>2171</v>
      </c>
      <c r="AJ59" s="208">
        <v>1552</v>
      </c>
      <c r="AK59" s="209">
        <v>0.71489999999999998</v>
      </c>
      <c r="AL59" s="9" t="s">
        <v>166</v>
      </c>
    </row>
    <row r="60" spans="1:38" ht="13.8" x14ac:dyDescent="0.3">
      <c r="A60" s="57" t="s">
        <v>253</v>
      </c>
      <c r="B60" s="57" t="s">
        <v>62</v>
      </c>
      <c r="C60" s="232">
        <v>1890962.1</v>
      </c>
      <c r="D60" s="232">
        <v>1928269.49</v>
      </c>
      <c r="E60" s="233">
        <v>0.98065239833255902</v>
      </c>
      <c r="F60" s="58">
        <v>627</v>
      </c>
      <c r="G60" s="58">
        <v>648</v>
      </c>
      <c r="H60" s="59">
        <v>1.0335000000000001</v>
      </c>
      <c r="I60" s="54">
        <v>0.99</v>
      </c>
      <c r="J60" s="235">
        <v>1000</v>
      </c>
      <c r="K60" s="235">
        <v>897</v>
      </c>
      <c r="L60" s="236">
        <v>0.89700000000000002</v>
      </c>
      <c r="M60" s="233">
        <v>0.89</v>
      </c>
      <c r="N60" s="60">
        <v>2346687.9700000002</v>
      </c>
      <c r="O60" s="60">
        <v>1432142.9</v>
      </c>
      <c r="P60" s="59">
        <v>0.61029999999999995</v>
      </c>
      <c r="Q60" s="59">
        <v>0.60289999999999999</v>
      </c>
      <c r="R60" s="235">
        <v>898</v>
      </c>
      <c r="S60" s="235">
        <v>588</v>
      </c>
      <c r="T60" s="236">
        <v>0.65480000000000005</v>
      </c>
      <c r="U60" s="236">
        <v>0.66779999999999995</v>
      </c>
      <c r="V60" s="58">
        <v>652</v>
      </c>
      <c r="W60" s="58">
        <v>525</v>
      </c>
      <c r="X60" s="59">
        <v>0.80520000000000003</v>
      </c>
      <c r="Y60" s="219"/>
      <c r="Z60" s="207">
        <v>466</v>
      </c>
      <c r="AA60" s="208">
        <v>555</v>
      </c>
      <c r="AB60" s="209">
        <v>1.1910000000000001</v>
      </c>
      <c r="AC60" s="207">
        <v>903</v>
      </c>
      <c r="AD60" s="208">
        <v>812</v>
      </c>
      <c r="AE60" s="209">
        <v>0.8992</v>
      </c>
      <c r="AF60" s="210">
        <v>2188585.67</v>
      </c>
      <c r="AG60" s="211">
        <v>1465123.29</v>
      </c>
      <c r="AH60" s="209">
        <v>0.6694</v>
      </c>
      <c r="AI60" s="207">
        <v>799</v>
      </c>
      <c r="AJ60" s="208">
        <v>538</v>
      </c>
      <c r="AK60" s="209">
        <v>0.67330000000000001</v>
      </c>
      <c r="AL60" s="9" t="s">
        <v>166</v>
      </c>
    </row>
    <row r="61" spans="1:38" ht="13.8" x14ac:dyDescent="0.3">
      <c r="A61" s="57" t="s">
        <v>253</v>
      </c>
      <c r="B61" s="57" t="s">
        <v>63</v>
      </c>
      <c r="C61" s="232">
        <v>741191.02</v>
      </c>
      <c r="D61" s="232">
        <v>816092.26</v>
      </c>
      <c r="E61" s="233">
        <v>0.90821964173511505</v>
      </c>
      <c r="F61" s="58">
        <v>320</v>
      </c>
      <c r="G61" s="58">
        <v>302</v>
      </c>
      <c r="H61" s="59">
        <v>0.94379999999999997</v>
      </c>
      <c r="I61" s="54">
        <v>0.9798</v>
      </c>
      <c r="J61" s="235">
        <v>554</v>
      </c>
      <c r="K61" s="235">
        <v>523</v>
      </c>
      <c r="L61" s="236">
        <v>0.94399999999999995</v>
      </c>
      <c r="M61" s="233">
        <v>0.89</v>
      </c>
      <c r="N61" s="60">
        <v>817039.9</v>
      </c>
      <c r="O61" s="60">
        <v>552302.43999999994</v>
      </c>
      <c r="P61" s="59">
        <v>0.67600000000000005</v>
      </c>
      <c r="Q61" s="59">
        <v>0.65590000000000004</v>
      </c>
      <c r="R61" s="235">
        <v>289</v>
      </c>
      <c r="S61" s="235">
        <v>197</v>
      </c>
      <c r="T61" s="236">
        <v>0.68169999999999997</v>
      </c>
      <c r="U61" s="236">
        <v>0.69</v>
      </c>
      <c r="V61" s="58">
        <v>353</v>
      </c>
      <c r="W61" s="58">
        <v>284</v>
      </c>
      <c r="X61" s="59">
        <v>0.80449999999999999</v>
      </c>
      <c r="Y61" s="219"/>
      <c r="Z61" s="207">
        <v>391</v>
      </c>
      <c r="AA61" s="208">
        <v>392</v>
      </c>
      <c r="AB61" s="209">
        <v>1.0025999999999999</v>
      </c>
      <c r="AC61" s="207">
        <v>684</v>
      </c>
      <c r="AD61" s="208">
        <v>616</v>
      </c>
      <c r="AE61" s="209">
        <v>0.90059999999999996</v>
      </c>
      <c r="AF61" s="210">
        <v>1033779.3</v>
      </c>
      <c r="AG61" s="211">
        <v>673483.94</v>
      </c>
      <c r="AH61" s="209">
        <v>0.65149999999999997</v>
      </c>
      <c r="AI61" s="207">
        <v>417</v>
      </c>
      <c r="AJ61" s="208">
        <v>245</v>
      </c>
      <c r="AK61" s="209">
        <v>0.58750000000000002</v>
      </c>
      <c r="AL61" s="9" t="s">
        <v>166</v>
      </c>
    </row>
    <row r="62" spans="1:38" ht="13.8" x14ac:dyDescent="0.3">
      <c r="A62" s="57" t="s">
        <v>167</v>
      </c>
      <c r="B62" s="57" t="s">
        <v>64</v>
      </c>
      <c r="C62" s="232">
        <v>2608390.71</v>
      </c>
      <c r="D62" s="232">
        <v>2626204.17</v>
      </c>
      <c r="E62" s="233">
        <v>0.99321703156080199</v>
      </c>
      <c r="F62" s="58">
        <v>1208</v>
      </c>
      <c r="G62" s="58">
        <v>1188</v>
      </c>
      <c r="H62" s="59">
        <v>0.98340000000000005</v>
      </c>
      <c r="I62" s="54">
        <v>0.97509999999999997</v>
      </c>
      <c r="J62" s="235">
        <v>1715</v>
      </c>
      <c r="K62" s="235">
        <v>1639</v>
      </c>
      <c r="L62" s="236">
        <v>0.95569999999999999</v>
      </c>
      <c r="M62" s="233">
        <v>0.89</v>
      </c>
      <c r="N62" s="60">
        <v>2755626.75</v>
      </c>
      <c r="O62" s="60">
        <v>1856184.57</v>
      </c>
      <c r="P62" s="59">
        <v>0.67359999999999998</v>
      </c>
      <c r="Q62" s="59">
        <v>0.67200000000000004</v>
      </c>
      <c r="R62" s="235">
        <v>1425</v>
      </c>
      <c r="S62" s="235">
        <v>1008</v>
      </c>
      <c r="T62" s="236">
        <v>0.70740000000000003</v>
      </c>
      <c r="U62" s="236">
        <v>0.69</v>
      </c>
      <c r="V62" s="58">
        <v>1040</v>
      </c>
      <c r="W62" s="58">
        <v>908</v>
      </c>
      <c r="X62" s="59">
        <v>0.87309999999999999</v>
      </c>
      <c r="Y62" s="219"/>
      <c r="Z62" s="207">
        <v>1615</v>
      </c>
      <c r="AA62" s="208">
        <v>1545</v>
      </c>
      <c r="AB62" s="209">
        <v>0.95669999999999999</v>
      </c>
      <c r="AC62" s="207">
        <v>2354</v>
      </c>
      <c r="AD62" s="208">
        <v>2121</v>
      </c>
      <c r="AE62" s="209">
        <v>0.90100000000000002</v>
      </c>
      <c r="AF62" s="210">
        <v>3274541.67</v>
      </c>
      <c r="AG62" s="211">
        <v>2006900.51</v>
      </c>
      <c r="AH62" s="209">
        <v>0.6129</v>
      </c>
      <c r="AI62" s="207">
        <v>1879</v>
      </c>
      <c r="AJ62" s="208">
        <v>1135</v>
      </c>
      <c r="AK62" s="209">
        <v>0.60399999999999998</v>
      </c>
      <c r="AL62" s="9" t="s">
        <v>166</v>
      </c>
    </row>
    <row r="63" spans="1:38" ht="13.8" x14ac:dyDescent="0.3">
      <c r="A63" s="57" t="s">
        <v>153</v>
      </c>
      <c r="B63" s="57" t="s">
        <v>65</v>
      </c>
      <c r="C63" s="232">
        <v>2668100.58</v>
      </c>
      <c r="D63" s="232">
        <v>2677870.0499999998</v>
      </c>
      <c r="E63" s="233">
        <v>0.99635177591982105</v>
      </c>
      <c r="F63" s="58">
        <v>1055</v>
      </c>
      <c r="G63" s="58">
        <v>1065</v>
      </c>
      <c r="H63" s="59">
        <v>1.0095000000000001</v>
      </c>
      <c r="I63" s="54">
        <v>0.99</v>
      </c>
      <c r="J63" s="235">
        <v>1581</v>
      </c>
      <c r="K63" s="235">
        <v>1347</v>
      </c>
      <c r="L63" s="236">
        <v>0.85199999999999998</v>
      </c>
      <c r="M63" s="233">
        <v>0.84819999999999995</v>
      </c>
      <c r="N63" s="60">
        <v>3109856.77</v>
      </c>
      <c r="O63" s="60">
        <v>2052226.63</v>
      </c>
      <c r="P63" s="59">
        <v>0.65990000000000004</v>
      </c>
      <c r="Q63" s="59">
        <v>0.62660000000000005</v>
      </c>
      <c r="R63" s="235">
        <v>1175</v>
      </c>
      <c r="S63" s="235">
        <v>737</v>
      </c>
      <c r="T63" s="236">
        <v>0.62719999999999998</v>
      </c>
      <c r="U63" s="236">
        <v>0.64859999999999995</v>
      </c>
      <c r="V63" s="58">
        <v>893</v>
      </c>
      <c r="W63" s="58">
        <v>777</v>
      </c>
      <c r="X63" s="59">
        <v>0.87009999999999998</v>
      </c>
      <c r="Y63" s="219"/>
      <c r="Z63" s="207">
        <v>1284</v>
      </c>
      <c r="AA63" s="208">
        <v>1327</v>
      </c>
      <c r="AB63" s="209">
        <v>1.0335000000000001</v>
      </c>
      <c r="AC63" s="207">
        <v>2184</v>
      </c>
      <c r="AD63" s="208">
        <v>1945</v>
      </c>
      <c r="AE63" s="209">
        <v>0.89059999999999995</v>
      </c>
      <c r="AF63" s="210">
        <v>3943336.75</v>
      </c>
      <c r="AG63" s="211">
        <v>2547023.56</v>
      </c>
      <c r="AH63" s="209">
        <v>0.64590000000000003</v>
      </c>
      <c r="AI63" s="207">
        <v>1702</v>
      </c>
      <c r="AJ63" s="208">
        <v>1012</v>
      </c>
      <c r="AK63" s="209">
        <v>0.59460000000000002</v>
      </c>
      <c r="AL63" s="9" t="s">
        <v>166</v>
      </c>
    </row>
    <row r="64" spans="1:38" ht="13.8" x14ac:dyDescent="0.3">
      <c r="A64" s="57" t="s">
        <v>154</v>
      </c>
      <c r="B64" s="57" t="s">
        <v>66</v>
      </c>
      <c r="C64" s="232">
        <v>48326250.350000001</v>
      </c>
      <c r="D64" s="232">
        <v>49072626.259999998</v>
      </c>
      <c r="E64" s="233">
        <v>0.98479038178952305</v>
      </c>
      <c r="F64" s="58">
        <v>25954</v>
      </c>
      <c r="G64" s="58">
        <v>24199</v>
      </c>
      <c r="H64" s="59">
        <v>0.93240000000000001</v>
      </c>
      <c r="I64" s="54">
        <v>0.93840000000000001</v>
      </c>
      <c r="J64" s="235">
        <v>31176</v>
      </c>
      <c r="K64" s="235">
        <v>22266</v>
      </c>
      <c r="L64" s="236">
        <v>0.71419999999999995</v>
      </c>
      <c r="M64" s="233">
        <v>0.69489999999999996</v>
      </c>
      <c r="N64" s="60">
        <v>56991395.969999999</v>
      </c>
      <c r="O64" s="60">
        <v>35053305.189999998</v>
      </c>
      <c r="P64" s="59">
        <v>0.61509999999999998</v>
      </c>
      <c r="Q64" s="59">
        <v>0.60329999999999995</v>
      </c>
      <c r="R64" s="235">
        <v>18801</v>
      </c>
      <c r="S64" s="235">
        <v>12520</v>
      </c>
      <c r="T64" s="236">
        <v>0.66590000000000005</v>
      </c>
      <c r="U64" s="236">
        <v>0.68120000000000003</v>
      </c>
      <c r="V64" s="58">
        <v>14322</v>
      </c>
      <c r="W64" s="58">
        <v>10342</v>
      </c>
      <c r="X64" s="59">
        <v>0.72209999999999996</v>
      </c>
      <c r="Y64" s="250"/>
      <c r="Z64" s="251">
        <v>28503</v>
      </c>
      <c r="AA64" s="252">
        <v>28101</v>
      </c>
      <c r="AB64" s="253">
        <v>0.9859</v>
      </c>
      <c r="AC64" s="251">
        <v>34329</v>
      </c>
      <c r="AD64" s="252">
        <v>24767</v>
      </c>
      <c r="AE64" s="253">
        <v>0.72150000000000003</v>
      </c>
      <c r="AF64" s="254">
        <v>61709807.859999999</v>
      </c>
      <c r="AG64" s="255">
        <v>38784484.490000002</v>
      </c>
      <c r="AH64" s="253">
        <v>0.62849999999999995</v>
      </c>
      <c r="AI64" s="251">
        <v>21907</v>
      </c>
      <c r="AJ64" s="252">
        <v>14189</v>
      </c>
      <c r="AK64" s="253">
        <v>0.64770000000000005</v>
      </c>
      <c r="AL64" s="9" t="s">
        <v>166</v>
      </c>
    </row>
    <row r="65" spans="1:38" ht="13.8" x14ac:dyDescent="0.3">
      <c r="A65" s="57" t="s">
        <v>253</v>
      </c>
      <c r="B65" s="57" t="s">
        <v>67</v>
      </c>
      <c r="C65" s="232">
        <v>665209.86</v>
      </c>
      <c r="D65" s="232">
        <v>755579.57</v>
      </c>
      <c r="E65" s="233">
        <v>0.88039683232832799</v>
      </c>
      <c r="F65" s="58">
        <v>183</v>
      </c>
      <c r="G65" s="58">
        <v>186</v>
      </c>
      <c r="H65" s="59">
        <v>1.0164</v>
      </c>
      <c r="I65" s="54">
        <v>0.99</v>
      </c>
      <c r="J65" s="235">
        <v>300</v>
      </c>
      <c r="K65" s="235">
        <v>283</v>
      </c>
      <c r="L65" s="236">
        <v>0.94330000000000003</v>
      </c>
      <c r="M65" s="233">
        <v>0.89</v>
      </c>
      <c r="N65" s="60">
        <v>705683.69</v>
      </c>
      <c r="O65" s="60">
        <v>548339.49</v>
      </c>
      <c r="P65" s="59">
        <v>0.77700000000000002</v>
      </c>
      <c r="Q65" s="59">
        <v>0.69</v>
      </c>
      <c r="R65" s="235">
        <v>227</v>
      </c>
      <c r="S65" s="235">
        <v>177</v>
      </c>
      <c r="T65" s="236">
        <v>0.77969999999999995</v>
      </c>
      <c r="U65" s="236">
        <v>0.69</v>
      </c>
      <c r="V65" s="58">
        <v>218</v>
      </c>
      <c r="W65" s="58">
        <v>177</v>
      </c>
      <c r="X65" s="59">
        <v>0.81189999999999996</v>
      </c>
      <c r="Y65" s="219"/>
      <c r="Z65" s="207">
        <v>217</v>
      </c>
      <c r="AA65" s="208">
        <v>233</v>
      </c>
      <c r="AB65" s="209">
        <v>1.0737000000000001</v>
      </c>
      <c r="AC65" s="207">
        <v>380</v>
      </c>
      <c r="AD65" s="208">
        <v>334</v>
      </c>
      <c r="AE65" s="209">
        <v>0.87890000000000001</v>
      </c>
      <c r="AF65" s="210">
        <v>812967.16</v>
      </c>
      <c r="AG65" s="211">
        <v>615801.39</v>
      </c>
      <c r="AH65" s="209">
        <v>0.75749999999999995</v>
      </c>
      <c r="AI65" s="207">
        <v>274</v>
      </c>
      <c r="AJ65" s="208">
        <v>211</v>
      </c>
      <c r="AK65" s="209">
        <v>0.77010000000000001</v>
      </c>
      <c r="AL65" s="9" t="s">
        <v>166</v>
      </c>
    </row>
    <row r="66" spans="1:38" ht="13.8" x14ac:dyDescent="0.3">
      <c r="A66" s="57" t="s">
        <v>154</v>
      </c>
      <c r="B66" s="57" t="s">
        <v>68</v>
      </c>
      <c r="C66" s="232">
        <v>2193045.37</v>
      </c>
      <c r="D66" s="232">
        <v>2294619.08</v>
      </c>
      <c r="E66" s="233">
        <v>0.95573395563328101</v>
      </c>
      <c r="F66" s="58">
        <v>1239</v>
      </c>
      <c r="G66" s="58">
        <v>1248</v>
      </c>
      <c r="H66" s="59">
        <v>1.0073000000000001</v>
      </c>
      <c r="I66" s="54">
        <v>0.99</v>
      </c>
      <c r="J66" s="235">
        <v>1377</v>
      </c>
      <c r="K66" s="235">
        <v>1344</v>
      </c>
      <c r="L66" s="236">
        <v>0.97599999999999998</v>
      </c>
      <c r="M66" s="233">
        <v>0.89</v>
      </c>
      <c r="N66" s="60">
        <v>2334490.42</v>
      </c>
      <c r="O66" s="60">
        <v>1758250.87</v>
      </c>
      <c r="P66" s="59">
        <v>0.75319999999999998</v>
      </c>
      <c r="Q66" s="59">
        <v>0.69</v>
      </c>
      <c r="R66" s="235">
        <v>842</v>
      </c>
      <c r="S66" s="235">
        <v>644</v>
      </c>
      <c r="T66" s="236">
        <v>0.76480000000000004</v>
      </c>
      <c r="U66" s="236">
        <v>0.69</v>
      </c>
      <c r="V66" s="58">
        <v>1120</v>
      </c>
      <c r="W66" s="58">
        <v>1034</v>
      </c>
      <c r="X66" s="59">
        <v>0.92320000000000002</v>
      </c>
      <c r="Y66" s="219"/>
      <c r="Z66" s="207">
        <v>1150</v>
      </c>
      <c r="AA66" s="208">
        <v>1147</v>
      </c>
      <c r="AB66" s="209">
        <v>0.99739999999999995</v>
      </c>
      <c r="AC66" s="207">
        <v>1469</v>
      </c>
      <c r="AD66" s="208">
        <v>1427</v>
      </c>
      <c r="AE66" s="209">
        <v>0.97140000000000004</v>
      </c>
      <c r="AF66" s="210">
        <v>2710368.21</v>
      </c>
      <c r="AG66" s="211">
        <v>1989740.38</v>
      </c>
      <c r="AH66" s="209">
        <v>0.73409999999999997</v>
      </c>
      <c r="AI66" s="207">
        <v>1191</v>
      </c>
      <c r="AJ66" s="208">
        <v>885</v>
      </c>
      <c r="AK66" s="209">
        <v>0.74309999999999998</v>
      </c>
      <c r="AL66" s="9" t="s">
        <v>166</v>
      </c>
    </row>
    <row r="67" spans="1:38" ht="13.8" x14ac:dyDescent="0.3">
      <c r="A67" s="57" t="s">
        <v>154</v>
      </c>
      <c r="B67" s="57" t="s">
        <v>69</v>
      </c>
      <c r="C67" s="232">
        <v>5326951.49</v>
      </c>
      <c r="D67" s="232">
        <v>5549276.79</v>
      </c>
      <c r="E67" s="233">
        <v>0.95993616674507298</v>
      </c>
      <c r="F67" s="58">
        <v>1808</v>
      </c>
      <c r="G67" s="58">
        <v>1897</v>
      </c>
      <c r="H67" s="59">
        <v>1.0491999999999999</v>
      </c>
      <c r="I67" s="54">
        <v>0.99</v>
      </c>
      <c r="J67" s="235">
        <v>2233</v>
      </c>
      <c r="K67" s="235">
        <v>2092</v>
      </c>
      <c r="L67" s="236">
        <v>0.93689999999999996</v>
      </c>
      <c r="M67" s="233">
        <v>0.89</v>
      </c>
      <c r="N67" s="60">
        <v>5920522.9699999997</v>
      </c>
      <c r="O67" s="60">
        <v>4262916.05</v>
      </c>
      <c r="P67" s="59">
        <v>0.72</v>
      </c>
      <c r="Q67" s="59">
        <v>0.69</v>
      </c>
      <c r="R67" s="235">
        <v>1757</v>
      </c>
      <c r="S67" s="235">
        <v>1277</v>
      </c>
      <c r="T67" s="236">
        <v>0.7268</v>
      </c>
      <c r="U67" s="236">
        <v>0.69</v>
      </c>
      <c r="V67" s="58">
        <v>1529</v>
      </c>
      <c r="W67" s="58">
        <v>1268</v>
      </c>
      <c r="X67" s="59">
        <v>0.82930000000000004</v>
      </c>
      <c r="Y67" s="219"/>
      <c r="Z67" s="207">
        <v>1895</v>
      </c>
      <c r="AA67" s="208">
        <v>1966</v>
      </c>
      <c r="AB67" s="209">
        <v>1.0375000000000001</v>
      </c>
      <c r="AC67" s="207">
        <v>2490</v>
      </c>
      <c r="AD67" s="208">
        <v>2283</v>
      </c>
      <c r="AE67" s="209">
        <v>0.91690000000000005</v>
      </c>
      <c r="AF67" s="210">
        <v>6207975.1399999997</v>
      </c>
      <c r="AG67" s="211">
        <v>4341488.7</v>
      </c>
      <c r="AH67" s="209">
        <v>0.69930000000000003</v>
      </c>
      <c r="AI67" s="207">
        <v>2114</v>
      </c>
      <c r="AJ67" s="208">
        <v>1469</v>
      </c>
      <c r="AK67" s="209">
        <v>0.69489999999999996</v>
      </c>
      <c r="AL67" s="9" t="s">
        <v>166</v>
      </c>
    </row>
    <row r="68" spans="1:38" ht="13.8" x14ac:dyDescent="0.3">
      <c r="A68" s="57" t="s">
        <v>239</v>
      </c>
      <c r="B68" s="57" t="s">
        <v>70</v>
      </c>
      <c r="C68" s="232">
        <v>8687807.6199999992</v>
      </c>
      <c r="D68" s="232">
        <v>8523348.6199999992</v>
      </c>
      <c r="E68" s="233">
        <v>1.0192951159611301</v>
      </c>
      <c r="F68" s="58">
        <v>3928</v>
      </c>
      <c r="G68" s="58">
        <v>3840</v>
      </c>
      <c r="H68" s="59">
        <v>0.97760000000000002</v>
      </c>
      <c r="I68" s="54">
        <v>0.98250000000000004</v>
      </c>
      <c r="J68" s="235">
        <v>4521</v>
      </c>
      <c r="K68" s="235">
        <v>3921</v>
      </c>
      <c r="L68" s="233">
        <v>0.86729999999999996</v>
      </c>
      <c r="M68" s="236">
        <v>0.87039999999999995</v>
      </c>
      <c r="N68" s="60">
        <v>9803230.3900000006</v>
      </c>
      <c r="O68" s="60">
        <v>6726678.2000000002</v>
      </c>
      <c r="P68" s="59">
        <v>0.68620000000000003</v>
      </c>
      <c r="Q68" s="59">
        <v>0.68279999999999996</v>
      </c>
      <c r="R68" s="235">
        <v>3392</v>
      </c>
      <c r="S68" s="235">
        <v>2453</v>
      </c>
      <c r="T68" s="236">
        <v>0.72319999999999995</v>
      </c>
      <c r="U68" s="233">
        <v>0.69</v>
      </c>
      <c r="V68" s="58">
        <v>2723</v>
      </c>
      <c r="W68" s="58">
        <v>2278</v>
      </c>
      <c r="X68" s="59">
        <v>0.83660000000000001</v>
      </c>
      <c r="Y68" s="219"/>
      <c r="Z68" s="207">
        <v>4021</v>
      </c>
      <c r="AA68" s="208">
        <v>4035</v>
      </c>
      <c r="AB68" s="209">
        <v>1.0035000000000001</v>
      </c>
      <c r="AC68" s="207">
        <v>5338</v>
      </c>
      <c r="AD68" s="208">
        <v>4611</v>
      </c>
      <c r="AE68" s="209">
        <v>0.86380000000000001</v>
      </c>
      <c r="AF68" s="210">
        <v>10046502.310000001</v>
      </c>
      <c r="AG68" s="211">
        <v>6977264.0800000001</v>
      </c>
      <c r="AH68" s="209">
        <v>0.69450000000000001</v>
      </c>
      <c r="AI68" s="207">
        <v>3936</v>
      </c>
      <c r="AJ68" s="208">
        <v>2790</v>
      </c>
      <c r="AK68" s="209">
        <v>0.70879999999999999</v>
      </c>
      <c r="AL68" s="9" t="s">
        <v>166</v>
      </c>
    </row>
    <row r="69" spans="1:38" ht="13.8" x14ac:dyDescent="0.3">
      <c r="A69" s="57" t="s">
        <v>152</v>
      </c>
      <c r="B69" s="57" t="s">
        <v>71</v>
      </c>
      <c r="C69" s="232">
        <v>11441985.16</v>
      </c>
      <c r="D69" s="232">
        <v>11512673.130000001</v>
      </c>
      <c r="E69" s="233">
        <v>0.99385998636443496</v>
      </c>
      <c r="F69" s="58">
        <v>4254</v>
      </c>
      <c r="G69" s="58">
        <v>4052</v>
      </c>
      <c r="H69" s="59">
        <v>0.95250000000000001</v>
      </c>
      <c r="I69" s="54">
        <v>0.98180000000000001</v>
      </c>
      <c r="J69" s="235">
        <v>5339</v>
      </c>
      <c r="K69" s="235">
        <v>4709</v>
      </c>
      <c r="L69" s="236">
        <v>0.88200000000000001</v>
      </c>
      <c r="M69" s="233">
        <v>0.87729999999999997</v>
      </c>
      <c r="N69" s="60">
        <v>11872129.630000001</v>
      </c>
      <c r="O69" s="60">
        <v>8474617.6300000008</v>
      </c>
      <c r="P69" s="59">
        <v>0.71379999999999999</v>
      </c>
      <c r="Q69" s="59">
        <v>0.68740000000000001</v>
      </c>
      <c r="R69" s="235">
        <v>3792</v>
      </c>
      <c r="S69" s="235">
        <v>2738</v>
      </c>
      <c r="T69" s="236">
        <v>0.72199999999999998</v>
      </c>
      <c r="U69" s="236">
        <v>0.69</v>
      </c>
      <c r="V69" s="58">
        <v>3124</v>
      </c>
      <c r="W69" s="58">
        <v>2686</v>
      </c>
      <c r="X69" s="59">
        <v>0.85980000000000001</v>
      </c>
      <c r="Y69" s="219"/>
      <c r="Z69" s="207">
        <v>4626</v>
      </c>
      <c r="AA69" s="208">
        <v>4617</v>
      </c>
      <c r="AB69" s="209">
        <v>0.99809999999999999</v>
      </c>
      <c r="AC69" s="207">
        <v>7014</v>
      </c>
      <c r="AD69" s="208">
        <v>5889</v>
      </c>
      <c r="AE69" s="209">
        <v>0.83960000000000001</v>
      </c>
      <c r="AF69" s="210">
        <v>13007354.640000001</v>
      </c>
      <c r="AG69" s="211">
        <v>9086066.7899999991</v>
      </c>
      <c r="AH69" s="209">
        <v>0.69850000000000001</v>
      </c>
      <c r="AI69" s="207">
        <v>4933</v>
      </c>
      <c r="AJ69" s="208">
        <v>3338</v>
      </c>
      <c r="AK69" s="209">
        <v>0.67669999999999997</v>
      </c>
      <c r="AL69" s="9" t="s">
        <v>166</v>
      </c>
    </row>
    <row r="70" spans="1:38" ht="13.8" x14ac:dyDescent="0.3">
      <c r="A70" s="57" t="s">
        <v>155</v>
      </c>
      <c r="B70" s="57" t="s">
        <v>73</v>
      </c>
      <c r="C70" s="232"/>
      <c r="D70" s="232"/>
      <c r="E70" s="233"/>
      <c r="F70" s="58">
        <v>1</v>
      </c>
      <c r="G70" s="58">
        <v>19</v>
      </c>
      <c r="H70" s="59">
        <v>19</v>
      </c>
      <c r="I70" s="54">
        <v>0.99</v>
      </c>
      <c r="J70" s="235">
        <v>6</v>
      </c>
      <c r="K70" s="235">
        <v>3</v>
      </c>
      <c r="L70" s="236">
        <v>0.5</v>
      </c>
      <c r="M70" s="233">
        <v>0.16669999999999999</v>
      </c>
      <c r="N70" s="60"/>
      <c r="O70" s="60"/>
      <c r="P70" s="59"/>
      <c r="Q70" s="59">
        <v>0.69</v>
      </c>
      <c r="R70" s="235"/>
      <c r="S70" s="235"/>
      <c r="T70" s="236"/>
      <c r="U70" s="236">
        <v>0.69</v>
      </c>
      <c r="V70" s="58">
        <v>1</v>
      </c>
      <c r="W70" s="58">
        <v>1</v>
      </c>
      <c r="X70" s="59">
        <v>1</v>
      </c>
      <c r="Y70" s="219"/>
      <c r="Z70" s="207">
        <v>5</v>
      </c>
      <c r="AA70" s="208">
        <v>16</v>
      </c>
      <c r="AB70" s="209">
        <v>3.2</v>
      </c>
      <c r="AC70" s="207">
        <v>10</v>
      </c>
      <c r="AD70" s="208">
        <v>1</v>
      </c>
      <c r="AE70" s="209">
        <v>0.1</v>
      </c>
      <c r="AF70" s="210"/>
      <c r="AG70" s="211"/>
      <c r="AH70" s="209"/>
      <c r="AI70" s="207">
        <v>1</v>
      </c>
      <c r="AJ70" s="208"/>
      <c r="AK70" s="209"/>
      <c r="AL70" s="9" t="s">
        <v>166</v>
      </c>
    </row>
    <row r="71" spans="1:38" ht="13.8" x14ac:dyDescent="0.3">
      <c r="A71" s="57" t="s">
        <v>239</v>
      </c>
      <c r="B71" s="57" t="s">
        <v>72</v>
      </c>
      <c r="C71" s="232">
        <v>2133487.59</v>
      </c>
      <c r="D71" s="232">
        <v>2220485.54</v>
      </c>
      <c r="E71" s="233">
        <v>0.96082030329276602</v>
      </c>
      <c r="F71" s="58">
        <v>1314</v>
      </c>
      <c r="G71" s="58">
        <v>1168</v>
      </c>
      <c r="H71" s="59">
        <v>0.88890000000000002</v>
      </c>
      <c r="I71" s="54">
        <v>0.89149999999999996</v>
      </c>
      <c r="J71" s="235">
        <v>1612</v>
      </c>
      <c r="K71" s="235">
        <v>1413</v>
      </c>
      <c r="L71" s="236">
        <v>0.87660000000000005</v>
      </c>
      <c r="M71" s="233">
        <v>0.86150000000000004</v>
      </c>
      <c r="N71" s="60">
        <v>2336733.6800000002</v>
      </c>
      <c r="O71" s="60">
        <v>1549456.39</v>
      </c>
      <c r="P71" s="59">
        <v>0.66310000000000002</v>
      </c>
      <c r="Q71" s="59">
        <v>0.65029999999999999</v>
      </c>
      <c r="R71" s="235">
        <v>1221</v>
      </c>
      <c r="S71" s="235">
        <v>808</v>
      </c>
      <c r="T71" s="236">
        <v>0.66180000000000005</v>
      </c>
      <c r="U71" s="236">
        <v>0.69</v>
      </c>
      <c r="V71" s="58">
        <v>902</v>
      </c>
      <c r="W71" s="58">
        <v>730</v>
      </c>
      <c r="X71" s="59">
        <v>0.80930000000000002</v>
      </c>
      <c r="Y71" s="219"/>
      <c r="Z71" s="207">
        <v>1728</v>
      </c>
      <c r="AA71" s="208">
        <v>1530</v>
      </c>
      <c r="AB71" s="209">
        <v>0.88539999999999996</v>
      </c>
      <c r="AC71" s="207">
        <v>2250</v>
      </c>
      <c r="AD71" s="208">
        <v>1833</v>
      </c>
      <c r="AE71" s="209">
        <v>0.81469999999999998</v>
      </c>
      <c r="AF71" s="210">
        <v>2819381.74</v>
      </c>
      <c r="AG71" s="211">
        <v>1725634.92</v>
      </c>
      <c r="AH71" s="209">
        <v>0.61209999999999998</v>
      </c>
      <c r="AI71" s="207">
        <v>1590</v>
      </c>
      <c r="AJ71" s="208">
        <v>895</v>
      </c>
      <c r="AK71" s="209">
        <v>0.56289999999999996</v>
      </c>
      <c r="AL71" s="9" t="s">
        <v>166</v>
      </c>
    </row>
    <row r="72" spans="1:38" ht="13.8" x14ac:dyDescent="0.3">
      <c r="A72" s="57" t="s">
        <v>152</v>
      </c>
      <c r="B72" s="57" t="s">
        <v>74</v>
      </c>
      <c r="C72" s="232">
        <v>19829426.059999999</v>
      </c>
      <c r="D72" s="232">
        <v>20669299.609999999</v>
      </c>
      <c r="E72" s="233">
        <v>0.95936613403225002</v>
      </c>
      <c r="F72" s="58">
        <v>4856</v>
      </c>
      <c r="G72" s="58">
        <v>4780</v>
      </c>
      <c r="H72" s="59">
        <v>0.98429999999999995</v>
      </c>
      <c r="I72" s="54">
        <v>0.96889999999999998</v>
      </c>
      <c r="J72" s="235">
        <v>7538</v>
      </c>
      <c r="K72" s="235">
        <v>6761</v>
      </c>
      <c r="L72" s="236">
        <v>0.89690000000000003</v>
      </c>
      <c r="M72" s="233">
        <v>0.89</v>
      </c>
      <c r="N72" s="60">
        <v>23145944.800000001</v>
      </c>
      <c r="O72" s="60">
        <v>15891195.65</v>
      </c>
      <c r="P72" s="59">
        <v>0.68659999999999999</v>
      </c>
      <c r="Q72" s="59">
        <v>0.67989999999999995</v>
      </c>
      <c r="R72" s="235">
        <v>5975</v>
      </c>
      <c r="S72" s="235">
        <v>3850</v>
      </c>
      <c r="T72" s="236">
        <v>0.64439999999999997</v>
      </c>
      <c r="U72" s="236">
        <v>0.68279999999999996</v>
      </c>
      <c r="V72" s="58">
        <v>4785</v>
      </c>
      <c r="W72" s="58">
        <v>3353</v>
      </c>
      <c r="X72" s="59">
        <v>0.70069999999999999</v>
      </c>
      <c r="Y72" s="219"/>
      <c r="Z72" s="207">
        <v>5264</v>
      </c>
      <c r="AA72" s="208">
        <v>5682</v>
      </c>
      <c r="AB72" s="209">
        <v>1.0793999999999999</v>
      </c>
      <c r="AC72" s="207">
        <v>8767</v>
      </c>
      <c r="AD72" s="208">
        <v>7993</v>
      </c>
      <c r="AE72" s="209">
        <v>0.91169999999999995</v>
      </c>
      <c r="AF72" s="210">
        <v>25524385.109999999</v>
      </c>
      <c r="AG72" s="211">
        <v>17259336.600000001</v>
      </c>
      <c r="AH72" s="209">
        <v>0.67620000000000002</v>
      </c>
      <c r="AI72" s="207">
        <v>7364</v>
      </c>
      <c r="AJ72" s="208">
        <v>4753</v>
      </c>
      <c r="AK72" s="209">
        <v>0.64539999999999997</v>
      </c>
      <c r="AL72" s="9" t="s">
        <v>166</v>
      </c>
    </row>
    <row r="73" spans="1:38" ht="13.8" x14ac:dyDescent="0.3">
      <c r="A73" s="61" t="s">
        <v>142</v>
      </c>
      <c r="B73" s="57" t="s">
        <v>75</v>
      </c>
      <c r="C73" s="232">
        <v>4598825.2</v>
      </c>
      <c r="D73" s="232">
        <v>4623166.57</v>
      </c>
      <c r="E73" s="233">
        <v>0.994734913909883</v>
      </c>
      <c r="F73" s="58">
        <v>1278</v>
      </c>
      <c r="G73" s="58">
        <v>1330</v>
      </c>
      <c r="H73" s="59">
        <v>1.0407</v>
      </c>
      <c r="I73" s="54">
        <v>0.99</v>
      </c>
      <c r="J73" s="235">
        <v>1703</v>
      </c>
      <c r="K73" s="235">
        <v>1461</v>
      </c>
      <c r="L73" s="236">
        <v>0.8579</v>
      </c>
      <c r="M73" s="233">
        <v>0.85029999999999994</v>
      </c>
      <c r="N73" s="60">
        <v>4613787.76</v>
      </c>
      <c r="O73" s="60">
        <v>3378430.66</v>
      </c>
      <c r="P73" s="59">
        <v>0.73219999999999996</v>
      </c>
      <c r="Q73" s="59">
        <v>0.69</v>
      </c>
      <c r="R73" s="235">
        <v>1393</v>
      </c>
      <c r="S73" s="235">
        <v>1064</v>
      </c>
      <c r="T73" s="236">
        <v>0.76380000000000003</v>
      </c>
      <c r="U73" s="236">
        <v>0.69</v>
      </c>
      <c r="V73" s="58">
        <v>783</v>
      </c>
      <c r="W73" s="58">
        <v>636</v>
      </c>
      <c r="X73" s="59">
        <v>0.81230000000000002</v>
      </c>
      <c r="Y73" s="219"/>
      <c r="Z73" s="207">
        <v>1390</v>
      </c>
      <c r="AA73" s="208">
        <v>1484</v>
      </c>
      <c r="AB73" s="209">
        <v>1.0676000000000001</v>
      </c>
      <c r="AC73" s="207">
        <v>1937</v>
      </c>
      <c r="AD73" s="208">
        <v>1776</v>
      </c>
      <c r="AE73" s="209">
        <v>0.91690000000000005</v>
      </c>
      <c r="AF73" s="210">
        <v>5568950.5700000003</v>
      </c>
      <c r="AG73" s="211">
        <v>3937159.78</v>
      </c>
      <c r="AH73" s="209">
        <v>0.70699999999999996</v>
      </c>
      <c r="AI73" s="207">
        <v>1848</v>
      </c>
      <c r="AJ73" s="208">
        <v>1310</v>
      </c>
      <c r="AK73" s="209">
        <v>0.70889999999999997</v>
      </c>
      <c r="AL73" s="9" t="s">
        <v>166</v>
      </c>
    </row>
    <row r="74" spans="1:38" ht="13.8" x14ac:dyDescent="0.3">
      <c r="A74" s="57" t="s">
        <v>152</v>
      </c>
      <c r="B74" s="57" t="s">
        <v>76</v>
      </c>
      <c r="C74" s="232">
        <v>898881.93</v>
      </c>
      <c r="D74" s="232">
        <v>960501.13</v>
      </c>
      <c r="E74" s="233">
        <v>0.93584682196053204</v>
      </c>
      <c r="F74" s="58">
        <v>310</v>
      </c>
      <c r="G74" s="58">
        <v>295</v>
      </c>
      <c r="H74" s="59">
        <v>0.9516</v>
      </c>
      <c r="I74" s="54">
        <v>0.94320000000000004</v>
      </c>
      <c r="J74" s="235">
        <v>463</v>
      </c>
      <c r="K74" s="235">
        <v>439</v>
      </c>
      <c r="L74" s="236">
        <v>0.94820000000000004</v>
      </c>
      <c r="M74" s="233">
        <v>0.89</v>
      </c>
      <c r="N74" s="60">
        <v>1014103.45</v>
      </c>
      <c r="O74" s="60">
        <v>671840.47</v>
      </c>
      <c r="P74" s="59">
        <v>0.66249999999999998</v>
      </c>
      <c r="Q74" s="59">
        <v>0.63090000000000002</v>
      </c>
      <c r="R74" s="235">
        <v>422</v>
      </c>
      <c r="S74" s="235">
        <v>295</v>
      </c>
      <c r="T74" s="236">
        <v>0.69910000000000005</v>
      </c>
      <c r="U74" s="236">
        <v>0.69</v>
      </c>
      <c r="V74" s="58">
        <v>271</v>
      </c>
      <c r="W74" s="58">
        <v>230</v>
      </c>
      <c r="X74" s="59">
        <v>0.84870000000000001</v>
      </c>
      <c r="Y74" s="219"/>
      <c r="Z74" s="207">
        <v>384</v>
      </c>
      <c r="AA74" s="208">
        <v>409</v>
      </c>
      <c r="AB74" s="209">
        <v>1.0650999999999999</v>
      </c>
      <c r="AC74" s="207">
        <v>634</v>
      </c>
      <c r="AD74" s="208">
        <v>560</v>
      </c>
      <c r="AE74" s="209">
        <v>0.88329999999999997</v>
      </c>
      <c r="AF74" s="210">
        <v>1341074.3700000001</v>
      </c>
      <c r="AG74" s="211">
        <v>851439.97</v>
      </c>
      <c r="AH74" s="209">
        <v>0.63490000000000002</v>
      </c>
      <c r="AI74" s="207">
        <v>533</v>
      </c>
      <c r="AJ74" s="208">
        <v>343</v>
      </c>
      <c r="AK74" s="209">
        <v>0.64349999999999996</v>
      </c>
      <c r="AL74" s="9" t="s">
        <v>166</v>
      </c>
    </row>
    <row r="75" spans="1:38" ht="13.8" x14ac:dyDescent="0.3">
      <c r="A75" s="57" t="s">
        <v>167</v>
      </c>
      <c r="B75" s="57" t="s">
        <v>77</v>
      </c>
      <c r="C75" s="232">
        <v>4091769.86</v>
      </c>
      <c r="D75" s="232">
        <v>4340761.09</v>
      </c>
      <c r="E75" s="233">
        <v>0.94263880807132905</v>
      </c>
      <c r="F75" s="58">
        <v>1685</v>
      </c>
      <c r="G75" s="58">
        <v>1674</v>
      </c>
      <c r="H75" s="59">
        <v>0.99350000000000005</v>
      </c>
      <c r="I75" s="54">
        <v>0.97440000000000004</v>
      </c>
      <c r="J75" s="235">
        <v>2291</v>
      </c>
      <c r="K75" s="235">
        <v>2026</v>
      </c>
      <c r="L75" s="233">
        <v>0.88429999999999997</v>
      </c>
      <c r="M75" s="233">
        <v>0.80810000000000004</v>
      </c>
      <c r="N75" s="60">
        <v>4354824.24</v>
      </c>
      <c r="O75" s="60">
        <v>3024282.29</v>
      </c>
      <c r="P75" s="59">
        <v>0.69450000000000001</v>
      </c>
      <c r="Q75" s="59">
        <v>0.67949999999999999</v>
      </c>
      <c r="R75" s="235">
        <v>1719</v>
      </c>
      <c r="S75" s="235">
        <v>1234</v>
      </c>
      <c r="T75" s="236">
        <v>0.71789999999999998</v>
      </c>
      <c r="U75" s="236">
        <v>0.69</v>
      </c>
      <c r="V75" s="58">
        <v>1295</v>
      </c>
      <c r="W75" s="58">
        <v>979</v>
      </c>
      <c r="X75" s="59">
        <v>0.75600000000000001</v>
      </c>
      <c r="Y75" s="219"/>
      <c r="Z75" s="207">
        <v>2017</v>
      </c>
      <c r="AA75" s="208">
        <v>1993</v>
      </c>
      <c r="AB75" s="209">
        <v>0.98809999999999998</v>
      </c>
      <c r="AC75" s="207">
        <v>2818</v>
      </c>
      <c r="AD75" s="208">
        <v>2577</v>
      </c>
      <c r="AE75" s="209">
        <v>0.91449999999999998</v>
      </c>
      <c r="AF75" s="210">
        <v>5332976.96</v>
      </c>
      <c r="AG75" s="211">
        <v>3601553.42</v>
      </c>
      <c r="AH75" s="209">
        <v>0.67530000000000001</v>
      </c>
      <c r="AI75" s="207">
        <v>2282</v>
      </c>
      <c r="AJ75" s="208">
        <v>1471</v>
      </c>
      <c r="AK75" s="209">
        <v>0.64459999999999995</v>
      </c>
      <c r="AL75" s="9" t="s">
        <v>166</v>
      </c>
    </row>
    <row r="76" spans="1:38" ht="13.8" x14ac:dyDescent="0.3">
      <c r="A76" s="57" t="s">
        <v>152</v>
      </c>
      <c r="B76" s="57" t="s">
        <v>78</v>
      </c>
      <c r="C76" s="232">
        <v>3433583.72</v>
      </c>
      <c r="D76" s="232">
        <v>3370954.61</v>
      </c>
      <c r="E76" s="233">
        <v>1.01857904280711</v>
      </c>
      <c r="F76" s="58">
        <v>1199</v>
      </c>
      <c r="G76" s="58">
        <v>1196</v>
      </c>
      <c r="H76" s="59">
        <v>0.99750000000000005</v>
      </c>
      <c r="I76" s="54">
        <v>0.99</v>
      </c>
      <c r="J76" s="235">
        <v>1559</v>
      </c>
      <c r="K76" s="235">
        <v>1362</v>
      </c>
      <c r="L76" s="236">
        <v>0.87360000000000004</v>
      </c>
      <c r="M76" s="233">
        <v>0.89</v>
      </c>
      <c r="N76" s="60">
        <v>3985201.37</v>
      </c>
      <c r="O76" s="60">
        <v>2596603.46</v>
      </c>
      <c r="P76" s="59">
        <v>0.65159999999999996</v>
      </c>
      <c r="Q76" s="59">
        <v>0.63900000000000001</v>
      </c>
      <c r="R76" s="235">
        <v>1246</v>
      </c>
      <c r="S76" s="235">
        <v>863</v>
      </c>
      <c r="T76" s="236">
        <v>0.69259999999999999</v>
      </c>
      <c r="U76" s="236">
        <v>0.69</v>
      </c>
      <c r="V76" s="58">
        <v>1026</v>
      </c>
      <c r="W76" s="58">
        <v>818</v>
      </c>
      <c r="X76" s="59">
        <v>0.79730000000000001</v>
      </c>
      <c r="Y76" s="219"/>
      <c r="Z76" s="207">
        <v>1237</v>
      </c>
      <c r="AA76" s="208">
        <v>1312</v>
      </c>
      <c r="AB76" s="209">
        <v>1.0606</v>
      </c>
      <c r="AC76" s="207">
        <v>1755</v>
      </c>
      <c r="AD76" s="208">
        <v>1566</v>
      </c>
      <c r="AE76" s="209">
        <v>0.89229999999999998</v>
      </c>
      <c r="AF76" s="210">
        <v>4011888.32</v>
      </c>
      <c r="AG76" s="211">
        <v>2809724.87</v>
      </c>
      <c r="AH76" s="209">
        <v>0.70030000000000003</v>
      </c>
      <c r="AI76" s="207">
        <v>1484</v>
      </c>
      <c r="AJ76" s="208">
        <v>1075</v>
      </c>
      <c r="AK76" s="209">
        <v>0.72440000000000004</v>
      </c>
      <c r="AL76" s="9" t="s">
        <v>166</v>
      </c>
    </row>
    <row r="77" spans="1:38" ht="13.8" x14ac:dyDescent="0.3">
      <c r="A77" s="57" t="s">
        <v>167</v>
      </c>
      <c r="B77" s="57" t="s">
        <v>79</v>
      </c>
      <c r="C77" s="232">
        <v>1074250.93</v>
      </c>
      <c r="D77" s="232">
        <v>1122056.3700000001</v>
      </c>
      <c r="E77" s="233">
        <v>0.95739479648424397</v>
      </c>
      <c r="F77" s="58">
        <v>417</v>
      </c>
      <c r="G77" s="58">
        <v>411</v>
      </c>
      <c r="H77" s="59">
        <v>0.98560000000000003</v>
      </c>
      <c r="I77" s="54">
        <v>0.99</v>
      </c>
      <c r="J77" s="235">
        <v>535</v>
      </c>
      <c r="K77" s="235">
        <v>505</v>
      </c>
      <c r="L77" s="236">
        <v>0.94389999999999996</v>
      </c>
      <c r="M77" s="233">
        <v>0.88329999999999997</v>
      </c>
      <c r="N77" s="60">
        <v>1122129.3700000001</v>
      </c>
      <c r="O77" s="60">
        <v>776130.83</v>
      </c>
      <c r="P77" s="59">
        <v>0.69169999999999998</v>
      </c>
      <c r="Q77" s="59">
        <v>0.67259999999999998</v>
      </c>
      <c r="R77" s="235">
        <v>400</v>
      </c>
      <c r="S77" s="235">
        <v>284</v>
      </c>
      <c r="T77" s="236">
        <v>0.71</v>
      </c>
      <c r="U77" s="236">
        <v>0.69</v>
      </c>
      <c r="V77" s="58">
        <v>325</v>
      </c>
      <c r="W77" s="58">
        <v>265</v>
      </c>
      <c r="X77" s="59">
        <v>0.81540000000000001</v>
      </c>
      <c r="Y77" s="219"/>
      <c r="Z77" s="207">
        <v>451</v>
      </c>
      <c r="AA77" s="208">
        <v>454</v>
      </c>
      <c r="AB77" s="209">
        <v>1.0066999999999999</v>
      </c>
      <c r="AC77" s="207">
        <v>618</v>
      </c>
      <c r="AD77" s="208">
        <v>570</v>
      </c>
      <c r="AE77" s="209">
        <v>0.92230000000000001</v>
      </c>
      <c r="AF77" s="210">
        <v>1299458.42</v>
      </c>
      <c r="AG77" s="211">
        <v>858379.86</v>
      </c>
      <c r="AH77" s="209">
        <v>0.66059999999999997</v>
      </c>
      <c r="AI77" s="207">
        <v>476</v>
      </c>
      <c r="AJ77" s="208">
        <v>359</v>
      </c>
      <c r="AK77" s="209">
        <v>0.75419999999999998</v>
      </c>
      <c r="AL77" s="9" t="s">
        <v>166</v>
      </c>
    </row>
    <row r="78" spans="1:38" ht="13.8" x14ac:dyDescent="0.3">
      <c r="A78" s="57" t="s">
        <v>142</v>
      </c>
      <c r="B78" s="57" t="s">
        <v>80</v>
      </c>
      <c r="C78" s="232">
        <v>3121557.73</v>
      </c>
      <c r="D78" s="232">
        <v>3339480.28</v>
      </c>
      <c r="E78" s="233">
        <v>0.93474357333231495</v>
      </c>
      <c r="F78" s="58">
        <v>1442</v>
      </c>
      <c r="G78" s="58">
        <v>1392</v>
      </c>
      <c r="H78" s="59">
        <v>0.96530000000000005</v>
      </c>
      <c r="I78" s="54">
        <v>0.97160000000000002</v>
      </c>
      <c r="J78" s="235">
        <v>1780</v>
      </c>
      <c r="K78" s="235">
        <v>1590</v>
      </c>
      <c r="L78" s="236">
        <v>0.89329999999999998</v>
      </c>
      <c r="M78" s="233">
        <v>0.89</v>
      </c>
      <c r="N78" s="60">
        <v>3530633.08</v>
      </c>
      <c r="O78" s="60">
        <v>2365858.9900000002</v>
      </c>
      <c r="P78" s="59">
        <v>0.67010000000000003</v>
      </c>
      <c r="Q78" s="59">
        <v>0.67549999999999999</v>
      </c>
      <c r="R78" s="235">
        <v>1331</v>
      </c>
      <c r="S78" s="235">
        <v>1012</v>
      </c>
      <c r="T78" s="236">
        <v>0.76029999999999998</v>
      </c>
      <c r="U78" s="236">
        <v>0.69</v>
      </c>
      <c r="V78" s="58">
        <v>1148</v>
      </c>
      <c r="W78" s="58">
        <v>1016</v>
      </c>
      <c r="X78" s="59">
        <v>0.88500000000000001</v>
      </c>
      <c r="Y78" s="219"/>
      <c r="Z78" s="207">
        <v>1508</v>
      </c>
      <c r="AA78" s="208">
        <v>1580</v>
      </c>
      <c r="AB78" s="209">
        <v>1.0477000000000001</v>
      </c>
      <c r="AC78" s="207">
        <v>2063</v>
      </c>
      <c r="AD78" s="208">
        <v>1893</v>
      </c>
      <c r="AE78" s="209">
        <v>0.91759999999999997</v>
      </c>
      <c r="AF78" s="210">
        <v>4043519.08</v>
      </c>
      <c r="AG78" s="211">
        <v>2740854.85</v>
      </c>
      <c r="AH78" s="209">
        <v>0.67779999999999996</v>
      </c>
      <c r="AI78" s="207">
        <v>1725</v>
      </c>
      <c r="AJ78" s="208">
        <v>1175</v>
      </c>
      <c r="AK78" s="209">
        <v>0.68120000000000003</v>
      </c>
      <c r="AL78" s="9" t="s">
        <v>166</v>
      </c>
    </row>
    <row r="79" spans="1:38" ht="13.8" x14ac:dyDescent="0.3">
      <c r="A79" s="61" t="s">
        <v>239</v>
      </c>
      <c r="B79" s="61" t="s">
        <v>81</v>
      </c>
      <c r="C79" s="232">
        <v>15094216.43</v>
      </c>
      <c r="D79" s="232">
        <v>15578381.779999999</v>
      </c>
      <c r="E79" s="233">
        <v>0.96892069042616602</v>
      </c>
      <c r="F79" s="58">
        <v>6785</v>
      </c>
      <c r="G79" s="58">
        <v>6831</v>
      </c>
      <c r="H79" s="59">
        <v>1.0067999999999999</v>
      </c>
      <c r="I79" s="54">
        <v>0.9829</v>
      </c>
      <c r="J79" s="235">
        <v>8821</v>
      </c>
      <c r="K79" s="235">
        <v>8102</v>
      </c>
      <c r="L79" s="236">
        <v>0.91849999999999998</v>
      </c>
      <c r="M79" s="233">
        <v>0.89</v>
      </c>
      <c r="N79" s="60">
        <v>17635093.329999998</v>
      </c>
      <c r="O79" s="60">
        <v>11189135.689999999</v>
      </c>
      <c r="P79" s="59">
        <v>0.63449999999999995</v>
      </c>
      <c r="Q79" s="59">
        <v>0.63600000000000001</v>
      </c>
      <c r="R79" s="235">
        <v>7207</v>
      </c>
      <c r="S79" s="235">
        <v>4995</v>
      </c>
      <c r="T79" s="236">
        <v>0.69310000000000005</v>
      </c>
      <c r="U79" s="236">
        <v>0.69</v>
      </c>
      <c r="V79" s="58">
        <v>3156</v>
      </c>
      <c r="W79" s="58">
        <v>2723</v>
      </c>
      <c r="X79" s="59">
        <v>0.86280000000000001</v>
      </c>
      <c r="Y79" s="219"/>
      <c r="Z79" s="207">
        <v>7070</v>
      </c>
      <c r="AA79" s="208">
        <v>7207</v>
      </c>
      <c r="AB79" s="209">
        <v>1.0194000000000001</v>
      </c>
      <c r="AC79" s="207">
        <v>9387</v>
      </c>
      <c r="AD79" s="208">
        <v>8356</v>
      </c>
      <c r="AE79" s="209">
        <v>0.89019999999999999</v>
      </c>
      <c r="AF79" s="210">
        <v>17335899.309999999</v>
      </c>
      <c r="AG79" s="211">
        <v>11458379.73</v>
      </c>
      <c r="AH79" s="209">
        <v>0.66100000000000003</v>
      </c>
      <c r="AI79" s="207">
        <v>7965</v>
      </c>
      <c r="AJ79" s="208">
        <v>5480</v>
      </c>
      <c r="AK79" s="209">
        <v>0.68799999999999994</v>
      </c>
      <c r="AL79" s="9" t="s">
        <v>166</v>
      </c>
    </row>
    <row r="80" spans="1:38" ht="13.8" x14ac:dyDescent="0.3">
      <c r="A80" s="57" t="s">
        <v>253</v>
      </c>
      <c r="B80" s="57" t="s">
        <v>82</v>
      </c>
      <c r="C80" s="232">
        <v>710746.33</v>
      </c>
      <c r="D80" s="232">
        <v>717089.92</v>
      </c>
      <c r="E80" s="233">
        <v>0.99115370356900301</v>
      </c>
      <c r="F80" s="58">
        <v>216</v>
      </c>
      <c r="G80" s="58">
        <v>236</v>
      </c>
      <c r="H80" s="59">
        <v>1.0926</v>
      </c>
      <c r="I80" s="54">
        <v>0.99</v>
      </c>
      <c r="J80" s="235">
        <v>383</v>
      </c>
      <c r="K80" s="235">
        <v>326</v>
      </c>
      <c r="L80" s="236">
        <v>0.85119999999999996</v>
      </c>
      <c r="M80" s="233">
        <v>0.83660000000000001</v>
      </c>
      <c r="N80" s="60">
        <v>739297.19</v>
      </c>
      <c r="O80" s="60">
        <v>532462.69999999995</v>
      </c>
      <c r="P80" s="59">
        <v>0.72019999999999995</v>
      </c>
      <c r="Q80" s="59">
        <v>0.69</v>
      </c>
      <c r="R80" s="235">
        <v>343</v>
      </c>
      <c r="S80" s="235">
        <v>263</v>
      </c>
      <c r="T80" s="236">
        <v>0.76680000000000004</v>
      </c>
      <c r="U80" s="236">
        <v>0.69</v>
      </c>
      <c r="V80" s="58">
        <v>173</v>
      </c>
      <c r="W80" s="58">
        <v>130</v>
      </c>
      <c r="X80" s="59">
        <v>0.75139999999999996</v>
      </c>
      <c r="Y80" s="219"/>
      <c r="Z80" s="207">
        <v>288</v>
      </c>
      <c r="AA80" s="208">
        <v>314</v>
      </c>
      <c r="AB80" s="209">
        <v>1.0903</v>
      </c>
      <c r="AC80" s="207">
        <v>458</v>
      </c>
      <c r="AD80" s="208">
        <v>414</v>
      </c>
      <c r="AE80" s="209">
        <v>0.90390000000000004</v>
      </c>
      <c r="AF80" s="210">
        <v>974081.74</v>
      </c>
      <c r="AG80" s="211">
        <v>709506.5</v>
      </c>
      <c r="AH80" s="209">
        <v>0.72840000000000005</v>
      </c>
      <c r="AI80" s="207">
        <v>393</v>
      </c>
      <c r="AJ80" s="208">
        <v>302</v>
      </c>
      <c r="AK80" s="209">
        <v>0.76839999999999997</v>
      </c>
      <c r="AL80" s="9" t="s">
        <v>166</v>
      </c>
    </row>
    <row r="81" spans="1:38" ht="13.8" x14ac:dyDescent="0.3">
      <c r="A81" s="57" t="s">
        <v>142</v>
      </c>
      <c r="B81" s="57" t="s">
        <v>83</v>
      </c>
      <c r="C81" s="232">
        <v>8071898.5899999999</v>
      </c>
      <c r="D81" s="232">
        <v>8279515.7699999996</v>
      </c>
      <c r="E81" s="233">
        <v>0.97492399486063197</v>
      </c>
      <c r="F81" s="58">
        <v>3697</v>
      </c>
      <c r="G81" s="58">
        <v>3726</v>
      </c>
      <c r="H81" s="59">
        <v>1.0078</v>
      </c>
      <c r="I81" s="54">
        <v>0.99</v>
      </c>
      <c r="J81" s="235">
        <v>4550</v>
      </c>
      <c r="K81" s="235">
        <v>3864</v>
      </c>
      <c r="L81" s="236">
        <v>0.84919999999999995</v>
      </c>
      <c r="M81" s="233">
        <v>0.81579999999999997</v>
      </c>
      <c r="N81" s="60">
        <v>9450712.2400000002</v>
      </c>
      <c r="O81" s="60">
        <v>6285453.2199999997</v>
      </c>
      <c r="P81" s="59">
        <v>0.66510000000000002</v>
      </c>
      <c r="Q81" s="59">
        <v>0.6431</v>
      </c>
      <c r="R81" s="235">
        <v>3437</v>
      </c>
      <c r="S81" s="235">
        <v>2205</v>
      </c>
      <c r="T81" s="236">
        <v>0.64149999999999996</v>
      </c>
      <c r="U81" s="236">
        <v>0.66700000000000004</v>
      </c>
      <c r="V81" s="58">
        <v>2853</v>
      </c>
      <c r="W81" s="58">
        <v>2422</v>
      </c>
      <c r="X81" s="59">
        <v>0.84889999999999999</v>
      </c>
      <c r="Y81" s="219"/>
      <c r="Z81" s="207">
        <v>3614</v>
      </c>
      <c r="AA81" s="208">
        <v>3814</v>
      </c>
      <c r="AB81" s="209">
        <v>1.0552999999999999</v>
      </c>
      <c r="AC81" s="207">
        <v>5088</v>
      </c>
      <c r="AD81" s="208">
        <v>4399</v>
      </c>
      <c r="AE81" s="209">
        <v>0.86460000000000004</v>
      </c>
      <c r="AF81" s="210">
        <v>10454714.66</v>
      </c>
      <c r="AG81" s="211">
        <v>7076205.9699999997</v>
      </c>
      <c r="AH81" s="209">
        <v>0.67679999999999996</v>
      </c>
      <c r="AI81" s="207">
        <v>4066</v>
      </c>
      <c r="AJ81" s="208">
        <v>2704</v>
      </c>
      <c r="AK81" s="209">
        <v>0.66500000000000004</v>
      </c>
      <c r="AL81" s="9" t="s">
        <v>166</v>
      </c>
    </row>
    <row r="82" spans="1:38" ht="13.8" x14ac:dyDescent="0.3">
      <c r="A82" s="57" t="s">
        <v>154</v>
      </c>
      <c r="B82" s="57" t="s">
        <v>84</v>
      </c>
      <c r="C82" s="232">
        <v>6286578.9699999997</v>
      </c>
      <c r="D82" s="232">
        <v>6217270.2199999997</v>
      </c>
      <c r="E82" s="233">
        <v>1.0111477782929601</v>
      </c>
      <c r="F82" s="58">
        <v>3190</v>
      </c>
      <c r="G82" s="58">
        <v>3147</v>
      </c>
      <c r="H82" s="59">
        <v>0.98650000000000004</v>
      </c>
      <c r="I82" s="54">
        <v>0.99</v>
      </c>
      <c r="J82" s="235">
        <v>4000</v>
      </c>
      <c r="K82" s="235">
        <v>3705</v>
      </c>
      <c r="L82" s="236">
        <v>0.92630000000000001</v>
      </c>
      <c r="M82" s="233">
        <v>0.89</v>
      </c>
      <c r="N82" s="60">
        <v>6971949.5</v>
      </c>
      <c r="O82" s="60">
        <v>4587926.0199999996</v>
      </c>
      <c r="P82" s="59">
        <v>0.65810000000000002</v>
      </c>
      <c r="Q82" s="59">
        <v>0.64710000000000001</v>
      </c>
      <c r="R82" s="235">
        <v>2876</v>
      </c>
      <c r="S82" s="235">
        <v>1986</v>
      </c>
      <c r="T82" s="236">
        <v>0.6905</v>
      </c>
      <c r="U82" s="236">
        <v>0.69</v>
      </c>
      <c r="V82" s="58">
        <v>2755</v>
      </c>
      <c r="W82" s="58">
        <v>2562</v>
      </c>
      <c r="X82" s="59">
        <v>0.92989999999999995</v>
      </c>
      <c r="Y82" s="219"/>
      <c r="Z82" s="207">
        <v>3324</v>
      </c>
      <c r="AA82" s="208">
        <v>3377</v>
      </c>
      <c r="AB82" s="209">
        <v>1.0159</v>
      </c>
      <c r="AC82" s="207">
        <v>4171</v>
      </c>
      <c r="AD82" s="208">
        <v>3785</v>
      </c>
      <c r="AE82" s="209">
        <v>0.90749999999999997</v>
      </c>
      <c r="AF82" s="210">
        <v>6844421.1100000003</v>
      </c>
      <c r="AG82" s="211">
        <v>4558816.16</v>
      </c>
      <c r="AH82" s="209">
        <v>0.66610000000000003</v>
      </c>
      <c r="AI82" s="207">
        <v>3260</v>
      </c>
      <c r="AJ82" s="208">
        <v>2117</v>
      </c>
      <c r="AK82" s="209">
        <v>0.64939999999999998</v>
      </c>
      <c r="AL82" s="9" t="s">
        <v>166</v>
      </c>
    </row>
    <row r="83" spans="1:38" ht="13.8" x14ac:dyDescent="0.3">
      <c r="A83" s="57" t="s">
        <v>154</v>
      </c>
      <c r="B83" s="57" t="s">
        <v>85</v>
      </c>
      <c r="C83" s="232">
        <v>12010653.810000001</v>
      </c>
      <c r="D83" s="232">
        <v>11857493.65</v>
      </c>
      <c r="E83" s="233">
        <v>1.01291673978674</v>
      </c>
      <c r="F83" s="58">
        <v>7430</v>
      </c>
      <c r="G83" s="58">
        <v>7022</v>
      </c>
      <c r="H83" s="59">
        <v>0.94510000000000005</v>
      </c>
      <c r="I83" s="54">
        <v>0.95599999999999996</v>
      </c>
      <c r="J83" s="235">
        <v>8516</v>
      </c>
      <c r="K83" s="235">
        <v>7264</v>
      </c>
      <c r="L83" s="236">
        <v>0.85299999999999998</v>
      </c>
      <c r="M83" s="233">
        <v>0.86419999999999997</v>
      </c>
      <c r="N83" s="60">
        <v>12814694.380000001</v>
      </c>
      <c r="O83" s="60">
        <v>8750708.4199999999</v>
      </c>
      <c r="P83" s="59">
        <v>0.68289999999999995</v>
      </c>
      <c r="Q83" s="59">
        <v>0.67530000000000001</v>
      </c>
      <c r="R83" s="235">
        <v>5777</v>
      </c>
      <c r="S83" s="235">
        <v>4218</v>
      </c>
      <c r="T83" s="236">
        <v>0.73009999999999997</v>
      </c>
      <c r="U83" s="236">
        <v>0.69</v>
      </c>
      <c r="V83" s="58">
        <v>5572</v>
      </c>
      <c r="W83" s="58">
        <v>5147</v>
      </c>
      <c r="X83" s="59">
        <v>0.92369999999999997</v>
      </c>
      <c r="Y83" s="219"/>
      <c r="Z83" s="207">
        <v>8603</v>
      </c>
      <c r="AA83" s="208">
        <v>8333</v>
      </c>
      <c r="AB83" s="209">
        <v>0.96860000000000002</v>
      </c>
      <c r="AC83" s="207">
        <v>10327</v>
      </c>
      <c r="AD83" s="208">
        <v>9158</v>
      </c>
      <c r="AE83" s="209">
        <v>0.88680000000000003</v>
      </c>
      <c r="AF83" s="210">
        <v>13085066.74</v>
      </c>
      <c r="AG83" s="211">
        <v>8525647.5299999993</v>
      </c>
      <c r="AH83" s="209">
        <v>0.65159999999999996</v>
      </c>
      <c r="AI83" s="207">
        <v>7992</v>
      </c>
      <c r="AJ83" s="208">
        <v>5135</v>
      </c>
      <c r="AK83" s="209">
        <v>0.64249999999999996</v>
      </c>
      <c r="AL83" s="9" t="s">
        <v>166</v>
      </c>
    </row>
    <row r="84" spans="1:38" ht="13.8" x14ac:dyDescent="0.3">
      <c r="A84" s="57" t="s">
        <v>142</v>
      </c>
      <c r="B84" s="57" t="s">
        <v>86</v>
      </c>
      <c r="C84" s="232">
        <v>5814413.2800000003</v>
      </c>
      <c r="D84" s="232">
        <v>5813039.6900000004</v>
      </c>
      <c r="E84" s="233">
        <v>1.00023629461921</v>
      </c>
      <c r="F84" s="58">
        <v>2724</v>
      </c>
      <c r="G84" s="58">
        <v>2596</v>
      </c>
      <c r="H84" s="59">
        <v>0.95299999999999996</v>
      </c>
      <c r="I84" s="54">
        <v>0.99</v>
      </c>
      <c r="J84" s="235">
        <v>3291</v>
      </c>
      <c r="K84" s="235">
        <v>2836</v>
      </c>
      <c r="L84" s="236">
        <v>0.86170000000000002</v>
      </c>
      <c r="M84" s="233">
        <v>0.83740000000000003</v>
      </c>
      <c r="N84" s="60">
        <v>6503659.7199999997</v>
      </c>
      <c r="O84" s="60">
        <v>4460703.4400000004</v>
      </c>
      <c r="P84" s="59">
        <v>0.68589999999999995</v>
      </c>
      <c r="Q84" s="59">
        <v>0.68489999999999995</v>
      </c>
      <c r="R84" s="235">
        <v>2451</v>
      </c>
      <c r="S84" s="235">
        <v>1675</v>
      </c>
      <c r="T84" s="236">
        <v>0.68340000000000001</v>
      </c>
      <c r="U84" s="236">
        <v>0.69</v>
      </c>
      <c r="V84" s="58">
        <v>2215</v>
      </c>
      <c r="W84" s="58">
        <v>1850</v>
      </c>
      <c r="X84" s="59">
        <v>0.83520000000000005</v>
      </c>
      <c r="Y84" s="219"/>
      <c r="Z84" s="207">
        <v>2818</v>
      </c>
      <c r="AA84" s="208">
        <v>2706</v>
      </c>
      <c r="AB84" s="209">
        <v>0.96030000000000004</v>
      </c>
      <c r="AC84" s="207">
        <v>3754</v>
      </c>
      <c r="AD84" s="208">
        <v>3312</v>
      </c>
      <c r="AE84" s="209">
        <v>0.88229999999999997</v>
      </c>
      <c r="AF84" s="210">
        <v>6897537.0599999996</v>
      </c>
      <c r="AG84" s="211">
        <v>4769676.32</v>
      </c>
      <c r="AH84" s="209">
        <v>0.6915</v>
      </c>
      <c r="AI84" s="207">
        <v>2984</v>
      </c>
      <c r="AJ84" s="208">
        <v>1922</v>
      </c>
      <c r="AK84" s="209">
        <v>0.64410000000000001</v>
      </c>
      <c r="AL84" s="9" t="s">
        <v>166</v>
      </c>
    </row>
    <row r="85" spans="1:38" ht="13.8" x14ac:dyDescent="0.3">
      <c r="A85" s="57" t="s">
        <v>154</v>
      </c>
      <c r="B85" s="57" t="s">
        <v>87</v>
      </c>
      <c r="C85" s="232">
        <v>9503129.1999999993</v>
      </c>
      <c r="D85" s="232">
        <v>9579321.1400000006</v>
      </c>
      <c r="E85" s="233">
        <v>0.992046206731514</v>
      </c>
      <c r="F85" s="58">
        <v>4396</v>
      </c>
      <c r="G85" s="58">
        <v>4276</v>
      </c>
      <c r="H85" s="59">
        <v>0.97270000000000001</v>
      </c>
      <c r="I85" s="54">
        <v>0.99</v>
      </c>
      <c r="J85" s="235">
        <v>5095</v>
      </c>
      <c r="K85" s="235">
        <v>4368</v>
      </c>
      <c r="L85" s="236">
        <v>0.85729999999999995</v>
      </c>
      <c r="M85" s="233">
        <v>0.86150000000000004</v>
      </c>
      <c r="N85" s="60">
        <v>10476971.369999999</v>
      </c>
      <c r="O85" s="60">
        <v>7428903.4100000001</v>
      </c>
      <c r="P85" s="59">
        <v>0.70909999999999995</v>
      </c>
      <c r="Q85" s="59">
        <v>0.6835</v>
      </c>
      <c r="R85" s="235">
        <v>3728</v>
      </c>
      <c r="S85" s="235">
        <v>2822</v>
      </c>
      <c r="T85" s="236">
        <v>0.75700000000000001</v>
      </c>
      <c r="U85" s="236">
        <v>0.69</v>
      </c>
      <c r="V85" s="58">
        <v>3179</v>
      </c>
      <c r="W85" s="58">
        <v>2627</v>
      </c>
      <c r="X85" s="59">
        <v>0.82640000000000002</v>
      </c>
      <c r="Y85" s="219"/>
      <c r="Z85" s="207">
        <v>4307</v>
      </c>
      <c r="AA85" s="208">
        <v>4330</v>
      </c>
      <c r="AB85" s="209">
        <v>1.0053000000000001</v>
      </c>
      <c r="AC85" s="207">
        <v>5812</v>
      </c>
      <c r="AD85" s="208">
        <v>5081</v>
      </c>
      <c r="AE85" s="209">
        <v>0.87419999999999998</v>
      </c>
      <c r="AF85" s="210">
        <v>11378669.15</v>
      </c>
      <c r="AG85" s="211">
        <v>7898549.21</v>
      </c>
      <c r="AH85" s="209">
        <v>0.69420000000000004</v>
      </c>
      <c r="AI85" s="207">
        <v>4655</v>
      </c>
      <c r="AJ85" s="208">
        <v>3334</v>
      </c>
      <c r="AK85" s="209">
        <v>0.71619999999999995</v>
      </c>
      <c r="AL85" s="9" t="s">
        <v>166</v>
      </c>
    </row>
    <row r="86" spans="1:38" ht="13.8" x14ac:dyDescent="0.3">
      <c r="A86" s="57" t="s">
        <v>153</v>
      </c>
      <c r="B86" s="57" t="s">
        <v>88</v>
      </c>
      <c r="C86" s="232">
        <v>5018173.7300000004</v>
      </c>
      <c r="D86" s="232">
        <v>5270694.3099999996</v>
      </c>
      <c r="E86" s="233">
        <v>0.95208969347341998</v>
      </c>
      <c r="F86" s="58">
        <v>2551</v>
      </c>
      <c r="G86" s="58">
        <v>2466</v>
      </c>
      <c r="H86" s="59">
        <v>0.9667</v>
      </c>
      <c r="I86" s="54">
        <v>0.99</v>
      </c>
      <c r="J86" s="235">
        <v>3761</v>
      </c>
      <c r="K86" s="235">
        <v>2985</v>
      </c>
      <c r="L86" s="236">
        <v>0.79369999999999996</v>
      </c>
      <c r="M86" s="233">
        <v>0.8085</v>
      </c>
      <c r="N86" s="60">
        <v>6036401.4400000004</v>
      </c>
      <c r="O86" s="60">
        <v>3771630.49</v>
      </c>
      <c r="P86" s="59">
        <v>0.62480000000000002</v>
      </c>
      <c r="Q86" s="59">
        <v>0.61229999999999996</v>
      </c>
      <c r="R86" s="235">
        <v>2483</v>
      </c>
      <c r="S86" s="235">
        <v>1585</v>
      </c>
      <c r="T86" s="236">
        <v>0.63829999999999998</v>
      </c>
      <c r="U86" s="236">
        <v>0.64690000000000003</v>
      </c>
      <c r="V86" s="58">
        <v>2013</v>
      </c>
      <c r="W86" s="58">
        <v>1730</v>
      </c>
      <c r="X86" s="59">
        <v>0.85940000000000005</v>
      </c>
      <c r="Y86" s="219"/>
      <c r="Z86" s="207">
        <v>2408</v>
      </c>
      <c r="AA86" s="208">
        <v>2635</v>
      </c>
      <c r="AB86" s="209">
        <v>1.0943000000000001</v>
      </c>
      <c r="AC86" s="207">
        <v>3727</v>
      </c>
      <c r="AD86" s="208">
        <v>3322</v>
      </c>
      <c r="AE86" s="209">
        <v>0.89129999999999998</v>
      </c>
      <c r="AF86" s="210">
        <v>6189733.4299999997</v>
      </c>
      <c r="AG86" s="211">
        <v>3899498.55</v>
      </c>
      <c r="AH86" s="209">
        <v>0.63</v>
      </c>
      <c r="AI86" s="207">
        <v>2872</v>
      </c>
      <c r="AJ86" s="208">
        <v>1644</v>
      </c>
      <c r="AK86" s="209">
        <v>0.57240000000000002</v>
      </c>
      <c r="AL86" s="9" t="s">
        <v>166</v>
      </c>
    </row>
    <row r="87" spans="1:38" ht="13.8" x14ac:dyDescent="0.3">
      <c r="A87" s="57" t="s">
        <v>152</v>
      </c>
      <c r="B87" s="57" t="s">
        <v>89</v>
      </c>
      <c r="C87" s="232">
        <v>6433325.2000000002</v>
      </c>
      <c r="D87" s="232">
        <v>6357182.79</v>
      </c>
      <c r="E87" s="233">
        <v>1.0119773825160101</v>
      </c>
      <c r="F87" s="58">
        <v>2344</v>
      </c>
      <c r="G87" s="58">
        <v>2332</v>
      </c>
      <c r="H87" s="59">
        <v>0.99490000000000001</v>
      </c>
      <c r="I87" s="54">
        <v>0.98960000000000004</v>
      </c>
      <c r="J87" s="235">
        <v>3112</v>
      </c>
      <c r="K87" s="235">
        <v>2838</v>
      </c>
      <c r="L87" s="236">
        <v>0.91200000000000003</v>
      </c>
      <c r="M87" s="233">
        <v>0.89</v>
      </c>
      <c r="N87" s="60">
        <v>7185464.0300000003</v>
      </c>
      <c r="O87" s="60">
        <v>5002472.57</v>
      </c>
      <c r="P87" s="59">
        <v>0.69620000000000004</v>
      </c>
      <c r="Q87" s="59">
        <v>0.68640000000000001</v>
      </c>
      <c r="R87" s="235">
        <v>2522</v>
      </c>
      <c r="S87" s="235">
        <v>1751</v>
      </c>
      <c r="T87" s="236">
        <v>0.69430000000000003</v>
      </c>
      <c r="U87" s="236">
        <v>0.69</v>
      </c>
      <c r="V87" s="58">
        <v>1999</v>
      </c>
      <c r="W87" s="58">
        <v>1755</v>
      </c>
      <c r="X87" s="59">
        <v>0.87790000000000001</v>
      </c>
      <c r="Y87" s="219"/>
      <c r="Z87" s="207">
        <v>2764</v>
      </c>
      <c r="AA87" s="208">
        <v>2781</v>
      </c>
      <c r="AB87" s="209">
        <v>1.0062</v>
      </c>
      <c r="AC87" s="207">
        <v>3644</v>
      </c>
      <c r="AD87" s="208">
        <v>3241</v>
      </c>
      <c r="AE87" s="209">
        <v>0.88939999999999997</v>
      </c>
      <c r="AF87" s="210">
        <v>7726448.75</v>
      </c>
      <c r="AG87" s="211">
        <v>5202712.91</v>
      </c>
      <c r="AH87" s="209">
        <v>0.6734</v>
      </c>
      <c r="AI87" s="207">
        <v>2923</v>
      </c>
      <c r="AJ87" s="208">
        <v>1870</v>
      </c>
      <c r="AK87" s="209">
        <v>0.63980000000000004</v>
      </c>
      <c r="AL87" s="9" t="s">
        <v>166</v>
      </c>
    </row>
    <row r="88" spans="1:38" ht="13.8" x14ac:dyDescent="0.3">
      <c r="A88" s="57" t="s">
        <v>154</v>
      </c>
      <c r="B88" s="57" t="s">
        <v>90</v>
      </c>
      <c r="C88" s="232">
        <v>5493675.4199999999</v>
      </c>
      <c r="D88" s="232">
        <v>5556081.3499999996</v>
      </c>
      <c r="E88" s="233">
        <v>0.98876799563059004</v>
      </c>
      <c r="F88" s="58">
        <v>3136</v>
      </c>
      <c r="G88" s="58">
        <v>3042</v>
      </c>
      <c r="H88" s="59">
        <v>0.97</v>
      </c>
      <c r="I88" s="54">
        <v>0.96360000000000001</v>
      </c>
      <c r="J88" s="235">
        <v>3726</v>
      </c>
      <c r="K88" s="235">
        <v>3354</v>
      </c>
      <c r="L88" s="236">
        <v>0.9002</v>
      </c>
      <c r="M88" s="233">
        <v>0.89</v>
      </c>
      <c r="N88" s="60">
        <v>6154562.0300000003</v>
      </c>
      <c r="O88" s="60">
        <v>3715889.58</v>
      </c>
      <c r="P88" s="59">
        <v>0.6038</v>
      </c>
      <c r="Q88" s="59">
        <v>0.59850000000000003</v>
      </c>
      <c r="R88" s="235">
        <v>3156</v>
      </c>
      <c r="S88" s="235">
        <v>2211</v>
      </c>
      <c r="T88" s="236">
        <v>0.7006</v>
      </c>
      <c r="U88" s="236">
        <v>0.69</v>
      </c>
      <c r="V88" s="58">
        <v>2262</v>
      </c>
      <c r="W88" s="58">
        <v>2019</v>
      </c>
      <c r="X88" s="59">
        <v>0.89259999999999995</v>
      </c>
      <c r="Y88" s="219"/>
      <c r="Z88" s="207">
        <v>3603</v>
      </c>
      <c r="AA88" s="208">
        <v>3539</v>
      </c>
      <c r="AB88" s="209">
        <v>0.98219999999999996</v>
      </c>
      <c r="AC88" s="207">
        <v>4437</v>
      </c>
      <c r="AD88" s="208">
        <v>4129</v>
      </c>
      <c r="AE88" s="209">
        <v>0.93059999999999998</v>
      </c>
      <c r="AF88" s="210">
        <v>5799476.5899999999</v>
      </c>
      <c r="AG88" s="211">
        <v>3422009.58</v>
      </c>
      <c r="AH88" s="209">
        <v>0.59009999999999996</v>
      </c>
      <c r="AI88" s="207">
        <v>3767</v>
      </c>
      <c r="AJ88" s="208">
        <v>2136</v>
      </c>
      <c r="AK88" s="209">
        <v>0.56699999999999995</v>
      </c>
      <c r="AL88" s="9" t="s">
        <v>166</v>
      </c>
    </row>
    <row r="89" spans="1:38" ht="13.8" x14ac:dyDescent="0.3">
      <c r="A89" s="57" t="s">
        <v>154</v>
      </c>
      <c r="B89" s="57" t="s">
        <v>91</v>
      </c>
      <c r="C89" s="232">
        <v>3461106.49</v>
      </c>
      <c r="D89" s="232">
        <v>3542171.37</v>
      </c>
      <c r="E89" s="233">
        <v>0.97711435401274804</v>
      </c>
      <c r="F89" s="58">
        <v>1917</v>
      </c>
      <c r="G89" s="58">
        <v>1929</v>
      </c>
      <c r="H89" s="59">
        <v>1.0063</v>
      </c>
      <c r="I89" s="54">
        <v>0.99</v>
      </c>
      <c r="J89" s="235">
        <v>2309</v>
      </c>
      <c r="K89" s="235">
        <v>1823</v>
      </c>
      <c r="L89" s="236">
        <v>0.78949999999999998</v>
      </c>
      <c r="M89" s="233">
        <v>0.75790000000000002</v>
      </c>
      <c r="N89" s="60">
        <v>3736805.31</v>
      </c>
      <c r="O89" s="60">
        <v>2616513.2599999998</v>
      </c>
      <c r="P89" s="59">
        <v>0.70020000000000004</v>
      </c>
      <c r="Q89" s="59">
        <v>0.69</v>
      </c>
      <c r="R89" s="235">
        <v>1440</v>
      </c>
      <c r="S89" s="235">
        <v>1052</v>
      </c>
      <c r="T89" s="236">
        <v>0.73060000000000003</v>
      </c>
      <c r="U89" s="236">
        <v>0.69</v>
      </c>
      <c r="V89" s="58">
        <v>1303</v>
      </c>
      <c r="W89" s="58">
        <v>1106</v>
      </c>
      <c r="X89" s="59">
        <v>0.8488</v>
      </c>
      <c r="Y89" s="219"/>
      <c r="Z89" s="207">
        <v>1896</v>
      </c>
      <c r="AA89" s="208">
        <v>1973</v>
      </c>
      <c r="AB89" s="209">
        <v>1.0406</v>
      </c>
      <c r="AC89" s="207">
        <v>2506</v>
      </c>
      <c r="AD89" s="208">
        <v>2206</v>
      </c>
      <c r="AE89" s="209">
        <v>0.88029999999999997</v>
      </c>
      <c r="AF89" s="210">
        <v>4300406.38</v>
      </c>
      <c r="AG89" s="211">
        <v>3039801.79</v>
      </c>
      <c r="AH89" s="209">
        <v>0.70689999999999997</v>
      </c>
      <c r="AI89" s="207">
        <v>1861</v>
      </c>
      <c r="AJ89" s="208">
        <v>1340</v>
      </c>
      <c r="AK89" s="209">
        <v>0.72</v>
      </c>
      <c r="AL89" s="9" t="s">
        <v>166</v>
      </c>
    </row>
    <row r="90" spans="1:38" ht="13.8" x14ac:dyDescent="0.3">
      <c r="A90" s="57" t="s">
        <v>142</v>
      </c>
      <c r="B90" s="57" t="s">
        <v>92</v>
      </c>
      <c r="C90" s="232">
        <v>2097557.35</v>
      </c>
      <c r="D90" s="232">
        <v>2235502.4500000002</v>
      </c>
      <c r="E90" s="233">
        <v>0.938293469550883</v>
      </c>
      <c r="F90" s="58">
        <v>671</v>
      </c>
      <c r="G90" s="58">
        <v>698</v>
      </c>
      <c r="H90" s="59">
        <v>1.0402</v>
      </c>
      <c r="I90" s="54">
        <v>0.99</v>
      </c>
      <c r="J90" s="235">
        <v>1089</v>
      </c>
      <c r="K90" s="235">
        <v>1008</v>
      </c>
      <c r="L90" s="236">
        <v>0.92559999999999998</v>
      </c>
      <c r="M90" s="233">
        <v>0.89</v>
      </c>
      <c r="N90" s="60">
        <v>2297609.5299999998</v>
      </c>
      <c r="O90" s="60">
        <v>1576099.19</v>
      </c>
      <c r="P90" s="59">
        <v>0.68600000000000005</v>
      </c>
      <c r="Q90" s="59">
        <v>0.68510000000000004</v>
      </c>
      <c r="R90" s="235">
        <v>997</v>
      </c>
      <c r="S90" s="235">
        <v>630</v>
      </c>
      <c r="T90" s="236">
        <v>0.63190000000000002</v>
      </c>
      <c r="U90" s="236">
        <v>0.66410000000000002</v>
      </c>
      <c r="V90" s="58">
        <v>518</v>
      </c>
      <c r="W90" s="58">
        <v>452</v>
      </c>
      <c r="X90" s="59">
        <v>0.87260000000000004</v>
      </c>
      <c r="Y90" s="219"/>
      <c r="Z90" s="207">
        <v>780</v>
      </c>
      <c r="AA90" s="208">
        <v>822</v>
      </c>
      <c r="AB90" s="209">
        <v>1.0538000000000001</v>
      </c>
      <c r="AC90" s="207">
        <v>1408</v>
      </c>
      <c r="AD90" s="208">
        <v>1245</v>
      </c>
      <c r="AE90" s="209">
        <v>0.88419999999999999</v>
      </c>
      <c r="AF90" s="210">
        <v>2957498.62</v>
      </c>
      <c r="AG90" s="211">
        <v>2010495.66</v>
      </c>
      <c r="AH90" s="209">
        <v>0.67979999999999996</v>
      </c>
      <c r="AI90" s="207">
        <v>1206</v>
      </c>
      <c r="AJ90" s="208">
        <v>732</v>
      </c>
      <c r="AK90" s="209">
        <v>0.60699999999999998</v>
      </c>
      <c r="AL90" s="9" t="s">
        <v>166</v>
      </c>
    </row>
    <row r="91" spans="1:38" ht="13.8" x14ac:dyDescent="0.3">
      <c r="A91" s="57" t="s">
        <v>142</v>
      </c>
      <c r="B91" s="57" t="s">
        <v>93</v>
      </c>
      <c r="C91" s="232">
        <v>3398079.59</v>
      </c>
      <c r="D91" s="232">
        <v>3319398.2</v>
      </c>
      <c r="E91" s="233">
        <v>1.02370351047368</v>
      </c>
      <c r="F91" s="58">
        <v>1555</v>
      </c>
      <c r="G91" s="58">
        <v>1653</v>
      </c>
      <c r="H91" s="59">
        <v>1.0629999999999999</v>
      </c>
      <c r="I91" s="54">
        <v>0.99</v>
      </c>
      <c r="J91" s="235">
        <v>1985</v>
      </c>
      <c r="K91" s="235">
        <v>1800</v>
      </c>
      <c r="L91" s="236">
        <v>0.90680000000000005</v>
      </c>
      <c r="M91" s="233">
        <v>0.8881</v>
      </c>
      <c r="N91" s="60">
        <v>3792923.81</v>
      </c>
      <c r="O91" s="60">
        <v>2626645.41</v>
      </c>
      <c r="P91" s="59">
        <v>0.6925</v>
      </c>
      <c r="Q91" s="59">
        <v>0.67659999999999998</v>
      </c>
      <c r="R91" s="235">
        <v>1433</v>
      </c>
      <c r="S91" s="235">
        <v>976</v>
      </c>
      <c r="T91" s="236">
        <v>0.68110000000000004</v>
      </c>
      <c r="U91" s="236">
        <v>0.66800000000000004</v>
      </c>
      <c r="V91" s="58">
        <v>1398</v>
      </c>
      <c r="W91" s="58">
        <v>1262</v>
      </c>
      <c r="X91" s="59">
        <v>0.90269999999999995</v>
      </c>
      <c r="Y91" s="219"/>
      <c r="Z91" s="207">
        <v>1446</v>
      </c>
      <c r="AA91" s="208">
        <v>1649</v>
      </c>
      <c r="AB91" s="209">
        <v>1.1404000000000001</v>
      </c>
      <c r="AC91" s="207">
        <v>2131</v>
      </c>
      <c r="AD91" s="208">
        <v>1881</v>
      </c>
      <c r="AE91" s="209">
        <v>0.88270000000000004</v>
      </c>
      <c r="AF91" s="210">
        <v>4012549.23</v>
      </c>
      <c r="AG91" s="211">
        <v>2652167.35</v>
      </c>
      <c r="AH91" s="209">
        <v>0.66100000000000003</v>
      </c>
      <c r="AI91" s="207">
        <v>1620</v>
      </c>
      <c r="AJ91" s="208">
        <v>1013</v>
      </c>
      <c r="AK91" s="209">
        <v>0.62529999999999997</v>
      </c>
      <c r="AL91" s="9" t="s">
        <v>166</v>
      </c>
    </row>
    <row r="92" spans="1:38" ht="13.8" x14ac:dyDescent="0.3">
      <c r="A92" s="57" t="s">
        <v>253</v>
      </c>
      <c r="B92" s="57" t="s">
        <v>94</v>
      </c>
      <c r="C92" s="232">
        <v>720278.6</v>
      </c>
      <c r="D92" s="232">
        <v>704929.66</v>
      </c>
      <c r="E92" s="233">
        <v>1.0217737185295901</v>
      </c>
      <c r="F92" s="58">
        <v>229</v>
      </c>
      <c r="G92" s="58">
        <v>224</v>
      </c>
      <c r="H92" s="59">
        <v>0.97819999999999996</v>
      </c>
      <c r="I92" s="54">
        <v>0.99</v>
      </c>
      <c r="J92" s="235">
        <v>366</v>
      </c>
      <c r="K92" s="235">
        <v>329</v>
      </c>
      <c r="L92" s="236">
        <v>0.89890000000000003</v>
      </c>
      <c r="M92" s="233">
        <v>0.82769999999999999</v>
      </c>
      <c r="N92" s="60">
        <v>752870.11</v>
      </c>
      <c r="O92" s="60">
        <v>520196.82</v>
      </c>
      <c r="P92" s="59">
        <v>0.69099999999999995</v>
      </c>
      <c r="Q92" s="59">
        <v>0.68130000000000002</v>
      </c>
      <c r="R92" s="235">
        <v>329</v>
      </c>
      <c r="S92" s="235">
        <v>234</v>
      </c>
      <c r="T92" s="236">
        <v>0.71120000000000005</v>
      </c>
      <c r="U92" s="236">
        <v>0.69</v>
      </c>
      <c r="V92" s="58">
        <v>189</v>
      </c>
      <c r="W92" s="58">
        <v>136</v>
      </c>
      <c r="X92" s="59">
        <v>0.71960000000000002</v>
      </c>
      <c r="Y92" s="219"/>
      <c r="Z92" s="207">
        <v>245</v>
      </c>
      <c r="AA92" s="208">
        <v>266</v>
      </c>
      <c r="AB92" s="209">
        <v>1.0857000000000001</v>
      </c>
      <c r="AC92" s="207">
        <v>522</v>
      </c>
      <c r="AD92" s="208">
        <v>421</v>
      </c>
      <c r="AE92" s="209">
        <v>0.80649999999999999</v>
      </c>
      <c r="AF92" s="210">
        <v>837812.99</v>
      </c>
      <c r="AG92" s="211">
        <v>541939.56999999995</v>
      </c>
      <c r="AH92" s="209">
        <v>0.64690000000000003</v>
      </c>
      <c r="AI92" s="207">
        <v>408</v>
      </c>
      <c r="AJ92" s="208">
        <v>262</v>
      </c>
      <c r="AK92" s="209">
        <v>0.64219999999999999</v>
      </c>
      <c r="AL92" s="9" t="s">
        <v>166</v>
      </c>
    </row>
    <row r="93" spans="1:38" ht="13.8" x14ac:dyDescent="0.3">
      <c r="A93" s="57" t="s">
        <v>253</v>
      </c>
      <c r="B93" s="57" t="s">
        <v>95</v>
      </c>
      <c r="C93" s="232">
        <v>1250242.22</v>
      </c>
      <c r="D93" s="232">
        <v>1313420.57</v>
      </c>
      <c r="E93" s="233">
        <v>0.95189785249061498</v>
      </c>
      <c r="F93" s="58">
        <v>536</v>
      </c>
      <c r="G93" s="58">
        <v>522</v>
      </c>
      <c r="H93" s="59">
        <v>0.97389999999999999</v>
      </c>
      <c r="I93" s="54">
        <v>0.97870000000000001</v>
      </c>
      <c r="J93" s="235">
        <v>710</v>
      </c>
      <c r="K93" s="235">
        <v>667</v>
      </c>
      <c r="L93" s="236">
        <v>0.93940000000000001</v>
      </c>
      <c r="M93" s="233">
        <v>0.89</v>
      </c>
      <c r="N93" s="60">
        <v>1290309.3600000001</v>
      </c>
      <c r="O93" s="60">
        <v>914429.34</v>
      </c>
      <c r="P93" s="59">
        <v>0.7087</v>
      </c>
      <c r="Q93" s="59">
        <v>0.66100000000000003</v>
      </c>
      <c r="R93" s="235">
        <v>600</v>
      </c>
      <c r="S93" s="235">
        <v>466</v>
      </c>
      <c r="T93" s="236">
        <v>0.77669999999999995</v>
      </c>
      <c r="U93" s="236">
        <v>0.69</v>
      </c>
      <c r="V93" s="58">
        <v>470</v>
      </c>
      <c r="W93" s="58">
        <v>400</v>
      </c>
      <c r="X93" s="59">
        <v>0.85109999999999997</v>
      </c>
      <c r="Y93" s="219"/>
      <c r="Z93" s="207">
        <v>604</v>
      </c>
      <c r="AA93" s="208">
        <v>674</v>
      </c>
      <c r="AB93" s="209">
        <v>1.1158999999999999</v>
      </c>
      <c r="AC93" s="207">
        <v>871</v>
      </c>
      <c r="AD93" s="208">
        <v>773</v>
      </c>
      <c r="AE93" s="209">
        <v>0.88749999999999996</v>
      </c>
      <c r="AF93" s="210">
        <v>1698273.85</v>
      </c>
      <c r="AG93" s="211">
        <v>1181751.96</v>
      </c>
      <c r="AH93" s="209">
        <v>0.69589999999999996</v>
      </c>
      <c r="AI93" s="207">
        <v>752</v>
      </c>
      <c r="AJ93" s="208">
        <v>531</v>
      </c>
      <c r="AK93" s="209">
        <v>0.70609999999999995</v>
      </c>
      <c r="AL93" s="9" t="s">
        <v>166</v>
      </c>
    </row>
    <row r="94" spans="1:38" ht="13.8" x14ac:dyDescent="0.3">
      <c r="A94" s="57" t="s">
        <v>156</v>
      </c>
      <c r="B94" s="57"/>
      <c r="C94" s="232"/>
      <c r="D94" s="232"/>
      <c r="E94" s="233"/>
      <c r="F94" s="58"/>
      <c r="G94" s="58"/>
      <c r="H94" s="59"/>
      <c r="I94" s="54"/>
      <c r="J94" s="235"/>
      <c r="K94" s="235"/>
      <c r="L94" s="236"/>
      <c r="M94" s="233"/>
      <c r="N94" s="60"/>
      <c r="O94" s="60"/>
      <c r="P94" s="59"/>
      <c r="Q94" s="59"/>
      <c r="R94" s="235"/>
      <c r="S94" s="235"/>
      <c r="T94" s="236"/>
      <c r="U94" s="236"/>
      <c r="V94" s="58"/>
      <c r="W94" s="58"/>
      <c r="X94" s="59"/>
      <c r="Y94" s="219"/>
      <c r="Z94" s="207"/>
      <c r="AA94" s="208"/>
      <c r="AB94" s="209"/>
      <c r="AC94" s="207"/>
      <c r="AD94" s="208"/>
      <c r="AE94" s="209"/>
      <c r="AF94" s="210"/>
      <c r="AG94" s="211"/>
      <c r="AH94" s="209"/>
      <c r="AI94" s="207"/>
      <c r="AJ94" s="208"/>
      <c r="AK94" s="209"/>
      <c r="AL94" s="9"/>
    </row>
    <row r="95" spans="1:38" ht="13.8" x14ac:dyDescent="0.3">
      <c r="A95" s="57" t="s">
        <v>167</v>
      </c>
      <c r="B95" s="57" t="s">
        <v>97</v>
      </c>
      <c r="C95" s="232">
        <v>340535.31</v>
      </c>
      <c r="D95" s="232">
        <v>393783.75</v>
      </c>
      <c r="E95" s="233">
        <v>0.86477745717033805</v>
      </c>
      <c r="F95" s="58">
        <v>154</v>
      </c>
      <c r="G95" s="58">
        <v>150</v>
      </c>
      <c r="H95" s="59">
        <v>0.97399999999999998</v>
      </c>
      <c r="I95" s="54">
        <v>0.95089999999999997</v>
      </c>
      <c r="J95" s="235">
        <v>177</v>
      </c>
      <c r="K95" s="235">
        <v>165</v>
      </c>
      <c r="L95" s="236">
        <v>0.93220000000000003</v>
      </c>
      <c r="M95" s="233">
        <v>0.89</v>
      </c>
      <c r="N95" s="60">
        <v>362796.41</v>
      </c>
      <c r="O95" s="60">
        <v>263252.09000000003</v>
      </c>
      <c r="P95" s="59">
        <v>0.72560000000000002</v>
      </c>
      <c r="Q95" s="59">
        <v>0.69</v>
      </c>
      <c r="R95" s="235">
        <v>162</v>
      </c>
      <c r="S95" s="235">
        <v>127</v>
      </c>
      <c r="T95" s="236">
        <v>0.78400000000000003</v>
      </c>
      <c r="U95" s="236">
        <v>0.69</v>
      </c>
      <c r="V95" s="58">
        <v>107</v>
      </c>
      <c r="W95" s="58">
        <v>84</v>
      </c>
      <c r="X95" s="59">
        <v>0.78500000000000003</v>
      </c>
      <c r="Y95" s="250"/>
      <c r="Z95" s="251">
        <v>197</v>
      </c>
      <c r="AA95" s="252">
        <v>202</v>
      </c>
      <c r="AB95" s="253">
        <v>1.0254000000000001</v>
      </c>
      <c r="AC95" s="251">
        <v>243</v>
      </c>
      <c r="AD95" s="252">
        <v>227</v>
      </c>
      <c r="AE95" s="253">
        <v>0.93420000000000003</v>
      </c>
      <c r="AF95" s="254">
        <v>480451.5</v>
      </c>
      <c r="AG95" s="255">
        <v>302637.44</v>
      </c>
      <c r="AH95" s="253">
        <v>0.62990000000000002</v>
      </c>
      <c r="AI95" s="251">
        <v>207</v>
      </c>
      <c r="AJ95" s="252">
        <v>152</v>
      </c>
      <c r="AK95" s="253">
        <v>0.73429999999999995</v>
      </c>
      <c r="AL95" s="9" t="s">
        <v>166</v>
      </c>
    </row>
    <row r="96" spans="1:38" ht="13.8" x14ac:dyDescent="0.3">
      <c r="A96" s="57" t="s">
        <v>154</v>
      </c>
      <c r="B96" s="57" t="s">
        <v>98</v>
      </c>
      <c r="C96" s="232">
        <v>10057724.359999999</v>
      </c>
      <c r="D96" s="232">
        <v>10166879.83</v>
      </c>
      <c r="E96" s="233">
        <v>0.98926362150185898</v>
      </c>
      <c r="F96" s="58">
        <v>3344</v>
      </c>
      <c r="G96" s="58">
        <v>3427</v>
      </c>
      <c r="H96" s="59">
        <v>1.0247999999999999</v>
      </c>
      <c r="I96" s="54">
        <v>0.99</v>
      </c>
      <c r="J96" s="235">
        <v>4827</v>
      </c>
      <c r="K96" s="235">
        <v>4344</v>
      </c>
      <c r="L96" s="236">
        <v>0.89990000000000003</v>
      </c>
      <c r="M96" s="233">
        <v>0.89</v>
      </c>
      <c r="N96" s="60">
        <v>11516751.32</v>
      </c>
      <c r="O96" s="60">
        <v>7392130.4299999997</v>
      </c>
      <c r="P96" s="59">
        <v>0.64190000000000003</v>
      </c>
      <c r="Q96" s="59">
        <v>0.64049999999999996</v>
      </c>
      <c r="R96" s="235">
        <v>3634</v>
      </c>
      <c r="S96" s="235">
        <v>2502</v>
      </c>
      <c r="T96" s="236">
        <v>0.6885</v>
      </c>
      <c r="U96" s="236">
        <v>0.69</v>
      </c>
      <c r="V96" s="58">
        <v>2686</v>
      </c>
      <c r="W96" s="58">
        <v>1937</v>
      </c>
      <c r="X96" s="59">
        <v>0.72109999999999996</v>
      </c>
      <c r="Y96" s="219"/>
      <c r="Z96" s="207">
        <v>3644</v>
      </c>
      <c r="AA96" s="208">
        <v>3612</v>
      </c>
      <c r="AB96" s="209">
        <v>0.99119999999999997</v>
      </c>
      <c r="AC96" s="207">
        <v>5313</v>
      </c>
      <c r="AD96" s="208">
        <v>4710</v>
      </c>
      <c r="AE96" s="209">
        <v>0.88649999999999995</v>
      </c>
      <c r="AF96" s="210">
        <v>12087555.23</v>
      </c>
      <c r="AG96" s="211">
        <v>7604912.2199999997</v>
      </c>
      <c r="AH96" s="209">
        <v>0.62919999999999998</v>
      </c>
      <c r="AI96" s="207">
        <v>4104</v>
      </c>
      <c r="AJ96" s="208">
        <v>2664</v>
      </c>
      <c r="AK96" s="209">
        <v>0.64910000000000001</v>
      </c>
      <c r="AL96" s="9" t="s">
        <v>166</v>
      </c>
    </row>
    <row r="97" spans="1:38" ht="13.8" x14ac:dyDescent="0.3">
      <c r="A97" s="57" t="s">
        <v>239</v>
      </c>
      <c r="B97" s="57" t="s">
        <v>99</v>
      </c>
      <c r="C97" s="232">
        <v>4831438.24</v>
      </c>
      <c r="D97" s="232">
        <v>4791406.93</v>
      </c>
      <c r="E97" s="233">
        <v>1.0083548132281099</v>
      </c>
      <c r="F97" s="58">
        <v>2542</v>
      </c>
      <c r="G97" s="58">
        <v>2580</v>
      </c>
      <c r="H97" s="59">
        <v>1.0148999999999999</v>
      </c>
      <c r="I97" s="54">
        <v>0.99</v>
      </c>
      <c r="J97" s="235">
        <v>2907</v>
      </c>
      <c r="K97" s="235">
        <v>2641</v>
      </c>
      <c r="L97" s="236">
        <v>0.90849999999999997</v>
      </c>
      <c r="M97" s="233">
        <v>0.89</v>
      </c>
      <c r="N97" s="60">
        <v>5270633.3099999996</v>
      </c>
      <c r="O97" s="60">
        <v>3634565.23</v>
      </c>
      <c r="P97" s="59">
        <v>0.68959999999999999</v>
      </c>
      <c r="Q97" s="59">
        <v>0.67630000000000001</v>
      </c>
      <c r="R97" s="235">
        <v>2248</v>
      </c>
      <c r="S97" s="235">
        <v>1723</v>
      </c>
      <c r="T97" s="236">
        <v>0.76649999999999996</v>
      </c>
      <c r="U97" s="236">
        <v>0.69</v>
      </c>
      <c r="V97" s="58">
        <v>2037</v>
      </c>
      <c r="W97" s="58">
        <v>1775</v>
      </c>
      <c r="X97" s="59">
        <v>0.87139999999999995</v>
      </c>
      <c r="Y97" s="219"/>
      <c r="Z97" s="207">
        <v>2553</v>
      </c>
      <c r="AA97" s="208">
        <v>2517</v>
      </c>
      <c r="AB97" s="209">
        <v>0.9859</v>
      </c>
      <c r="AC97" s="207">
        <v>3158</v>
      </c>
      <c r="AD97" s="208">
        <v>2878</v>
      </c>
      <c r="AE97" s="209">
        <v>0.9113</v>
      </c>
      <c r="AF97" s="210">
        <v>5112097.92</v>
      </c>
      <c r="AG97" s="211">
        <v>3527423.08</v>
      </c>
      <c r="AH97" s="209">
        <v>0.69</v>
      </c>
      <c r="AI97" s="207">
        <v>2595</v>
      </c>
      <c r="AJ97" s="208">
        <v>1832</v>
      </c>
      <c r="AK97" s="209">
        <v>0.70599999999999996</v>
      </c>
      <c r="AL97" s="9" t="s">
        <v>166</v>
      </c>
    </row>
    <row r="98" spans="1:38" ht="13.8" x14ac:dyDescent="0.3">
      <c r="A98" s="57" t="s">
        <v>239</v>
      </c>
      <c r="B98" s="57" t="s">
        <v>100</v>
      </c>
      <c r="C98" s="232">
        <v>44644297.5</v>
      </c>
      <c r="D98" s="232">
        <v>44897540.990000002</v>
      </c>
      <c r="E98" s="233">
        <v>0.994359524276477</v>
      </c>
      <c r="F98" s="58">
        <v>15348</v>
      </c>
      <c r="G98" s="58">
        <v>15086</v>
      </c>
      <c r="H98" s="59">
        <v>0.9829</v>
      </c>
      <c r="I98" s="54">
        <v>0.99</v>
      </c>
      <c r="J98" s="235">
        <v>19056</v>
      </c>
      <c r="K98" s="235">
        <v>16477</v>
      </c>
      <c r="L98" s="236">
        <v>0.86470000000000002</v>
      </c>
      <c r="M98" s="233">
        <v>0.84789999999999999</v>
      </c>
      <c r="N98" s="60">
        <v>49795952</v>
      </c>
      <c r="O98" s="60">
        <v>34062898.509999998</v>
      </c>
      <c r="P98" s="59">
        <v>0.68400000000000005</v>
      </c>
      <c r="Q98" s="59">
        <v>0.67600000000000005</v>
      </c>
      <c r="R98" s="235">
        <v>14083</v>
      </c>
      <c r="S98" s="235">
        <v>10081</v>
      </c>
      <c r="T98" s="236">
        <v>0.71579999999999999</v>
      </c>
      <c r="U98" s="236">
        <v>0.69</v>
      </c>
      <c r="V98" s="58">
        <v>8798</v>
      </c>
      <c r="W98" s="58">
        <v>6850</v>
      </c>
      <c r="X98" s="59">
        <v>0.77859999999999996</v>
      </c>
      <c r="Y98" s="219"/>
      <c r="Z98" s="207">
        <v>15596</v>
      </c>
      <c r="AA98" s="208">
        <v>16276</v>
      </c>
      <c r="AB98" s="209">
        <v>1.0436000000000001</v>
      </c>
      <c r="AC98" s="207">
        <v>21036</v>
      </c>
      <c r="AD98" s="208">
        <v>18594</v>
      </c>
      <c r="AE98" s="209">
        <v>0.88390000000000002</v>
      </c>
      <c r="AF98" s="210">
        <v>55047179.939999998</v>
      </c>
      <c r="AG98" s="211">
        <v>38138672.049999997</v>
      </c>
      <c r="AH98" s="209">
        <v>0.69279999999999997</v>
      </c>
      <c r="AI98" s="207">
        <v>16974</v>
      </c>
      <c r="AJ98" s="208">
        <v>11691</v>
      </c>
      <c r="AK98" s="209">
        <v>0.68879999999999997</v>
      </c>
      <c r="AL98" s="9" t="s">
        <v>166</v>
      </c>
    </row>
    <row r="99" spans="1:38" ht="13.8" x14ac:dyDescent="0.3">
      <c r="A99" s="57" t="s">
        <v>239</v>
      </c>
      <c r="B99" s="57" t="s">
        <v>101</v>
      </c>
      <c r="C99" s="232">
        <v>2033042.55</v>
      </c>
      <c r="D99" s="232">
        <v>1921224.7</v>
      </c>
      <c r="E99" s="233">
        <v>1.0582013389688401</v>
      </c>
      <c r="F99" s="58">
        <v>916</v>
      </c>
      <c r="G99" s="58">
        <v>927</v>
      </c>
      <c r="H99" s="59">
        <v>1.012</v>
      </c>
      <c r="I99" s="54">
        <v>0.99</v>
      </c>
      <c r="J99" s="235">
        <v>1101</v>
      </c>
      <c r="K99" s="235">
        <v>995</v>
      </c>
      <c r="L99" s="236">
        <v>0.90369999999999995</v>
      </c>
      <c r="M99" s="233">
        <v>0.88880000000000003</v>
      </c>
      <c r="N99" s="60">
        <v>2112127.61</v>
      </c>
      <c r="O99" s="60">
        <v>1524984.78</v>
      </c>
      <c r="P99" s="59">
        <v>0.72199999999999998</v>
      </c>
      <c r="Q99" s="59">
        <v>0.68330000000000002</v>
      </c>
      <c r="R99" s="235">
        <v>807</v>
      </c>
      <c r="S99" s="235">
        <v>632</v>
      </c>
      <c r="T99" s="236">
        <v>0.78310000000000002</v>
      </c>
      <c r="U99" s="236">
        <v>0.69</v>
      </c>
      <c r="V99" s="58">
        <v>762</v>
      </c>
      <c r="W99" s="58">
        <v>648</v>
      </c>
      <c r="X99" s="59">
        <v>0.85040000000000004</v>
      </c>
      <c r="Y99" s="219"/>
      <c r="Z99" s="207">
        <v>946</v>
      </c>
      <c r="AA99" s="208">
        <v>998</v>
      </c>
      <c r="AB99" s="209">
        <v>1.0549999999999999</v>
      </c>
      <c r="AC99" s="207">
        <v>1186</v>
      </c>
      <c r="AD99" s="208">
        <v>1115</v>
      </c>
      <c r="AE99" s="209">
        <v>0.94010000000000005</v>
      </c>
      <c r="AF99" s="210">
        <v>2237496.81</v>
      </c>
      <c r="AG99" s="211">
        <v>1567576.78</v>
      </c>
      <c r="AH99" s="209">
        <v>0.7006</v>
      </c>
      <c r="AI99" s="207">
        <v>1013</v>
      </c>
      <c r="AJ99" s="208">
        <v>762</v>
      </c>
      <c r="AK99" s="209">
        <v>0.75219999999999998</v>
      </c>
      <c r="AL99" s="9" t="s">
        <v>166</v>
      </c>
    </row>
    <row r="100" spans="1:38" ht="13.8" x14ac:dyDescent="0.3">
      <c r="A100" s="57" t="s">
        <v>167</v>
      </c>
      <c r="B100" s="57" t="s">
        <v>102</v>
      </c>
      <c r="C100" s="232">
        <v>1332114.69</v>
      </c>
      <c r="D100" s="232">
        <v>1447213.96</v>
      </c>
      <c r="E100" s="233">
        <v>0.92046838050124902</v>
      </c>
      <c r="F100" s="58">
        <v>968</v>
      </c>
      <c r="G100" s="58">
        <v>914</v>
      </c>
      <c r="H100" s="59">
        <v>0.94420000000000004</v>
      </c>
      <c r="I100" s="54">
        <v>0.95950000000000002</v>
      </c>
      <c r="J100" s="235">
        <v>1039</v>
      </c>
      <c r="K100" s="235">
        <v>853</v>
      </c>
      <c r="L100" s="236">
        <v>0.82099999999999995</v>
      </c>
      <c r="M100" s="233">
        <v>0.86809999999999998</v>
      </c>
      <c r="N100" s="60">
        <v>1464776.82</v>
      </c>
      <c r="O100" s="60">
        <v>978220.16</v>
      </c>
      <c r="P100" s="59">
        <v>0.66779999999999995</v>
      </c>
      <c r="Q100" s="59">
        <v>0.67349999999999999</v>
      </c>
      <c r="R100" s="235">
        <v>761</v>
      </c>
      <c r="S100" s="235">
        <v>564</v>
      </c>
      <c r="T100" s="236">
        <v>0.74109999999999998</v>
      </c>
      <c r="U100" s="236">
        <v>0.69</v>
      </c>
      <c r="V100" s="58">
        <v>610</v>
      </c>
      <c r="W100" s="58">
        <v>551</v>
      </c>
      <c r="X100" s="59">
        <v>0.90329999999999999</v>
      </c>
      <c r="Y100" s="219"/>
      <c r="Z100" s="207">
        <v>1093</v>
      </c>
      <c r="AA100" s="208">
        <v>1097</v>
      </c>
      <c r="AB100" s="209">
        <v>1.0037</v>
      </c>
      <c r="AC100" s="207">
        <v>1300</v>
      </c>
      <c r="AD100" s="208">
        <v>1199</v>
      </c>
      <c r="AE100" s="209">
        <v>0.92230000000000001</v>
      </c>
      <c r="AF100" s="210">
        <v>1630868</v>
      </c>
      <c r="AG100" s="211">
        <v>1091809.29</v>
      </c>
      <c r="AH100" s="209">
        <v>0.66949999999999998</v>
      </c>
      <c r="AI100" s="207">
        <v>977</v>
      </c>
      <c r="AJ100" s="208">
        <v>637</v>
      </c>
      <c r="AK100" s="209">
        <v>0.65200000000000002</v>
      </c>
      <c r="AL100" s="9" t="s">
        <v>166</v>
      </c>
    </row>
    <row r="101" spans="1:38" ht="13.8" x14ac:dyDescent="0.3">
      <c r="A101" s="57" t="s">
        <v>153</v>
      </c>
      <c r="B101" s="57" t="s">
        <v>103</v>
      </c>
      <c r="C101" s="232">
        <v>1804393.28</v>
      </c>
      <c r="D101" s="232">
        <v>1796064.37</v>
      </c>
      <c r="E101" s="233">
        <v>1.0046373115235301</v>
      </c>
      <c r="F101" s="58">
        <v>394</v>
      </c>
      <c r="G101" s="58">
        <v>402</v>
      </c>
      <c r="H101" s="59">
        <v>1.0203</v>
      </c>
      <c r="I101" s="54">
        <v>0.99</v>
      </c>
      <c r="J101" s="235">
        <v>620</v>
      </c>
      <c r="K101" s="235">
        <v>564</v>
      </c>
      <c r="L101" s="236">
        <v>0.90969999999999995</v>
      </c>
      <c r="M101" s="233">
        <v>0.89</v>
      </c>
      <c r="N101" s="60">
        <v>1857933.42</v>
      </c>
      <c r="O101" s="60">
        <v>1414763.52</v>
      </c>
      <c r="P101" s="59">
        <v>0.76149999999999995</v>
      </c>
      <c r="Q101" s="59">
        <v>0.69</v>
      </c>
      <c r="R101" s="235">
        <v>560</v>
      </c>
      <c r="S101" s="235">
        <v>381</v>
      </c>
      <c r="T101" s="236">
        <v>0.6804</v>
      </c>
      <c r="U101" s="236">
        <v>0.69</v>
      </c>
      <c r="V101" s="58">
        <v>363</v>
      </c>
      <c r="W101" s="58">
        <v>239</v>
      </c>
      <c r="X101" s="59">
        <v>0.65839999999999999</v>
      </c>
      <c r="Y101" s="219"/>
      <c r="Z101" s="207">
        <v>393</v>
      </c>
      <c r="AA101" s="208">
        <v>431</v>
      </c>
      <c r="AB101" s="209">
        <v>1.0967</v>
      </c>
      <c r="AC101" s="207">
        <v>662</v>
      </c>
      <c r="AD101" s="208">
        <v>609</v>
      </c>
      <c r="AE101" s="209">
        <v>0.91990000000000005</v>
      </c>
      <c r="AF101" s="210">
        <v>1809985.46</v>
      </c>
      <c r="AG101" s="211">
        <v>1358520.61</v>
      </c>
      <c r="AH101" s="209">
        <v>0.75060000000000004</v>
      </c>
      <c r="AI101" s="207">
        <v>621</v>
      </c>
      <c r="AJ101" s="208">
        <v>415</v>
      </c>
      <c r="AK101" s="209">
        <v>0.66830000000000001</v>
      </c>
      <c r="AL101" s="9" t="s">
        <v>166</v>
      </c>
    </row>
    <row r="102" spans="1:38" ht="13.8" x14ac:dyDescent="0.3">
      <c r="A102" s="57" t="s">
        <v>239</v>
      </c>
      <c r="B102" s="57" t="s">
        <v>104</v>
      </c>
      <c r="C102" s="232">
        <v>11220677.18</v>
      </c>
      <c r="D102" s="232">
        <v>12123935.24</v>
      </c>
      <c r="E102" s="233">
        <v>0.92549794747996394</v>
      </c>
      <c r="F102" s="58">
        <v>5830</v>
      </c>
      <c r="G102" s="58">
        <v>5384</v>
      </c>
      <c r="H102" s="59">
        <v>0.92349999999999999</v>
      </c>
      <c r="I102" s="54">
        <v>0.95209999999999995</v>
      </c>
      <c r="J102" s="235">
        <v>8457</v>
      </c>
      <c r="K102" s="235">
        <v>6576</v>
      </c>
      <c r="L102" s="236">
        <v>0.77759999999999996</v>
      </c>
      <c r="M102" s="233">
        <v>0.80930000000000002</v>
      </c>
      <c r="N102" s="60">
        <v>12627246.029999999</v>
      </c>
      <c r="O102" s="60">
        <v>8121191.0899999999</v>
      </c>
      <c r="P102" s="59">
        <v>0.6431</v>
      </c>
      <c r="Q102" s="59">
        <v>0.63129999999999997</v>
      </c>
      <c r="R102" s="235">
        <v>5490</v>
      </c>
      <c r="S102" s="235">
        <v>3403</v>
      </c>
      <c r="T102" s="236">
        <v>0.61990000000000001</v>
      </c>
      <c r="U102" s="236">
        <v>0.67100000000000004</v>
      </c>
      <c r="V102" s="58">
        <v>4071</v>
      </c>
      <c r="W102" s="58">
        <v>3502</v>
      </c>
      <c r="X102" s="59">
        <v>0.86019999999999996</v>
      </c>
      <c r="Y102" s="219"/>
      <c r="Z102" s="207">
        <v>6196</v>
      </c>
      <c r="AA102" s="208">
        <v>5858</v>
      </c>
      <c r="AB102" s="209">
        <v>0.94540000000000002</v>
      </c>
      <c r="AC102" s="207">
        <v>9073</v>
      </c>
      <c r="AD102" s="208">
        <v>7317</v>
      </c>
      <c r="AE102" s="209">
        <v>0.80649999999999999</v>
      </c>
      <c r="AF102" s="210">
        <v>13993823.99</v>
      </c>
      <c r="AG102" s="211">
        <v>9104511.4299999997</v>
      </c>
      <c r="AH102" s="209">
        <v>0.65059999999999996</v>
      </c>
      <c r="AI102" s="207">
        <v>6307</v>
      </c>
      <c r="AJ102" s="208">
        <v>3762</v>
      </c>
      <c r="AK102" s="209">
        <v>0.59650000000000003</v>
      </c>
      <c r="AL102" s="9" t="s">
        <v>166</v>
      </c>
    </row>
    <row r="103" spans="1:38" ht="13.8" x14ac:dyDescent="0.3">
      <c r="A103" s="57" t="s">
        <v>153</v>
      </c>
      <c r="B103" s="57" t="s">
        <v>105</v>
      </c>
      <c r="C103" s="232">
        <v>3584663.07</v>
      </c>
      <c r="D103" s="232">
        <v>3541255.6</v>
      </c>
      <c r="E103" s="233">
        <v>1.0122576495184401</v>
      </c>
      <c r="F103" s="58">
        <v>1559</v>
      </c>
      <c r="G103" s="58">
        <v>1588</v>
      </c>
      <c r="H103" s="59">
        <v>1.0185999999999999</v>
      </c>
      <c r="I103" s="54">
        <v>0.92869999999999997</v>
      </c>
      <c r="J103" s="235">
        <v>2740</v>
      </c>
      <c r="K103" s="235">
        <v>2434</v>
      </c>
      <c r="L103" s="236">
        <v>0.88829999999999998</v>
      </c>
      <c r="M103" s="233">
        <v>0.86629999999999996</v>
      </c>
      <c r="N103" s="60">
        <v>4246326.38</v>
      </c>
      <c r="O103" s="60">
        <v>2591576.65</v>
      </c>
      <c r="P103" s="59">
        <v>0.61029999999999995</v>
      </c>
      <c r="Q103" s="59">
        <v>0.59860000000000002</v>
      </c>
      <c r="R103" s="235">
        <v>2326</v>
      </c>
      <c r="S103" s="235">
        <v>1372</v>
      </c>
      <c r="T103" s="236">
        <v>0.58989999999999998</v>
      </c>
      <c r="U103" s="236">
        <v>0.58830000000000005</v>
      </c>
      <c r="V103" s="58">
        <v>1457</v>
      </c>
      <c r="W103" s="58">
        <v>1235</v>
      </c>
      <c r="X103" s="59">
        <v>0.84760000000000002</v>
      </c>
      <c r="Y103" s="219"/>
      <c r="Z103" s="207">
        <v>1793</v>
      </c>
      <c r="AA103" s="208">
        <v>1641</v>
      </c>
      <c r="AB103" s="209">
        <v>0.91520000000000001</v>
      </c>
      <c r="AC103" s="207">
        <v>3243</v>
      </c>
      <c r="AD103" s="208">
        <v>2517</v>
      </c>
      <c r="AE103" s="209">
        <v>0.77610000000000001</v>
      </c>
      <c r="AF103" s="210">
        <v>4484412.3</v>
      </c>
      <c r="AG103" s="211">
        <v>2501626.66</v>
      </c>
      <c r="AH103" s="209">
        <v>0.55779999999999996</v>
      </c>
      <c r="AI103" s="207">
        <v>2273</v>
      </c>
      <c r="AJ103" s="208">
        <v>1201</v>
      </c>
      <c r="AK103" s="209">
        <v>0.52839999999999998</v>
      </c>
      <c r="AL103" s="9" t="s">
        <v>166</v>
      </c>
    </row>
    <row r="104" spans="1:38" ht="13.8" x14ac:dyDescent="0.3">
      <c r="A104" s="57" t="s">
        <v>239</v>
      </c>
      <c r="B104" s="57" t="s">
        <v>106</v>
      </c>
      <c r="C104" s="232">
        <v>8602529.1400000006</v>
      </c>
      <c r="D104" s="232">
        <v>8808884.5800000001</v>
      </c>
      <c r="E104" s="233">
        <v>0.97657416916683004</v>
      </c>
      <c r="F104" s="58">
        <v>3962</v>
      </c>
      <c r="G104" s="58">
        <v>4014</v>
      </c>
      <c r="H104" s="59">
        <v>1.0130999999999999</v>
      </c>
      <c r="I104" s="54">
        <v>0.99</v>
      </c>
      <c r="J104" s="235">
        <v>4904</v>
      </c>
      <c r="K104" s="235">
        <v>4581</v>
      </c>
      <c r="L104" s="236">
        <v>0.93410000000000004</v>
      </c>
      <c r="M104" s="233">
        <v>0.89</v>
      </c>
      <c r="N104" s="60">
        <v>10043439.560000001</v>
      </c>
      <c r="O104" s="60">
        <v>6501268.79</v>
      </c>
      <c r="P104" s="59">
        <v>0.64729999999999999</v>
      </c>
      <c r="Q104" s="59">
        <v>0.63119999999999998</v>
      </c>
      <c r="R104" s="235">
        <v>4053</v>
      </c>
      <c r="S104" s="235">
        <v>2750</v>
      </c>
      <c r="T104" s="236">
        <v>0.67849999999999999</v>
      </c>
      <c r="U104" s="236">
        <v>0.69</v>
      </c>
      <c r="V104" s="58">
        <v>3128</v>
      </c>
      <c r="W104" s="58">
        <v>2666</v>
      </c>
      <c r="X104" s="59">
        <v>0.85229999999999995</v>
      </c>
      <c r="Y104" s="219"/>
      <c r="Z104" s="207">
        <v>4059</v>
      </c>
      <c r="AA104" s="208">
        <v>4309</v>
      </c>
      <c r="AB104" s="209">
        <v>1.0616000000000001</v>
      </c>
      <c r="AC104" s="207">
        <v>5292</v>
      </c>
      <c r="AD104" s="208">
        <v>4854</v>
      </c>
      <c r="AE104" s="209">
        <v>0.91720000000000002</v>
      </c>
      <c r="AF104" s="210">
        <v>9370185.0899999999</v>
      </c>
      <c r="AG104" s="211">
        <v>6326053.4100000001</v>
      </c>
      <c r="AH104" s="209">
        <v>0.67510000000000003</v>
      </c>
      <c r="AI104" s="207">
        <v>4610</v>
      </c>
      <c r="AJ104" s="208">
        <v>3043</v>
      </c>
      <c r="AK104" s="209">
        <v>0.66010000000000002</v>
      </c>
      <c r="AL104" s="9" t="s">
        <v>166</v>
      </c>
    </row>
    <row r="105" spans="1:38" ht="13.8" x14ac:dyDescent="0.3">
      <c r="A105" s="57" t="s">
        <v>142</v>
      </c>
      <c r="B105" s="57" t="s">
        <v>107</v>
      </c>
      <c r="C105" s="232">
        <v>2076003.34</v>
      </c>
      <c r="D105" s="232">
        <v>2034295.65</v>
      </c>
      <c r="E105" s="233">
        <v>1.0205022755664801</v>
      </c>
      <c r="F105" s="58">
        <v>702</v>
      </c>
      <c r="G105" s="58">
        <v>738</v>
      </c>
      <c r="H105" s="59">
        <v>1.0512999999999999</v>
      </c>
      <c r="I105" s="54">
        <v>0.99</v>
      </c>
      <c r="J105" s="235">
        <v>1089</v>
      </c>
      <c r="K105" s="235">
        <v>972</v>
      </c>
      <c r="L105" s="236">
        <v>0.89259999999999995</v>
      </c>
      <c r="M105" s="233">
        <v>0.89</v>
      </c>
      <c r="N105" s="60">
        <v>2358564.67</v>
      </c>
      <c r="O105" s="60">
        <v>1497430.1</v>
      </c>
      <c r="P105" s="59">
        <v>0.63490000000000002</v>
      </c>
      <c r="Q105" s="59">
        <v>0.61419999999999997</v>
      </c>
      <c r="R105" s="235">
        <v>957</v>
      </c>
      <c r="S105" s="235">
        <v>632</v>
      </c>
      <c r="T105" s="236">
        <v>0.66039999999999999</v>
      </c>
      <c r="U105" s="236">
        <v>0.67830000000000001</v>
      </c>
      <c r="V105" s="58">
        <v>669</v>
      </c>
      <c r="W105" s="58">
        <v>565</v>
      </c>
      <c r="X105" s="59">
        <v>0.84450000000000003</v>
      </c>
      <c r="Y105" s="219"/>
      <c r="Z105" s="207">
        <v>820</v>
      </c>
      <c r="AA105" s="208">
        <v>867</v>
      </c>
      <c r="AB105" s="209">
        <v>1.0572999999999999</v>
      </c>
      <c r="AC105" s="207">
        <v>1319</v>
      </c>
      <c r="AD105" s="208">
        <v>1190</v>
      </c>
      <c r="AE105" s="209">
        <v>0.9022</v>
      </c>
      <c r="AF105" s="210">
        <v>2666569.13</v>
      </c>
      <c r="AG105" s="211">
        <v>1633172.15</v>
      </c>
      <c r="AH105" s="209">
        <v>0.61250000000000004</v>
      </c>
      <c r="AI105" s="207">
        <v>1169</v>
      </c>
      <c r="AJ105" s="208">
        <v>747</v>
      </c>
      <c r="AK105" s="209">
        <v>0.63900000000000001</v>
      </c>
      <c r="AL105" s="9" t="s">
        <v>166</v>
      </c>
    </row>
    <row r="106" spans="1:38" ht="13.8" x14ac:dyDescent="0.3">
      <c r="A106" s="57" t="s">
        <v>253</v>
      </c>
      <c r="B106" s="57" t="s">
        <v>108</v>
      </c>
      <c r="C106" s="232">
        <v>663423.93999999994</v>
      </c>
      <c r="D106" s="232">
        <v>670463.55000000005</v>
      </c>
      <c r="E106" s="233">
        <v>0.98950038372704996</v>
      </c>
      <c r="F106" s="58">
        <v>170</v>
      </c>
      <c r="G106" s="58">
        <v>183</v>
      </c>
      <c r="H106" s="59">
        <v>1.0765</v>
      </c>
      <c r="I106" s="54">
        <v>0.98850000000000005</v>
      </c>
      <c r="J106" s="235">
        <v>334</v>
      </c>
      <c r="K106" s="235">
        <v>276</v>
      </c>
      <c r="L106" s="236">
        <v>0.82630000000000003</v>
      </c>
      <c r="M106" s="233">
        <v>0.8589</v>
      </c>
      <c r="N106" s="60">
        <v>678846.87</v>
      </c>
      <c r="O106" s="60">
        <v>506955.32</v>
      </c>
      <c r="P106" s="59">
        <v>0.74680000000000002</v>
      </c>
      <c r="Q106" s="59">
        <v>0.69</v>
      </c>
      <c r="R106" s="235">
        <v>222</v>
      </c>
      <c r="S106" s="235">
        <v>147</v>
      </c>
      <c r="T106" s="236">
        <v>0.66220000000000001</v>
      </c>
      <c r="U106" s="236">
        <v>0.69</v>
      </c>
      <c r="V106" s="58">
        <v>203</v>
      </c>
      <c r="W106" s="58">
        <v>160</v>
      </c>
      <c r="X106" s="59">
        <v>0.78820000000000001</v>
      </c>
      <c r="Y106" s="219"/>
      <c r="Z106" s="207">
        <v>227</v>
      </c>
      <c r="AA106" s="208">
        <v>229</v>
      </c>
      <c r="AB106" s="209">
        <v>1.0087999999999999</v>
      </c>
      <c r="AC106" s="207">
        <v>397</v>
      </c>
      <c r="AD106" s="208">
        <v>305</v>
      </c>
      <c r="AE106" s="209">
        <v>0.76829999999999998</v>
      </c>
      <c r="AF106" s="210">
        <v>695372.28</v>
      </c>
      <c r="AG106" s="211">
        <v>511077.61</v>
      </c>
      <c r="AH106" s="209">
        <v>0.73499999999999999</v>
      </c>
      <c r="AI106" s="207">
        <v>280</v>
      </c>
      <c r="AJ106" s="208">
        <v>174</v>
      </c>
      <c r="AK106" s="209">
        <v>0.62139999999999995</v>
      </c>
      <c r="AL106" s="9" t="s">
        <v>166</v>
      </c>
    </row>
    <row r="107" spans="1:38" ht="14.25" customHeight="1" thickBot="1" x14ac:dyDescent="0.35">
      <c r="A107" s="11"/>
      <c r="B107" s="11"/>
      <c r="C107" s="69">
        <v>700435452.26000011</v>
      </c>
      <c r="D107" s="70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9">
        <v>700435452.26000011</v>
      </c>
      <c r="AB107" s="70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288">
        <f>SUBTOTAL(9,C3:C106)</f>
        <v>649042822.34000015</v>
      </c>
      <c r="D108" s="288">
        <f>SUBTOTAL(9,D3:D106)</f>
        <v>659704085.82000017</v>
      </c>
      <c r="E108" s="289">
        <f>C108/D108</f>
        <v>0.98383932476824321</v>
      </c>
      <c r="F108" s="78">
        <f>SUBTOTAL(9,F3:F106)</f>
        <v>276326</v>
      </c>
      <c r="G108" s="78">
        <f>SUBTOTAL(9,G3:G106)</f>
        <v>271160</v>
      </c>
      <c r="H108" s="75">
        <f>G108/F108</f>
        <v>0.98130469083618621</v>
      </c>
      <c r="I108" s="76">
        <v>0.98509999999999998</v>
      </c>
      <c r="J108" s="290">
        <f>SUBTOTAL(9,J3:J106)</f>
        <v>353224</v>
      </c>
      <c r="K108" s="290">
        <f>SUBTOTAL(9,K3:K106)</f>
        <v>301427</v>
      </c>
      <c r="L108" s="291">
        <f>K108/J108</f>
        <v>0.85335934138110658</v>
      </c>
      <c r="M108" s="289">
        <v>0.84670000000000001</v>
      </c>
      <c r="N108" s="77">
        <f>SUBTOTAL(9,N3:N106)</f>
        <v>725712670.92999983</v>
      </c>
      <c r="O108" s="77">
        <f>SUBTOTAL(9,O3:O106)</f>
        <v>491209208.96999997</v>
      </c>
      <c r="P108" s="75">
        <f>O108/N108</f>
        <v>0.67686458931537741</v>
      </c>
      <c r="Q108" s="75">
        <v>0.66749999999999998</v>
      </c>
      <c r="R108" s="290">
        <f>SUBTOTAL(9,R3:R106)</f>
        <v>260996</v>
      </c>
      <c r="S108" s="290">
        <f>SUBTOTAL(9,S3:S106)</f>
        <v>181665</v>
      </c>
      <c r="T108" s="291">
        <f>S108/R108</f>
        <v>0.69604515011724322</v>
      </c>
      <c r="U108" s="291">
        <v>0.69</v>
      </c>
      <c r="V108" s="78">
        <f>SUBTOTAL(109,V3:V106)</f>
        <v>204166</v>
      </c>
      <c r="W108" s="78">
        <f>SUBTOTAL(109,W3:W106)</f>
        <v>168243</v>
      </c>
      <c r="X108" s="75">
        <f>W108/V108</f>
        <v>0.82405003771440888</v>
      </c>
      <c r="Y108" s="220"/>
      <c r="Z108" s="212">
        <v>296609</v>
      </c>
      <c r="AA108" s="213">
        <v>301754</v>
      </c>
      <c r="AB108" s="214">
        <v>1.0173460683930697</v>
      </c>
      <c r="AC108" s="212">
        <v>401750</v>
      </c>
      <c r="AD108" s="213">
        <v>345391</v>
      </c>
      <c r="AE108" s="214">
        <v>0.85971624144368386</v>
      </c>
      <c r="AF108" s="215">
        <v>777356795.78999996</v>
      </c>
      <c r="AG108" s="216">
        <v>528420817.09000033</v>
      </c>
      <c r="AH108" s="214">
        <v>0.67976612535172487</v>
      </c>
      <c r="AI108" s="212">
        <v>311364</v>
      </c>
      <c r="AJ108" s="213">
        <v>208259</v>
      </c>
      <c r="AK108" s="214">
        <v>0.6688602407471641</v>
      </c>
      <c r="AL108" s="21"/>
    </row>
    <row r="109" spans="1:38" ht="15.75" customHeight="1" x14ac:dyDescent="0.3">
      <c r="A109" s="11"/>
      <c r="B109" s="11"/>
      <c r="C109" s="71"/>
      <c r="D109" s="71"/>
      <c r="E109" s="63"/>
      <c r="F109" s="79"/>
      <c r="G109" s="79"/>
      <c r="H109" s="64"/>
      <c r="I109" s="63"/>
      <c r="J109" s="79"/>
      <c r="K109" s="79"/>
      <c r="L109" s="64"/>
      <c r="M109" s="63"/>
      <c r="N109" s="65"/>
      <c r="O109" s="65"/>
      <c r="P109" s="64"/>
      <c r="Q109" s="64"/>
      <c r="R109" s="79"/>
      <c r="S109" s="79"/>
      <c r="T109" s="64"/>
      <c r="U109" s="64"/>
      <c r="V109" s="79"/>
      <c r="W109" s="79"/>
      <c r="X109" s="64"/>
      <c r="Y109" s="219"/>
      <c r="Z109" s="207"/>
      <c r="AA109" s="208"/>
      <c r="AB109" s="209"/>
      <c r="AC109" s="207"/>
      <c r="AD109" s="208"/>
      <c r="AE109" s="209"/>
      <c r="AF109" s="210"/>
      <c r="AG109" s="211"/>
      <c r="AH109" s="209"/>
      <c r="AI109" s="207"/>
      <c r="AJ109" s="208"/>
      <c r="AK109" s="209"/>
      <c r="AL109" s="9"/>
    </row>
    <row r="110" spans="1:38" ht="13.8" x14ac:dyDescent="0.3">
      <c r="A110" s="244" t="s">
        <v>239</v>
      </c>
      <c r="B110" s="244" t="s">
        <v>148</v>
      </c>
      <c r="C110" s="232">
        <f>C35+C36</f>
        <v>5643342.9000000004</v>
      </c>
      <c r="D110" s="232">
        <v>5953989.9800000004</v>
      </c>
      <c r="E110" s="233">
        <f>C110/D110</f>
        <v>0.9478253942241267</v>
      </c>
      <c r="F110" s="248">
        <f>F35+F36</f>
        <v>3204</v>
      </c>
      <c r="G110" s="248">
        <f>G35+G36</f>
        <v>2612</v>
      </c>
      <c r="H110" s="59">
        <f>G110/F110</f>
        <v>0.81523096129837702</v>
      </c>
      <c r="I110" s="54">
        <v>0.86009999999999998</v>
      </c>
      <c r="J110" s="247">
        <f>J35+J36</f>
        <v>4720</v>
      </c>
      <c r="K110" s="247">
        <f>K35+K36</f>
        <v>3215</v>
      </c>
      <c r="L110" s="246">
        <f>K110/J110</f>
        <v>0.68114406779661019</v>
      </c>
      <c r="M110" s="245">
        <v>0.70489999999999997</v>
      </c>
      <c r="N110" s="60">
        <f>N35+N36</f>
        <v>6022446.8000000007</v>
      </c>
      <c r="O110" s="60">
        <f>O35+O36</f>
        <v>3843287.49</v>
      </c>
      <c r="P110" s="59">
        <f>O110/N110</f>
        <v>0.63816047158772737</v>
      </c>
      <c r="Q110" s="59">
        <v>0.6371</v>
      </c>
      <c r="R110" s="237">
        <f>R35+R36</f>
        <v>2886</v>
      </c>
      <c r="S110" s="237">
        <f>S35+S36</f>
        <v>2002</v>
      </c>
      <c r="T110" s="236">
        <f>S110/R110</f>
        <v>0.69369369369369371</v>
      </c>
      <c r="U110" s="236">
        <v>0.69</v>
      </c>
      <c r="V110" s="248">
        <f>V35+V36</f>
        <v>1997</v>
      </c>
      <c r="W110" s="248">
        <f>W35+W36</f>
        <v>1628</v>
      </c>
      <c r="X110" s="59">
        <f>W110/V110</f>
        <v>0.81522283425137709</v>
      </c>
      <c r="Y110" s="219" t="s">
        <v>148</v>
      </c>
      <c r="Z110" s="207">
        <v>3732</v>
      </c>
      <c r="AA110" s="208">
        <v>3195</v>
      </c>
      <c r="AB110" s="209">
        <v>0.85610932475884249</v>
      </c>
      <c r="AC110" s="207">
        <v>4680</v>
      </c>
      <c r="AD110" s="208">
        <v>3943</v>
      </c>
      <c r="AE110" s="209">
        <v>0.84252136752136753</v>
      </c>
      <c r="AF110" s="210">
        <v>6585841.3700000001</v>
      </c>
      <c r="AG110" s="211">
        <v>4154756.1399999997</v>
      </c>
      <c r="AH110" s="209">
        <v>0.63086186055525961</v>
      </c>
      <c r="AI110" s="207">
        <v>3663</v>
      </c>
      <c r="AJ110" s="208">
        <v>2246</v>
      </c>
      <c r="AK110" s="209">
        <v>0.6131586131586132</v>
      </c>
      <c r="AL110" s="9"/>
    </row>
    <row r="111" spans="1:38" ht="15.75" customHeight="1" thickBot="1" x14ac:dyDescent="0.35">
      <c r="A111" s="22" t="s">
        <v>142</v>
      </c>
      <c r="B111" s="62" t="s">
        <v>149</v>
      </c>
      <c r="C111" s="232">
        <f>C44+C45</f>
        <v>33374234.739999998</v>
      </c>
      <c r="D111" s="232">
        <f>D44+D45</f>
        <v>33505712.219999999</v>
      </c>
      <c r="E111" s="233">
        <f>C111/D111</f>
        <v>0.99607596820695188</v>
      </c>
      <c r="F111" s="248">
        <f>F44+F45</f>
        <v>15966</v>
      </c>
      <c r="G111" s="248">
        <f>G44+G45</f>
        <v>15779</v>
      </c>
      <c r="H111" s="59">
        <f>G111/F111</f>
        <v>0.9882876111737442</v>
      </c>
      <c r="I111" s="54">
        <v>0.99</v>
      </c>
      <c r="J111" s="247">
        <f>J44+J45</f>
        <v>18897</v>
      </c>
      <c r="K111" s="247">
        <f>K44+K45</f>
        <v>15442</v>
      </c>
      <c r="L111" s="246">
        <f>K111/J111</f>
        <v>0.81716674604434569</v>
      </c>
      <c r="M111" s="245">
        <v>0.79269999999999996</v>
      </c>
      <c r="N111" s="60">
        <f>N44+N45</f>
        <v>35829568.759999998</v>
      </c>
      <c r="O111" s="60">
        <f>O44+O45</f>
        <v>25990662.330000002</v>
      </c>
      <c r="P111" s="59">
        <f>O111/N111</f>
        <v>0.72539701786798738</v>
      </c>
      <c r="Q111" s="59">
        <v>0.69</v>
      </c>
      <c r="R111" s="237">
        <f>R44+R45</f>
        <v>13572</v>
      </c>
      <c r="S111" s="237">
        <f>S44+S45</f>
        <v>9981</v>
      </c>
      <c r="T111" s="236">
        <f>S111/R111</f>
        <v>0.73541114058355439</v>
      </c>
      <c r="U111" s="236">
        <v>0.69</v>
      </c>
      <c r="V111" s="248">
        <f>V44+V45</f>
        <v>10863</v>
      </c>
      <c r="W111" s="248">
        <f>W44+W45</f>
        <v>9154</v>
      </c>
      <c r="X111" s="59">
        <f>W111/V111</f>
        <v>0.84267697689404397</v>
      </c>
      <c r="Y111" s="219" t="s">
        <v>149</v>
      </c>
      <c r="Z111" s="207">
        <v>15625</v>
      </c>
      <c r="AA111" s="208">
        <v>16181</v>
      </c>
      <c r="AB111" s="209">
        <v>1.0355840000000001</v>
      </c>
      <c r="AC111" s="207">
        <v>20906</v>
      </c>
      <c r="AD111" s="208">
        <v>17082</v>
      </c>
      <c r="AE111" s="209">
        <v>0.81708600401798526</v>
      </c>
      <c r="AF111" s="210">
        <v>35297471.269999996</v>
      </c>
      <c r="AG111" s="211">
        <v>26424667.350000001</v>
      </c>
      <c r="AH111" s="209">
        <v>0.74862777415046267</v>
      </c>
      <c r="AI111" s="207">
        <v>15717</v>
      </c>
      <c r="AJ111" s="208">
        <v>10952</v>
      </c>
      <c r="AK111" s="209">
        <v>0.6968250938474263</v>
      </c>
      <c r="AL111" s="9"/>
    </row>
    <row r="112" spans="1:38" ht="15.75" customHeight="1" thickBot="1" x14ac:dyDescent="0.35">
      <c r="A112" s="23"/>
      <c r="B112" s="23"/>
      <c r="C112" s="71"/>
      <c r="D112" s="71"/>
      <c r="E112" s="63"/>
      <c r="F112" s="80"/>
      <c r="G112" s="80"/>
      <c r="H112" s="63"/>
      <c r="I112" s="63"/>
      <c r="J112" s="80"/>
      <c r="K112" s="80"/>
      <c r="L112" s="63"/>
      <c r="M112" s="63"/>
      <c r="N112" s="66"/>
      <c r="O112" s="66"/>
      <c r="P112" s="63"/>
      <c r="Q112" s="63"/>
      <c r="R112" s="80"/>
      <c r="S112" s="80"/>
      <c r="T112" s="63"/>
      <c r="U112" s="63"/>
      <c r="V112" s="80"/>
      <c r="W112" s="80"/>
      <c r="X112" s="63"/>
      <c r="Y112" s="11"/>
      <c r="Z112" s="11"/>
      <c r="AA112" s="69">
        <v>700435452.26000011</v>
      </c>
      <c r="AB112" s="70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8" t="s">
        <v>3</v>
      </c>
      <c r="C113" s="288">
        <v>649042822</v>
      </c>
      <c r="D113" s="288">
        <v>659704086</v>
      </c>
      <c r="E113" s="245">
        <v>0.98383932398442053</v>
      </c>
      <c r="F113" s="67">
        <v>275471</v>
      </c>
      <c r="G113" s="67">
        <v>269705</v>
      </c>
      <c r="H113" s="59">
        <v>0.97906857709159945</v>
      </c>
      <c r="I113" s="54">
        <v>0.98509999999999998</v>
      </c>
      <c r="J113" s="290">
        <v>353224</v>
      </c>
      <c r="K113" s="290">
        <v>301427</v>
      </c>
      <c r="L113" s="246">
        <v>0.85335934138110658</v>
      </c>
      <c r="M113" s="245">
        <v>0.84670000000000001</v>
      </c>
      <c r="N113" s="55">
        <v>725712671</v>
      </c>
      <c r="O113" s="55">
        <v>491209209</v>
      </c>
      <c r="P113" s="59">
        <v>0.67686458929142768</v>
      </c>
      <c r="Q113" s="54">
        <v>0.66749999999999998</v>
      </c>
      <c r="R113" s="292">
        <v>260996</v>
      </c>
      <c r="S113" s="292">
        <v>181665</v>
      </c>
      <c r="T113" s="246">
        <v>0.69604515011724322</v>
      </c>
      <c r="U113" s="245">
        <v>0.69</v>
      </c>
      <c r="V113" s="67">
        <v>204166</v>
      </c>
      <c r="W113" s="67">
        <v>168243</v>
      </c>
      <c r="X113" s="59">
        <v>0.82405003771440888</v>
      </c>
      <c r="Y113" s="218"/>
      <c r="Z113" s="207">
        <v>295491</v>
      </c>
      <c r="AA113" s="208">
        <v>299512</v>
      </c>
      <c r="AB113" s="209">
        <v>1.0136078594610327</v>
      </c>
      <c r="AC113" s="207">
        <v>401750</v>
      </c>
      <c r="AD113" s="208">
        <v>345391</v>
      </c>
      <c r="AE113" s="209">
        <v>0.85971624144368386</v>
      </c>
      <c r="AF113" s="210">
        <v>777356796</v>
      </c>
      <c r="AG113" s="211">
        <v>528420817</v>
      </c>
      <c r="AH113" s="209">
        <v>0.67976612505231127</v>
      </c>
      <c r="AI113" s="207">
        <v>311364</v>
      </c>
      <c r="AJ113" s="208">
        <v>208259</v>
      </c>
      <c r="AK113" s="209">
        <v>0.6688602407471641</v>
      </c>
      <c r="AL113" s="9"/>
    </row>
    <row r="114" spans="1:38" ht="24.6" customHeight="1" x14ac:dyDescent="0.3">
      <c r="A114" s="25"/>
      <c r="B114" s="25"/>
      <c r="C114" s="72"/>
      <c r="D114" s="73"/>
      <c r="E114" s="26"/>
      <c r="F114" s="423" t="s">
        <v>150</v>
      </c>
      <c r="G114" s="424"/>
      <c r="H114" s="424"/>
      <c r="I114" s="425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9">
        <v>700435452.26000011</v>
      </c>
      <c r="AB114" s="70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84"/>
    </row>
    <row r="118" spans="1:38" ht="13.8" x14ac:dyDescent="0.3">
      <c r="D118" s="255"/>
      <c r="E118" s="255"/>
      <c r="F118" s="6"/>
    </row>
    <row r="119" spans="1:38" ht="13.8" x14ac:dyDescent="0.3">
      <c r="D119" s="255"/>
      <c r="E119" s="255"/>
      <c r="F119" s="6"/>
    </row>
    <row r="122" spans="1:38" x14ac:dyDescent="0.25">
      <c r="C122" s="217"/>
    </row>
    <row r="123" spans="1:38" x14ac:dyDescent="0.25">
      <c r="C123" s="217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2023-07-17T16:33:44Z</dcterms:modified>
</cp:coreProperties>
</file>