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B5BBEF62-E438-4ECD-B347-14FC607B2403}" xr6:coauthVersionLast="46" xr6:coauthVersionMax="46" xr10:uidLastSave="{00000000-0000-0000-0000-000000000000}"/>
  <bookViews>
    <workbookView xWindow="22932" yWindow="-108" windowWidth="23256" windowHeight="13176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Report'!$A$4:$AA$106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2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D107" i="32" l="1"/>
  <c r="O106" i="41" l="1"/>
  <c r="Z106" i="4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W101" i="41"/>
  <c r="T101" i="41"/>
  <c r="W100" i="41"/>
  <c r="T100" i="41"/>
  <c r="W99" i="41"/>
  <c r="T99" i="41"/>
  <c r="V99" i="41" s="1"/>
  <c r="Y99" i="41" s="1"/>
  <c r="W98" i="41"/>
  <c r="T98" i="41"/>
  <c r="W97" i="41"/>
  <c r="T97" i="41"/>
  <c r="W96" i="41"/>
  <c r="T96" i="41"/>
  <c r="V96" i="41" s="1"/>
  <c r="W95" i="41"/>
  <c r="T95" i="41"/>
  <c r="W94" i="41"/>
  <c r="T94" i="41"/>
  <c r="W93" i="41"/>
  <c r="T93" i="41"/>
  <c r="V93" i="41" s="1"/>
  <c r="Y93" i="41" s="1"/>
  <c r="W92" i="41"/>
  <c r="T92" i="41"/>
  <c r="W91" i="41"/>
  <c r="T91" i="41"/>
  <c r="W90" i="41"/>
  <c r="T90" i="41"/>
  <c r="V90" i="41" s="1"/>
  <c r="Y90" i="41" s="1"/>
  <c r="W89" i="41"/>
  <c r="T89" i="41"/>
  <c r="W88" i="41"/>
  <c r="T88" i="41"/>
  <c r="W87" i="41"/>
  <c r="T87" i="41"/>
  <c r="V87" i="41" s="1"/>
  <c r="Y87" i="41" s="1"/>
  <c r="W86" i="41"/>
  <c r="T86" i="41"/>
  <c r="W85" i="41"/>
  <c r="T85" i="41"/>
  <c r="W84" i="41"/>
  <c r="T84" i="41"/>
  <c r="V84" i="41" s="1"/>
  <c r="W83" i="41"/>
  <c r="T83" i="41"/>
  <c r="W82" i="41"/>
  <c r="T82" i="41"/>
  <c r="W81" i="41"/>
  <c r="T81" i="41"/>
  <c r="V81" i="41" s="1"/>
  <c r="W80" i="41"/>
  <c r="T80" i="41"/>
  <c r="W79" i="41"/>
  <c r="T79" i="41"/>
  <c r="W78" i="41"/>
  <c r="T78" i="41"/>
  <c r="V78" i="41" s="1"/>
  <c r="Y78" i="41" s="1"/>
  <c r="W77" i="41"/>
  <c r="T77" i="41"/>
  <c r="W76" i="41"/>
  <c r="T76" i="41"/>
  <c r="W75" i="41"/>
  <c r="T75" i="41"/>
  <c r="V75" i="41" s="1"/>
  <c r="Y75" i="41" s="1"/>
  <c r="W74" i="41"/>
  <c r="T74" i="41"/>
  <c r="W73" i="41"/>
  <c r="T73" i="41"/>
  <c r="W72" i="41"/>
  <c r="T72" i="41"/>
  <c r="V72" i="41" s="1"/>
  <c r="Y72" i="41" s="1"/>
  <c r="W71" i="41"/>
  <c r="T71" i="41"/>
  <c r="W70" i="41"/>
  <c r="T70" i="41"/>
  <c r="W69" i="41"/>
  <c r="T69" i="41"/>
  <c r="V69" i="41" s="1"/>
  <c r="Y69" i="41" s="1"/>
  <c r="W68" i="41"/>
  <c r="T68" i="41"/>
  <c r="W67" i="41"/>
  <c r="T67" i="41"/>
  <c r="W66" i="41"/>
  <c r="T66" i="41"/>
  <c r="V66" i="41" s="1"/>
  <c r="Y66" i="41" s="1"/>
  <c r="W65" i="41"/>
  <c r="T65" i="41"/>
  <c r="W64" i="41"/>
  <c r="T64" i="41"/>
  <c r="W63" i="41"/>
  <c r="T63" i="41"/>
  <c r="V63" i="41" s="1"/>
  <c r="Y63" i="41" s="1"/>
  <c r="W62" i="41"/>
  <c r="T62" i="41"/>
  <c r="W61" i="41"/>
  <c r="T61" i="41"/>
  <c r="W60" i="41"/>
  <c r="T60" i="41"/>
  <c r="V60" i="41" s="1"/>
  <c r="Y60" i="41" s="1"/>
  <c r="W59" i="41"/>
  <c r="T59" i="41"/>
  <c r="W58" i="41"/>
  <c r="T58" i="41"/>
  <c r="W57" i="41"/>
  <c r="T57" i="41"/>
  <c r="V57" i="41" s="1"/>
  <c r="Y57" i="41" s="1"/>
  <c r="W56" i="41"/>
  <c r="T56" i="41"/>
  <c r="W55" i="41"/>
  <c r="T55" i="41"/>
  <c r="W54" i="41"/>
  <c r="T54" i="41"/>
  <c r="V54" i="41" s="1"/>
  <c r="Y54" i="41" s="1"/>
  <c r="W53" i="41"/>
  <c r="T53" i="41"/>
  <c r="W52" i="41"/>
  <c r="T52" i="41"/>
  <c r="W51" i="41"/>
  <c r="T51" i="41"/>
  <c r="V51" i="41" s="1"/>
  <c r="Y51" i="41" s="1"/>
  <c r="W50" i="41"/>
  <c r="T50" i="41"/>
  <c r="W49" i="41"/>
  <c r="T49" i="41"/>
  <c r="W48" i="41"/>
  <c r="T48" i="41"/>
  <c r="V48" i="41" s="1"/>
  <c r="Y48" i="41" s="1"/>
  <c r="W47" i="41"/>
  <c r="T47" i="41"/>
  <c r="W46" i="41"/>
  <c r="T46" i="41"/>
  <c r="W45" i="41"/>
  <c r="T45" i="41"/>
  <c r="V45" i="41" s="1"/>
  <c r="Y45" i="41" s="1"/>
  <c r="W44" i="41"/>
  <c r="T44" i="41"/>
  <c r="W43" i="41"/>
  <c r="T43" i="41"/>
  <c r="W42" i="41"/>
  <c r="T42" i="41"/>
  <c r="V42" i="41" s="1"/>
  <c r="Y42" i="41" s="1"/>
  <c r="W41" i="41"/>
  <c r="T41" i="41"/>
  <c r="W40" i="41"/>
  <c r="T40" i="41"/>
  <c r="W39" i="41"/>
  <c r="T39" i="41"/>
  <c r="V39" i="41" s="1"/>
  <c r="Y39" i="41" s="1"/>
  <c r="W38" i="41"/>
  <c r="T38" i="41"/>
  <c r="W37" i="41"/>
  <c r="T37" i="41"/>
  <c r="W36" i="41"/>
  <c r="T36" i="41"/>
  <c r="V36" i="41" s="1"/>
  <c r="Y36" i="41" s="1"/>
  <c r="W35" i="41"/>
  <c r="T35" i="41"/>
  <c r="W34" i="41"/>
  <c r="T34" i="41"/>
  <c r="W33" i="41"/>
  <c r="T33" i="41"/>
  <c r="V33" i="41" s="1"/>
  <c r="Y33" i="41" s="1"/>
  <c r="W32" i="41"/>
  <c r="T32" i="41"/>
  <c r="W31" i="41"/>
  <c r="T31" i="41"/>
  <c r="W30" i="41"/>
  <c r="T30" i="41"/>
  <c r="V30" i="41" s="1"/>
  <c r="Y30" i="41" s="1"/>
  <c r="W29" i="41"/>
  <c r="T29" i="41"/>
  <c r="W28" i="41"/>
  <c r="T28" i="41"/>
  <c r="W27" i="41"/>
  <c r="T27" i="41"/>
  <c r="V27" i="41" s="1"/>
  <c r="Y27" i="41" s="1"/>
  <c r="W26" i="41"/>
  <c r="T26" i="41"/>
  <c r="W25" i="41"/>
  <c r="T25" i="41"/>
  <c r="W24" i="41"/>
  <c r="T24" i="41"/>
  <c r="V24" i="41" s="1"/>
  <c r="Y24" i="41" s="1"/>
  <c r="W23" i="41"/>
  <c r="T23" i="41"/>
  <c r="W22" i="41"/>
  <c r="T22" i="41"/>
  <c r="W21" i="41"/>
  <c r="T21" i="41"/>
  <c r="V21" i="41" s="1"/>
  <c r="Y21" i="41" s="1"/>
  <c r="W20" i="41"/>
  <c r="T20" i="41"/>
  <c r="W19" i="41"/>
  <c r="V19" i="41"/>
  <c r="W18" i="41"/>
  <c r="T18" i="41"/>
  <c r="V18" i="41" s="1"/>
  <c r="W17" i="41"/>
  <c r="T17" i="41"/>
  <c r="W16" i="41"/>
  <c r="T16" i="41"/>
  <c r="W15" i="41"/>
  <c r="T15" i="41"/>
  <c r="V15" i="41" s="1"/>
  <c r="W14" i="41"/>
  <c r="T14" i="41"/>
  <c r="W13" i="41"/>
  <c r="T13" i="41"/>
  <c r="W12" i="41"/>
  <c r="T12" i="41"/>
  <c r="V12" i="41" s="1"/>
  <c r="W11" i="41"/>
  <c r="T11" i="41"/>
  <c r="W10" i="41"/>
  <c r="T10" i="41"/>
  <c r="W9" i="41"/>
  <c r="T9" i="41"/>
  <c r="V9" i="41" s="1"/>
  <c r="W8" i="41"/>
  <c r="T8" i="41"/>
  <c r="W7" i="41"/>
  <c r="T7" i="41"/>
  <c r="W6" i="41"/>
  <c r="T6" i="41"/>
  <c r="V6" i="41" s="1"/>
  <c r="W5" i="41"/>
  <c r="T5" i="41"/>
  <c r="W4" i="41"/>
  <c r="U4" i="41"/>
  <c r="T4" i="41"/>
  <c r="R4" i="41"/>
  <c r="N4" i="41"/>
  <c r="J4" i="41"/>
  <c r="Y81" i="41" l="1"/>
  <c r="Y84" i="41"/>
  <c r="V7" i="41"/>
  <c r="Y7" i="41" s="1"/>
  <c r="V10" i="41"/>
  <c r="V13" i="41"/>
  <c r="Y13" i="41" s="1"/>
  <c r="V16" i="41"/>
  <c r="Y16" i="41" s="1"/>
  <c r="Y19" i="41"/>
  <c r="Y10" i="41"/>
  <c r="Y102" i="41"/>
  <c r="Y96" i="41"/>
  <c r="V105" i="41"/>
  <c r="Y105" i="41" s="1"/>
  <c r="V5" i="41"/>
  <c r="Y5" i="41" s="1"/>
  <c r="V8" i="41"/>
  <c r="Y8" i="41" s="1"/>
  <c r="V11" i="41"/>
  <c r="Y11" i="41" s="1"/>
  <c r="V14" i="41"/>
  <c r="Y14" i="41" s="1"/>
  <c r="V17" i="41"/>
  <c r="Y17" i="41" s="1"/>
  <c r="V22" i="41"/>
  <c r="Y22" i="41" s="1"/>
  <c r="V25" i="41"/>
  <c r="Y25" i="41" s="1"/>
  <c r="V28" i="41"/>
  <c r="Y28" i="41" s="1"/>
  <c r="V31" i="41"/>
  <c r="Y31" i="41" s="1"/>
  <c r="V34" i="41"/>
  <c r="Y34" i="41" s="1"/>
  <c r="V37" i="41"/>
  <c r="Y37" i="41" s="1"/>
  <c r="V40" i="41"/>
  <c r="Y40" i="41" s="1"/>
  <c r="V43" i="41"/>
  <c r="Y43" i="41" s="1"/>
  <c r="V46" i="41"/>
  <c r="Y46" i="41" s="1"/>
  <c r="V49" i="41"/>
  <c r="Y49" i="41" s="1"/>
  <c r="V52" i="41"/>
  <c r="Y52" i="41" s="1"/>
  <c r="V55" i="41"/>
  <c r="Y55" i="41" s="1"/>
  <c r="V58" i="41"/>
  <c r="Y58" i="41" s="1"/>
  <c r="V61" i="41"/>
  <c r="Y61" i="41" s="1"/>
  <c r="V64" i="41"/>
  <c r="Y64" i="41" s="1"/>
  <c r="V67" i="41"/>
  <c r="Y67" i="41" s="1"/>
  <c r="V70" i="41"/>
  <c r="Y70" i="41" s="1"/>
  <c r="V73" i="41"/>
  <c r="Y73" i="41" s="1"/>
  <c r="V76" i="41"/>
  <c r="Y76" i="41" s="1"/>
  <c r="V79" i="41"/>
  <c r="Y79" i="41" s="1"/>
  <c r="V82" i="41"/>
  <c r="Y82" i="41" s="1"/>
  <c r="V85" i="41"/>
  <c r="Y85" i="41" s="1"/>
  <c r="V88" i="41"/>
  <c r="Y88" i="41" s="1"/>
  <c r="V91" i="41"/>
  <c r="Y91" i="41" s="1"/>
  <c r="V94" i="41"/>
  <c r="Y94" i="41" s="1"/>
  <c r="V97" i="41"/>
  <c r="Y97" i="41" s="1"/>
  <c r="V100" i="41"/>
  <c r="Y100" i="41" s="1"/>
  <c r="V103" i="41"/>
  <c r="Y103" i="41" s="1"/>
  <c r="Y6" i="41"/>
  <c r="V20" i="41"/>
  <c r="Y20" i="41" s="1"/>
  <c r="V23" i="41"/>
  <c r="Y23" i="41" s="1"/>
  <c r="V26" i="41"/>
  <c r="Y26" i="41" s="1"/>
  <c r="V29" i="41"/>
  <c r="Y29" i="41" s="1"/>
  <c r="V32" i="41"/>
  <c r="Y32" i="41" s="1"/>
  <c r="V35" i="41"/>
  <c r="Y35" i="41" s="1"/>
  <c r="V38" i="41"/>
  <c r="Y38" i="41" s="1"/>
  <c r="V41" i="41"/>
  <c r="Y41" i="41" s="1"/>
  <c r="V44" i="41"/>
  <c r="Y44" i="41" s="1"/>
  <c r="V47" i="41"/>
  <c r="Y47" i="41" s="1"/>
  <c r="V50" i="41"/>
  <c r="Y50" i="41" s="1"/>
  <c r="V53" i="41"/>
  <c r="Y53" i="41" s="1"/>
  <c r="V56" i="41"/>
  <c r="Y56" i="41" s="1"/>
  <c r="V59" i="41"/>
  <c r="Y59" i="41" s="1"/>
  <c r="V62" i="41"/>
  <c r="Y62" i="41" s="1"/>
  <c r="V65" i="41"/>
  <c r="Y65" i="41" s="1"/>
  <c r="V68" i="41"/>
  <c r="Y68" i="41" s="1"/>
  <c r="V71" i="41"/>
  <c r="Y71" i="41" s="1"/>
  <c r="V74" i="41"/>
  <c r="Y74" i="41" s="1"/>
  <c r="V77" i="41"/>
  <c r="Y77" i="41" s="1"/>
  <c r="V80" i="41"/>
  <c r="Y80" i="41" s="1"/>
  <c r="V83" i="41"/>
  <c r="Y83" i="41" s="1"/>
  <c r="V86" i="41"/>
  <c r="Y86" i="41" s="1"/>
  <c r="V89" i="41"/>
  <c r="Y89" i="41" s="1"/>
  <c r="V92" i="41"/>
  <c r="Y92" i="41" s="1"/>
  <c r="V95" i="41"/>
  <c r="Y95" i="41" s="1"/>
  <c r="V98" i="41"/>
  <c r="Y98" i="41" s="1"/>
  <c r="V101" i="41"/>
  <c r="Y101" i="41" s="1"/>
  <c r="V104" i="41"/>
  <c r="Y104" i="41" s="1"/>
  <c r="Y9" i="41"/>
  <c r="Y12" i="41"/>
  <c r="Y15" i="41"/>
  <c r="Y18" i="41"/>
  <c r="F106" i="41"/>
  <c r="R106" i="41"/>
  <c r="N106" i="41"/>
  <c r="T106" i="41"/>
  <c r="U106" i="41"/>
  <c r="W106" i="41"/>
  <c r="J106" i="41"/>
  <c r="V4" i="41"/>
  <c r="Y4" i="41" s="1"/>
  <c r="V106" i="41" l="1"/>
  <c r="Y106" i="41" s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<sst xmlns="http://schemas.openxmlformats.org/spreadsheetml/2006/main" count="1347" uniqueCount="326">
  <si>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</si>
  <si>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</si>
  <si>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</si>
  <si>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</si>
  <si>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</si>
  <si>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</si>
  <si>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</si>
  <si>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</si>
  <si>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</si>
  <si>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</si>
  <si>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</si>
  <si>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</si>
  <si>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</si>
  <si>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</si>
  <si>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</si>
  <si>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</si>
  <si>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</si>
  <si>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</si>
  <si>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</si>
  <si>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</si>
  <si>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</si>
  <si>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</si>
  <si>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</si>
  <si>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</si>
  <si>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</si>
  <si>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</si>
  <si>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</si>
  <si>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</si>
  <si>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</si>
  <si>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</si>
  <si>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</si>
  <si>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</si>
  <si>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</si>
  <si>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</si>
  <si>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</si>
  <si>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</si>
  <si>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</si>
  <si>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</si>
  <si>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</si>
  <si>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</si>
  <si>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</si>
  <si>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</si>
  <si>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</si>
  <si>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</si>
  <si>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</si>
  <si>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</si>
  <si>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</si>
  <si>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</si>
  <si>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</si>
  <si>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</si>
  <si>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</si>
  <si>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</si>
  <si>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</si>
  <si>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</si>
  <si>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</si>
  <si>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</si>
  <si>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</si>
  <si>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</si>
  <si>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</si>
  <si>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</si>
  <si>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</si>
  <si>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</si>
  <si>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</si>
  <si>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</si>
  <si>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</si>
  <si>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</si>
  <si>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</si>
  <si>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</si>
  <si>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</si>
  <si>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</si>
  <si>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</si>
  <si>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</si>
  <si>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</si>
  <si>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</si>
  <si>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</si>
  <si>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</si>
  <si>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</si>
  <si>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</si>
  <si>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</si>
  <si>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</si>
  <si>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</si>
  <si>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</si>
  <si>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</si>
  <si>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</si>
  <si>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</si>
  <si>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</si>
  <si>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</si>
  <si>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</si>
  <si>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</si>
  <si>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</si>
  <si>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</si>
  <si>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</si>
  <si>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</si>
  <si>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</si>
  <si>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</si>
  <si>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</si>
  <si>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</si>
  <si>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</si>
  <si>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</si>
  <si>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</si>
  <si>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</si>
  <si>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</si>
  <si>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</si>
  <si>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</si>
  <si>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</si>
  <si>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</si>
  <si>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</si>
  <si>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</si>
  <si>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</si>
  <si>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</si>
  <si>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</si>
  <si>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</si>
  <si>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</si>
  <si>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</si>
  <si>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</si>
  <si>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</si>
  <si>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</si>
  <si>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</si>
  <si>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</si>
  <si>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</si>
  <si>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</si>
  <si>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</si>
  <si>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</si>
  <si>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</si>
  <si>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</si>
  <si>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</si>
  <si>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</si>
  <si>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</si>
  <si>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</si>
  <si>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</si>
  <si>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</si>
  <si>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</si>
  <si>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</si>
  <si>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</si>
  <si>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</si>
  <si>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</si>
  <si>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</si>
  <si>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</si>
  <si>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</si>
  <si>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</si>
  <si>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</si>
  <si>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</si>
  <si>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</si>
  <si>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</si>
  <si>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</si>
  <si>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</si>
  <si>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</si>
  <si>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</si>
  <si>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</si>
  <si>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</si>
  <si>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</si>
  <si>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</si>
  <si>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</si>
  <si>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</si>
  <si>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</si>
  <si>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</si>
  <si>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</si>
  <si>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</si>
  <si>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</si>
  <si>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</si>
  <si>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</si>
  <si>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</si>
  <si>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</si>
  <si>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</si>
  <si>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</si>
  <si>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</si>
  <si>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</si>
  <si>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</si>
  <si>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</si>
  <si>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</si>
  <si>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</si>
  <si>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</si>
  <si>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</si>
  <si>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</si>
  <si>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</si>
  <si>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</si>
  <si>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</si>
  <si>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</si>
  <si>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</si>
  <si>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</si>
  <si>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</si>
  <si>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</si>
  <si>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</si>
  <si>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</si>
  <si>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</si>
  <si>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</si>
  <si>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</si>
  <si>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</si>
  <si>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</si>
  <si>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</si>
  <si>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</si>
  <si>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</si>
  <si>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</si>
  <si>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</si>
  <si>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</si>
  <si>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</si>
  <si>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</si>
  <si>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</si>
  <si>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</si>
  <si>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</si>
  <si>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</si>
  <si>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</si>
  <si>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</si>
  <si>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</si>
  <si>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</si>
  <si>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</si>
  <si>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</si>
  <si>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</si>
  <si>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</si>
  <si>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</si>
  <si>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</si>
  <si>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</si>
  <si>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</si>
  <si>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</si>
  <si>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</si>
  <si>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</si>
  <si>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</si>
  <si>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</si>
  <si>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</si>
  <si>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</si>
  <si>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</si>
  <si>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</si>
  <si>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</si>
  <si>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</si>
  <si>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</si>
  <si>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</si>
  <si>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</si>
  <si>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</si>
  <si>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</si>
  <si>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</si>
  <si>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</si>
  <si>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</si>
  <si>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</si>
  <si>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</si>
  <si>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</si>
  <si>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</si>
  <si>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</si>
  <si>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</si>
  <si>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</si>
  <si>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</si>
  <si>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</si>
  <si>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</si>
  <si>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</si>
  <si>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</si>
  <si>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</si>
  <si>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</si>
  <si>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</si>
  <si>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</si>
  <si>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</si>
  <si>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</si>
  <si>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</si>
  <si>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</si>
  <si>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</si>
  <si>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</si>
  <si>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</si>
  <si>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</si>
  <si>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</si>
  <si>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</si>
  <si>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</si>
  <si>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</si>
  <si>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</si>
  <si>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</si>
  <si>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</si>
  <si>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</si>
  <si>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</si>
  <si>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</si>
  <si>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</si>
  <si>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</si>
  <si>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</si>
  <si>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</si>
  <si>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</si>
  <si>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</si>
  <si>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</si>
  <si>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</si>
  <si>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</si>
  <si>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</si>
  <si>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</si>
  <si>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</si>
  <si>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</si>
  <si>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</si>
  <si>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</si>
  <si>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</si>
  <si>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</si>
  <si>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</si>
  <si>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</si>
  <si>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</si>
  <si>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</si>
  <si>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</si>
  <si>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</si>
  <si>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</si>
  <si>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</si>
  <si>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</si>
  <si>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</si>
  <si>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</si>
  <si>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</si>
  <si>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</si>
  <si>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</si>
  <si>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</si>
  <si>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</si>
  <si>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0.05 Attorney</t>
  </si>
  <si>
    <t>4.70% Attorney</t>
  </si>
  <si>
    <t>5.20% Attorney</t>
  </si>
  <si>
    <t>3 Deputies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</si>
  <si>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</si>
  <si>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</si>
  <si>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</si>
  <si>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</si>
  <si>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</si>
  <si>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</si>
  <si>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</si>
  <si>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</si>
  <si>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</si>
  <si>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</si>
  <si>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Tracking IV-D Atty/Para/Other &amp; Vacant positions effective 032023</t>
  </si>
  <si>
    <t>Not Seasonally Adjusted</t>
  </si>
  <si>
    <t>CONTRACT FTEs</t>
  </si>
  <si>
    <t>Smith, Omia</t>
  </si>
  <si>
    <t xml:space="preserve">5 Factor Report SFY2024 Dec 2023 </t>
  </si>
  <si>
    <t>as of November 2023</t>
  </si>
  <si>
    <t>Agent Activity Report Dec 2023</t>
  </si>
  <si>
    <t>Self Assessment December 2023</t>
  </si>
  <si>
    <t>Incentive Goal SFY2024 December 2023</t>
  </si>
  <si>
    <t>1.5 Deputy</t>
  </si>
  <si>
    <t>1.5 contracted clerical (3-pt) and 1 contracted Trainer (2 pt)</t>
  </si>
  <si>
    <t>TOTAL STAFFING as of 12.31.2023 - SFY23 2nd Quarter</t>
  </si>
  <si>
    <t>Cost Effectiveness as of 09.30.2023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</si>
</sst>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</cellStyleXfs>
  <cellXfs count="442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17" fontId="31" fillId="0" borderId="0" xfId="10" applyNumberFormat="1" applyFont="1" applyAlignment="1">
      <alignment horizontal="left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1" fontId="11" fillId="9" borderId="6" xfId="0" applyNumberFormat="1" applyFont="1" applyFill="1" applyBorder="1" applyAlignment="1">
      <alignment horizontal="center"/>
    </xf>
    <xf numFmtId="10" fontId="11" fillId="9" borderId="6" xfId="9" applyNumberFormat="1" applyFont="1" applyFill="1" applyBorder="1" applyAlignment="1">
      <alignment horizontal="center"/>
    </xf>
    <xf numFmtId="164" fontId="11" fillId="9" borderId="6" xfId="0" applyNumberFormat="1" applyFont="1" applyFill="1" applyBorder="1" applyAlignment="1">
      <alignment horizontal="right"/>
    </xf>
    <xf numFmtId="10" fontId="11" fillId="9" borderId="6" xfId="0" applyNumberFormat="1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6" xfId="0" quotePrefix="1" applyFont="1" applyFill="1" applyBorder="1" applyAlignment="1">
      <alignment horizontal="center"/>
    </xf>
    <xf numFmtId="10" fontId="11" fillId="9" borderId="6" xfId="0" quotePrefix="1" applyNumberFormat="1" applyFont="1" applyFill="1" applyBorder="1" applyAlignment="1">
      <alignment horizontal="center"/>
    </xf>
    <xf numFmtId="3" fontId="11" fillId="9" borderId="6" xfId="0" quotePrefix="1" applyNumberFormat="1" applyFont="1" applyFill="1" applyBorder="1" applyAlignment="1">
      <alignment horizontal="center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10" fontId="11" fillId="11" borderId="6" xfId="0" applyNumberFormat="1" applyFont="1" applyFill="1" applyBorder="1" applyAlignment="1">
      <alignment horizontal="center"/>
    </xf>
    <xf numFmtId="10" fontId="11" fillId="11" borderId="6" xfId="0" quotePrefix="1" applyNumberFormat="1" applyFont="1" applyFill="1" applyBorder="1" applyAlignment="1">
      <alignment horizontal="center"/>
    </xf>
    <xf numFmtId="3" fontId="11" fillId="11" borderId="6" xfId="0" quotePrefix="1" applyNumberFormat="1" applyFont="1" applyFill="1" applyBorder="1" applyAlignment="1">
      <alignment horizontal="center"/>
    </xf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28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165" fontId="38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4" fillId="11" borderId="6" xfId="0" applyNumberFormat="1" applyFont="1" applyFill="1" applyBorder="1" applyAlignment="1">
      <alignment horizontal="right"/>
    </xf>
    <xf numFmtId="10" fontId="14" fillId="11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10" fontId="14" fillId="11" borderId="6" xfId="0" quotePrefix="1" applyNumberFormat="1" applyFont="1" applyFill="1" applyBorder="1" applyAlignment="1">
      <alignment horizontal="center"/>
    </xf>
    <xf numFmtId="3" fontId="11" fillId="11" borderId="6" xfId="0" applyNumberFormat="1" applyFont="1" applyFill="1" applyBorder="1" applyAlignment="1">
      <alignment horizontal="center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3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2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>
      <alignment horizontal="right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3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3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3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4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9" borderId="41" xfId="18" applyNumberFormat="1" applyFont="1" applyFill="1" applyBorder="1" applyAlignment="1" applyProtection="1">
      <alignment horizontal="right"/>
      <protection locked="0"/>
    </xf>
    <xf numFmtId="2" fontId="42" fillId="0" borderId="43" xfId="18" quotePrefix="1" applyNumberFormat="1" applyFont="1" applyBorder="1" applyAlignment="1" applyProtection="1">
      <alignment horizontal="right"/>
      <protection locked="0"/>
    </xf>
    <xf numFmtId="2" fontId="42" fillId="0" borderId="44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45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3" borderId="38" xfId="18" applyNumberFormat="1" applyFont="1" applyFill="1" applyBorder="1" applyAlignment="1">
      <alignment horizontal="center"/>
    </xf>
    <xf numFmtId="0" fontId="40" fillId="13" borderId="38" xfId="18" applyFont="1" applyFill="1" applyBorder="1"/>
    <xf numFmtId="2" fontId="40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0" fontId="39" fillId="9" borderId="3" xfId="18" applyFont="1" applyFill="1" applyBorder="1" applyAlignment="1">
      <alignment horizontal="center" wrapText="1"/>
    </xf>
    <xf numFmtId="0" fontId="39" fillId="9" borderId="3" xfId="18" applyFont="1" applyFill="1" applyBorder="1" applyAlignment="1">
      <alignment horizontal="center" vertical="center" wrapText="1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3" xfId="17" applyFont="1" applyBorder="1" applyAlignment="1">
      <alignment horizont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5" fontId="11" fillId="0" borderId="0" xfId="10" applyFont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3" borderId="32" xfId="18" applyFont="1" applyFill="1" applyBorder="1" applyAlignment="1">
      <alignment horizontal="center" vertical="center" wrapText="1"/>
    </xf>
    <xf numFmtId="0" fontId="40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9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4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O14" sqref="O14"/>
    </sheetView>
  </sheetViews>
  <sheetFormatPr defaultColWidth="10.33203125" defaultRowHeight="10.199999999999999" x14ac:dyDescent="0.2"/>
  <cols>
    <col min="1" max="1" width="25" style="197" customWidth="1"/>
    <col min="2" max="2" width="12.33203125" style="191" customWidth="1"/>
    <col min="3" max="3" width="13" style="191" customWidth="1"/>
    <col min="4" max="4" width="20.6640625" style="192" bestFit="1" customWidth="1"/>
    <col min="5" max="5" width="13.33203125" style="198" bestFit="1" customWidth="1"/>
    <col min="6" max="6" width="8.6640625" style="195" bestFit="1" customWidth="1"/>
    <col min="7" max="7" width="11.33203125" style="195" bestFit="1" customWidth="1"/>
    <col min="8" max="8" width="16.33203125" style="195" bestFit="1" customWidth="1"/>
    <col min="9" max="9" width="9.33203125" style="196" bestFit="1" customWidth="1"/>
    <col min="10" max="10" width="12.33203125" style="172" customWidth="1"/>
    <col min="11" max="16384" width="10.33203125" style="172"/>
  </cols>
  <sheetData>
    <row r="1" spans="1:10" s="169" customFormat="1" ht="14.4" thickBot="1" x14ac:dyDescent="0.35">
      <c r="A1" s="384" t="s">
        <v>317</v>
      </c>
      <c r="B1" s="384"/>
      <c r="C1" s="384"/>
      <c r="D1" s="384"/>
      <c r="E1" s="81"/>
      <c r="F1" s="81"/>
      <c r="G1" s="81"/>
      <c r="H1" s="81"/>
      <c r="I1" s="81"/>
      <c r="J1" s="385" t="s">
        <v>325</v>
      </c>
    </row>
    <row r="2" spans="1:10" s="170" customFormat="1" ht="13.5" customHeight="1" thickTop="1" x14ac:dyDescent="0.3">
      <c r="A2" s="384"/>
      <c r="B2" s="384"/>
      <c r="C2" s="384"/>
      <c r="D2" s="384"/>
      <c r="E2" s="82" t="s">
        <v>167</v>
      </c>
      <c r="F2" s="83" t="s">
        <v>168</v>
      </c>
      <c r="G2" s="83" t="s">
        <v>169</v>
      </c>
      <c r="H2" s="84" t="s">
        <v>170</v>
      </c>
      <c r="I2" s="85" t="s">
        <v>171</v>
      </c>
      <c r="J2" s="385"/>
    </row>
    <row r="3" spans="1:10" s="170" customFormat="1" ht="12.75" customHeight="1" thickBot="1" x14ac:dyDescent="0.35">
      <c r="A3" s="171"/>
      <c r="B3" s="86"/>
      <c r="C3" s="87"/>
      <c r="D3" s="253" t="s">
        <v>318</v>
      </c>
      <c r="E3" s="88" t="s">
        <v>172</v>
      </c>
      <c r="F3" s="89" t="s">
        <v>173</v>
      </c>
      <c r="G3" s="89" t="s">
        <v>174</v>
      </c>
      <c r="H3" s="90" t="s">
        <v>175</v>
      </c>
      <c r="I3" s="91" t="s">
        <v>176</v>
      </c>
      <c r="J3" s="385"/>
    </row>
    <row r="4" spans="1:10" ht="14.25" customHeight="1" x14ac:dyDescent="0.3">
      <c r="A4" s="92" t="s">
        <v>177</v>
      </c>
      <c r="B4" s="93" t="s">
        <v>2</v>
      </c>
      <c r="C4" s="93" t="s">
        <v>178</v>
      </c>
      <c r="D4" s="94" t="s">
        <v>179</v>
      </c>
      <c r="E4" s="95" t="s">
        <v>180</v>
      </c>
      <c r="F4" s="96" t="s">
        <v>151</v>
      </c>
      <c r="G4" s="97" t="s">
        <v>151</v>
      </c>
      <c r="H4" s="97" t="s">
        <v>151</v>
      </c>
      <c r="I4" s="98" t="s">
        <v>151</v>
      </c>
      <c r="J4" s="386"/>
    </row>
    <row r="5" spans="1:10" ht="13.8" x14ac:dyDescent="0.3">
      <c r="A5" s="99" t="s">
        <v>5</v>
      </c>
      <c r="B5" s="100">
        <v>5990</v>
      </c>
      <c r="C5" s="100">
        <v>427.85714285714283</v>
      </c>
      <c r="D5" s="285">
        <v>3.3000000000000002E-2</v>
      </c>
      <c r="E5" s="218">
        <v>218053.29319148936</v>
      </c>
      <c r="F5" s="219">
        <v>0.64129999999999998</v>
      </c>
      <c r="G5" s="219">
        <v>0.82850000000000001</v>
      </c>
      <c r="H5" s="219">
        <v>0.86029999999999995</v>
      </c>
      <c r="I5" s="219">
        <v>0.54530000000000001</v>
      </c>
      <c r="J5" s="279">
        <v>5.0155258813959733</v>
      </c>
    </row>
    <row r="6" spans="1:10" ht="13.8" x14ac:dyDescent="0.3">
      <c r="A6" s="99" t="s">
        <v>6</v>
      </c>
      <c r="B6" s="100">
        <v>1098</v>
      </c>
      <c r="C6" s="100">
        <v>274.5</v>
      </c>
      <c r="D6" s="285">
        <v>3.4000000000000002E-2</v>
      </c>
      <c r="E6" s="218">
        <v>148773.28952380954</v>
      </c>
      <c r="F6" s="219">
        <v>0.6008</v>
      </c>
      <c r="G6" s="219">
        <v>0.92349999999999999</v>
      </c>
      <c r="H6" s="219">
        <v>0.96750000000000003</v>
      </c>
      <c r="I6" s="219">
        <v>0.498</v>
      </c>
      <c r="J6" s="280">
        <v>4.0757629618853342</v>
      </c>
    </row>
    <row r="7" spans="1:10" ht="13.8" x14ac:dyDescent="0.3">
      <c r="A7" s="99" t="s">
        <v>7</v>
      </c>
      <c r="B7" s="100">
        <v>323</v>
      </c>
      <c r="C7" s="100">
        <v>184.57142857142858</v>
      </c>
      <c r="D7" s="285">
        <v>3.6000000000000004E-2</v>
      </c>
      <c r="E7" s="218">
        <v>115859.44</v>
      </c>
      <c r="F7" s="219">
        <v>0.62090000000000001</v>
      </c>
      <c r="G7" s="219">
        <v>0.87619999999999998</v>
      </c>
      <c r="H7" s="219">
        <v>0.99099999999999999</v>
      </c>
      <c r="I7" s="219">
        <v>0.56920000000000004</v>
      </c>
      <c r="J7" s="280">
        <v>2.5737941210546569</v>
      </c>
    </row>
    <row r="8" spans="1:10" ht="13.8" x14ac:dyDescent="0.3">
      <c r="A8" s="99" t="s">
        <v>8</v>
      </c>
      <c r="B8" s="100">
        <v>1858</v>
      </c>
      <c r="C8" s="100">
        <v>391.15789473684208</v>
      </c>
      <c r="D8" s="285">
        <v>0.04</v>
      </c>
      <c r="E8" s="218">
        <v>198631.67428571428</v>
      </c>
      <c r="F8" s="219">
        <v>0.62239999999999995</v>
      </c>
      <c r="G8" s="219">
        <v>0.97629999999999995</v>
      </c>
      <c r="H8" s="219">
        <v>0.96330000000000005</v>
      </c>
      <c r="I8" s="219">
        <v>0.58030000000000004</v>
      </c>
      <c r="J8" s="280">
        <v>4.742998662936019</v>
      </c>
    </row>
    <row r="9" spans="1:10" ht="13.8" x14ac:dyDescent="0.3">
      <c r="A9" s="99" t="s">
        <v>9</v>
      </c>
      <c r="B9" s="100">
        <v>844</v>
      </c>
      <c r="C9" s="100">
        <v>211</v>
      </c>
      <c r="D9" s="285">
        <v>2.8999999999999998E-2</v>
      </c>
      <c r="E9" s="218">
        <v>135219.82285714283</v>
      </c>
      <c r="F9" s="219">
        <v>0.72770000000000001</v>
      </c>
      <c r="G9" s="219">
        <v>0.92179999999999995</v>
      </c>
      <c r="H9" s="219">
        <v>0.89770000000000005</v>
      </c>
      <c r="I9" s="219">
        <v>0.66779999999999995</v>
      </c>
      <c r="J9" s="280">
        <v>2.3133975818596375</v>
      </c>
    </row>
    <row r="10" spans="1:10" ht="13.8" x14ac:dyDescent="0.3">
      <c r="A10" s="99" t="s">
        <v>10</v>
      </c>
      <c r="B10" s="100">
        <v>264</v>
      </c>
      <c r="C10" s="100">
        <v>264</v>
      </c>
      <c r="D10" s="285">
        <v>2.7000000000000003E-2</v>
      </c>
      <c r="E10" s="218">
        <v>299503.63</v>
      </c>
      <c r="F10" s="219">
        <v>0.75280000000000002</v>
      </c>
      <c r="G10" s="219">
        <v>0.90149999999999997</v>
      </c>
      <c r="H10" s="219">
        <v>0.98770000000000002</v>
      </c>
      <c r="I10" s="219">
        <v>0.57920000000000005</v>
      </c>
      <c r="J10" s="280">
        <v>4.0396605182375787</v>
      </c>
    </row>
    <row r="11" spans="1:10" ht="13.8" x14ac:dyDescent="0.3">
      <c r="A11" s="99" t="s">
        <v>11</v>
      </c>
      <c r="B11" s="100">
        <v>2496</v>
      </c>
      <c r="C11" s="100">
        <v>453.81818181818181</v>
      </c>
      <c r="D11" s="285">
        <v>3.7999999999999999E-2</v>
      </c>
      <c r="E11" s="218">
        <v>245041.06758620689</v>
      </c>
      <c r="F11" s="219">
        <v>0.62809999999999999</v>
      </c>
      <c r="G11" s="219">
        <v>0.93310000000000004</v>
      </c>
      <c r="H11" s="219">
        <v>0.9012</v>
      </c>
      <c r="I11" s="219">
        <v>0.4945</v>
      </c>
      <c r="J11" s="280">
        <v>4.4686038113946314</v>
      </c>
    </row>
    <row r="12" spans="1:10" ht="13.8" x14ac:dyDescent="0.3">
      <c r="A12" s="99" t="s">
        <v>12</v>
      </c>
      <c r="B12" s="100">
        <v>1293</v>
      </c>
      <c r="C12" s="100">
        <v>431</v>
      </c>
      <c r="D12" s="285">
        <v>4.4000000000000004E-2</v>
      </c>
      <c r="E12" s="218">
        <v>287405.97142857144</v>
      </c>
      <c r="F12" s="219">
        <v>0.65400000000000003</v>
      </c>
      <c r="G12" s="219">
        <v>0.94350000000000001</v>
      </c>
      <c r="H12" s="219">
        <v>0.92059999999999997</v>
      </c>
      <c r="I12" s="219">
        <v>0.56769999999999998</v>
      </c>
      <c r="J12" s="280">
        <v>3.2773008351639437</v>
      </c>
    </row>
    <row r="13" spans="1:10" ht="13.8" x14ac:dyDescent="0.3">
      <c r="A13" s="99" t="s">
        <v>13</v>
      </c>
      <c r="B13" s="100">
        <v>2000</v>
      </c>
      <c r="C13" s="100">
        <v>250</v>
      </c>
      <c r="D13" s="285">
        <v>0.04</v>
      </c>
      <c r="E13" s="218">
        <v>202669.92300000001</v>
      </c>
      <c r="F13" s="219">
        <v>0.71599999999999997</v>
      </c>
      <c r="G13" s="219">
        <v>0.87</v>
      </c>
      <c r="H13" s="219">
        <v>0.9274</v>
      </c>
      <c r="I13" s="219">
        <v>0.61350000000000005</v>
      </c>
      <c r="J13" s="280">
        <v>3.5541397075839454</v>
      </c>
    </row>
    <row r="14" spans="1:10" ht="13.8" x14ac:dyDescent="0.3">
      <c r="A14" s="99" t="s">
        <v>14</v>
      </c>
      <c r="B14" s="100">
        <v>3370</v>
      </c>
      <c r="C14" s="100">
        <v>313.48837209302326</v>
      </c>
      <c r="D14" s="285">
        <v>4.0999999999999995E-2</v>
      </c>
      <c r="E14" s="218">
        <v>231257.33071428569</v>
      </c>
      <c r="F14" s="219">
        <v>0.72050000000000003</v>
      </c>
      <c r="G14" s="219">
        <v>0.90920000000000001</v>
      </c>
      <c r="H14" s="219">
        <v>0.97399999999999998</v>
      </c>
      <c r="I14" s="219">
        <v>0.63629999999999998</v>
      </c>
      <c r="J14" s="280">
        <v>4.3309665998252918</v>
      </c>
    </row>
    <row r="15" spans="1:10" ht="13.8" x14ac:dyDescent="0.3">
      <c r="A15" s="99" t="s">
        <v>15</v>
      </c>
      <c r="B15" s="100">
        <v>5674</v>
      </c>
      <c r="C15" s="100">
        <v>709.25</v>
      </c>
      <c r="D15" s="285">
        <v>2.7000000000000003E-2</v>
      </c>
      <c r="E15" s="218">
        <v>347907.91483870964</v>
      </c>
      <c r="F15" s="219">
        <v>0.69989999999999997</v>
      </c>
      <c r="G15" s="219">
        <v>0.95699999999999996</v>
      </c>
      <c r="H15" s="219">
        <v>0.95730000000000004</v>
      </c>
      <c r="I15" s="219">
        <v>0.63849999999999996</v>
      </c>
      <c r="J15" s="280">
        <v>7.8573067832935362</v>
      </c>
    </row>
    <row r="16" spans="1:10" ht="13.8" x14ac:dyDescent="0.3">
      <c r="A16" s="99" t="s">
        <v>16</v>
      </c>
      <c r="B16" s="100">
        <v>2418</v>
      </c>
      <c r="C16" s="100">
        <v>483.6</v>
      </c>
      <c r="D16" s="285">
        <v>3.3000000000000002E-2</v>
      </c>
      <c r="E16" s="218">
        <v>234918.70874999999</v>
      </c>
      <c r="F16" s="219">
        <v>0.65839999999999999</v>
      </c>
      <c r="G16" s="219">
        <v>0.8821</v>
      </c>
      <c r="H16" s="219">
        <v>0.95330000000000004</v>
      </c>
      <c r="I16" s="219">
        <v>0.55120000000000002</v>
      </c>
      <c r="J16" s="280">
        <v>5.0228135097176079</v>
      </c>
    </row>
    <row r="17" spans="1:10" ht="13.8" x14ac:dyDescent="0.3">
      <c r="A17" s="99" t="s">
        <v>17</v>
      </c>
      <c r="B17" s="100">
        <v>4617</v>
      </c>
      <c r="C17" s="100">
        <v>275.64179104477614</v>
      </c>
      <c r="D17" s="285">
        <v>3.2000000000000001E-2</v>
      </c>
      <c r="E17" s="218">
        <v>260177.71869565218</v>
      </c>
      <c r="F17" s="219">
        <v>0.75129999999999997</v>
      </c>
      <c r="G17" s="219">
        <v>0.89059999999999995</v>
      </c>
      <c r="H17" s="219">
        <v>0.98599999999999999</v>
      </c>
      <c r="I17" s="219">
        <v>0.67649999999999999</v>
      </c>
      <c r="J17" s="280">
        <v>4.6107589493571854</v>
      </c>
    </row>
    <row r="18" spans="1:10" ht="13.8" x14ac:dyDescent="0.3">
      <c r="A18" s="99" t="s">
        <v>18</v>
      </c>
      <c r="B18" s="100">
        <v>2635</v>
      </c>
      <c r="C18" s="100">
        <v>340</v>
      </c>
      <c r="D18" s="285">
        <v>3.3000000000000002E-2</v>
      </c>
      <c r="E18" s="218">
        <v>291059.13111111114</v>
      </c>
      <c r="F18" s="219">
        <v>0.69089999999999996</v>
      </c>
      <c r="G18" s="219">
        <v>0.93930000000000002</v>
      </c>
      <c r="H18" s="219">
        <v>0.95279999999999998</v>
      </c>
      <c r="I18" s="219">
        <v>0.58699999999999997</v>
      </c>
      <c r="J18" s="280">
        <v>5.8496353190354533</v>
      </c>
    </row>
    <row r="19" spans="1:10" ht="13.8" x14ac:dyDescent="0.3">
      <c r="A19" s="99" t="s">
        <v>19</v>
      </c>
      <c r="B19" s="100">
        <v>259</v>
      </c>
      <c r="C19" s="100">
        <v>518</v>
      </c>
      <c r="D19" s="285">
        <v>3.2000000000000001E-2</v>
      </c>
      <c r="E19" s="218">
        <v>304175.9266666667</v>
      </c>
      <c r="F19" s="219">
        <v>0.74529999999999996</v>
      </c>
      <c r="G19" s="219">
        <v>0.93820000000000003</v>
      </c>
      <c r="H19" s="219">
        <v>0.94620000000000004</v>
      </c>
      <c r="I19" s="219">
        <v>0.67769999999999997</v>
      </c>
      <c r="J19" s="280">
        <v>10.202834313114462</v>
      </c>
    </row>
    <row r="20" spans="1:10" ht="13.8" x14ac:dyDescent="0.3">
      <c r="A20" s="99" t="s">
        <v>20</v>
      </c>
      <c r="B20" s="100">
        <v>1948</v>
      </c>
      <c r="C20" s="100">
        <v>487</v>
      </c>
      <c r="D20" s="285">
        <v>3.2000000000000001E-2</v>
      </c>
      <c r="E20" s="218">
        <v>300341.56923076924</v>
      </c>
      <c r="F20" s="219">
        <v>0.67530000000000001</v>
      </c>
      <c r="G20" s="219">
        <v>0.83209999999999995</v>
      </c>
      <c r="H20" s="219">
        <v>0.93259999999999998</v>
      </c>
      <c r="I20" s="219">
        <v>0.55689999999999995</v>
      </c>
      <c r="J20" s="280">
        <v>5.683736767370557</v>
      </c>
    </row>
    <row r="21" spans="1:10" ht="13.8" x14ac:dyDescent="0.3">
      <c r="A21" s="99" t="s">
        <v>21</v>
      </c>
      <c r="B21" s="100">
        <v>836</v>
      </c>
      <c r="C21" s="100">
        <v>278.66666666666669</v>
      </c>
      <c r="D21" s="285">
        <v>3.5000000000000003E-2</v>
      </c>
      <c r="E21" s="218">
        <v>145469.43418013857</v>
      </c>
      <c r="F21" s="219">
        <v>0.74529999999999996</v>
      </c>
      <c r="G21" s="219">
        <v>0.91749999999999998</v>
      </c>
      <c r="H21" s="219">
        <v>0.9425</v>
      </c>
      <c r="I21" s="219">
        <v>0.57699999999999996</v>
      </c>
      <c r="J21" s="280">
        <v>2.4103654071927143</v>
      </c>
    </row>
    <row r="22" spans="1:10" ht="13.8" x14ac:dyDescent="0.3">
      <c r="A22" s="99" t="s">
        <v>22</v>
      </c>
      <c r="B22" s="100">
        <v>4812</v>
      </c>
      <c r="C22" s="100">
        <v>283.05882352941177</v>
      </c>
      <c r="D22" s="285">
        <v>3.2000000000000001E-2</v>
      </c>
      <c r="E22" s="218">
        <v>226216.66681818181</v>
      </c>
      <c r="F22" s="219">
        <v>0.69589999999999996</v>
      </c>
      <c r="G22" s="219">
        <v>0.9516</v>
      </c>
      <c r="H22" s="219">
        <v>0.96399999999999997</v>
      </c>
      <c r="I22" s="219">
        <v>0.59499999999999997</v>
      </c>
      <c r="J22" s="280">
        <v>5.0850177537491108</v>
      </c>
    </row>
    <row r="23" spans="1:10" ht="13.8" x14ac:dyDescent="0.3">
      <c r="A23" s="99" t="s">
        <v>23</v>
      </c>
      <c r="B23" s="100">
        <v>1404</v>
      </c>
      <c r="C23" s="100">
        <v>351</v>
      </c>
      <c r="D23" s="285">
        <v>2.8999999999999998E-2</v>
      </c>
      <c r="E23" s="218">
        <v>251191.76200000002</v>
      </c>
      <c r="F23" s="219">
        <v>0.68869999999999998</v>
      </c>
      <c r="G23" s="219">
        <v>0.82050000000000001</v>
      </c>
      <c r="H23" s="219">
        <v>0.91549999999999998</v>
      </c>
      <c r="I23" s="219">
        <v>0.58089999999999997</v>
      </c>
      <c r="J23" s="280">
        <v>4.9092549181319827</v>
      </c>
    </row>
    <row r="24" spans="1:10" ht="13.8" x14ac:dyDescent="0.3">
      <c r="A24" s="99" t="s">
        <v>24</v>
      </c>
      <c r="B24" s="100">
        <v>634</v>
      </c>
      <c r="C24" s="100">
        <v>634</v>
      </c>
      <c r="D24" s="285">
        <v>3.6000000000000004E-2</v>
      </c>
      <c r="E24" s="218">
        <v>230551.0476190476</v>
      </c>
      <c r="F24" s="219">
        <v>0.64039999999999997</v>
      </c>
      <c r="G24" s="219">
        <v>0.87539999999999996</v>
      </c>
      <c r="H24" s="219">
        <v>0.86099999999999999</v>
      </c>
      <c r="I24" s="219">
        <v>0.5</v>
      </c>
      <c r="J24" s="280">
        <v>4.770656091719629</v>
      </c>
    </row>
    <row r="25" spans="1:10" s="173" customFormat="1" ht="13.8" x14ac:dyDescent="0.3">
      <c r="A25" s="99" t="s">
        <v>25</v>
      </c>
      <c r="B25" s="100">
        <v>892</v>
      </c>
      <c r="C25" s="100">
        <v>446</v>
      </c>
      <c r="D25" s="285">
        <v>3.5000000000000003E-2</v>
      </c>
      <c r="E25" s="218">
        <v>175564.11249999999</v>
      </c>
      <c r="F25" s="219">
        <v>0.6714</v>
      </c>
      <c r="G25" s="219">
        <v>0.94620000000000004</v>
      </c>
      <c r="H25" s="219">
        <v>0.93700000000000006</v>
      </c>
      <c r="I25" s="219">
        <v>0.61</v>
      </c>
      <c r="J25" s="280">
        <v>6.4544420587195068</v>
      </c>
    </row>
    <row r="26" spans="1:10" s="173" customFormat="1" ht="13.8" x14ac:dyDescent="0.3">
      <c r="A26" s="99" t="s">
        <v>26</v>
      </c>
      <c r="B26" s="100">
        <v>227</v>
      </c>
      <c r="C26" s="100">
        <v>227</v>
      </c>
      <c r="D26" s="285">
        <v>3.7999999999999999E-2</v>
      </c>
      <c r="E26" s="218">
        <v>198218.29999999996</v>
      </c>
      <c r="F26" s="219">
        <v>0.70399999999999996</v>
      </c>
      <c r="G26" s="219">
        <v>0.92069999999999996</v>
      </c>
      <c r="H26" s="219">
        <v>1.0130999999999999</v>
      </c>
      <c r="I26" s="219">
        <v>0.57750000000000001</v>
      </c>
      <c r="J26" s="280">
        <v>2.2302006998927144</v>
      </c>
    </row>
    <row r="27" spans="1:10" ht="13.8" x14ac:dyDescent="0.3">
      <c r="A27" s="99" t="s">
        <v>27</v>
      </c>
      <c r="B27" s="100">
        <v>5751</v>
      </c>
      <c r="C27" s="100">
        <v>383.4</v>
      </c>
      <c r="D27" s="285">
        <v>3.4000000000000002E-2</v>
      </c>
      <c r="E27" s="218">
        <v>202739.96952380953</v>
      </c>
      <c r="F27" s="219">
        <v>0.62609999999999999</v>
      </c>
      <c r="G27" s="219">
        <v>0.92710000000000004</v>
      </c>
      <c r="H27" s="219">
        <v>0.92989999999999995</v>
      </c>
      <c r="I27" s="219">
        <v>0.53049999999999997</v>
      </c>
      <c r="J27" s="280">
        <v>3.3149784141301888</v>
      </c>
    </row>
    <row r="28" spans="1:10" ht="13.8" x14ac:dyDescent="0.3">
      <c r="A28" s="99" t="s">
        <v>28</v>
      </c>
      <c r="B28" s="100">
        <v>3504</v>
      </c>
      <c r="C28" s="100">
        <v>292</v>
      </c>
      <c r="D28" s="285">
        <v>3.4000000000000002E-2</v>
      </c>
      <c r="E28" s="218">
        <v>179010.30249999999</v>
      </c>
      <c r="F28" s="219">
        <v>0.63690000000000002</v>
      </c>
      <c r="G28" s="219">
        <v>0.83079999999999998</v>
      </c>
      <c r="H28" s="219">
        <v>0.89419999999999999</v>
      </c>
      <c r="I28" s="219">
        <v>0.52400000000000002</v>
      </c>
      <c r="J28" s="280">
        <v>4.9044596672141187</v>
      </c>
    </row>
    <row r="29" spans="1:10" ht="13.8" x14ac:dyDescent="0.3">
      <c r="A29" s="99" t="s">
        <v>29</v>
      </c>
      <c r="B29" s="100">
        <v>3973</v>
      </c>
      <c r="C29" s="100">
        <v>567.57142857142856</v>
      </c>
      <c r="D29" s="285">
        <v>3.4000000000000002E-2</v>
      </c>
      <c r="E29" s="218">
        <v>400278.98444444442</v>
      </c>
      <c r="F29" s="219">
        <v>0.67230000000000001</v>
      </c>
      <c r="G29" s="219">
        <v>0.88749999999999996</v>
      </c>
      <c r="H29" s="219">
        <v>0.91100000000000003</v>
      </c>
      <c r="I29" s="219">
        <v>0.54800000000000004</v>
      </c>
      <c r="J29" s="280">
        <v>6.7459527449319392</v>
      </c>
    </row>
    <row r="30" spans="1:10" ht="13.8" x14ac:dyDescent="0.3">
      <c r="A30" s="99" t="s">
        <v>30</v>
      </c>
      <c r="B30" s="100">
        <v>18072</v>
      </c>
      <c r="C30" s="100">
        <v>392.86956521739131</v>
      </c>
      <c r="D30" s="285">
        <v>4.5999999999999999E-2</v>
      </c>
      <c r="E30" s="218">
        <v>254356.23774647884</v>
      </c>
      <c r="F30" s="219">
        <v>0.67110000000000003</v>
      </c>
      <c r="G30" s="219">
        <v>0.8054</v>
      </c>
      <c r="H30" s="219">
        <v>0.90810000000000002</v>
      </c>
      <c r="I30" s="219">
        <v>0.5474</v>
      </c>
      <c r="J30" s="280">
        <v>5.8380282161454096</v>
      </c>
    </row>
    <row r="31" spans="1:10" ht="13.8" x14ac:dyDescent="0.3">
      <c r="A31" s="99" t="s">
        <v>31</v>
      </c>
      <c r="B31" s="100">
        <v>722</v>
      </c>
      <c r="C31" s="100">
        <v>361</v>
      </c>
      <c r="D31" s="285">
        <v>2.8999999999999998E-2</v>
      </c>
      <c r="E31" s="218">
        <v>403956.652</v>
      </c>
      <c r="F31" s="219">
        <v>0.70069999999999999</v>
      </c>
      <c r="G31" s="219">
        <v>0.92659999999999998</v>
      </c>
      <c r="H31" s="219">
        <v>0.95940000000000003</v>
      </c>
      <c r="I31" s="219">
        <v>0.6472</v>
      </c>
      <c r="J31" s="280">
        <v>9.3088457415947765</v>
      </c>
    </row>
    <row r="32" spans="1:10" ht="13.8" x14ac:dyDescent="0.3">
      <c r="A32" s="99" t="s">
        <v>32</v>
      </c>
      <c r="B32" s="100">
        <v>735</v>
      </c>
      <c r="C32" s="100">
        <v>367.5</v>
      </c>
      <c r="D32" s="285">
        <v>2.8999999999999998E-2</v>
      </c>
      <c r="E32" s="218">
        <v>410679.71600000001</v>
      </c>
      <c r="F32" s="219">
        <v>0.70389999999999997</v>
      </c>
      <c r="G32" s="219">
        <v>0.92649999999999999</v>
      </c>
      <c r="H32" s="219">
        <v>0.98129999999999995</v>
      </c>
      <c r="I32" s="219">
        <v>0.68359999999999999</v>
      </c>
      <c r="J32" s="280">
        <v>7.1446224849283277</v>
      </c>
    </row>
    <row r="33" spans="1:10" ht="13.8" x14ac:dyDescent="0.3">
      <c r="A33" s="99" t="s">
        <v>33</v>
      </c>
      <c r="B33" s="100">
        <v>4679</v>
      </c>
      <c r="C33" s="100">
        <v>311.93333333333334</v>
      </c>
      <c r="D33" s="285">
        <v>3.3000000000000002E-2</v>
      </c>
      <c r="E33" s="218">
        <v>279948.12599999999</v>
      </c>
      <c r="F33" s="219">
        <v>0.68379999999999996</v>
      </c>
      <c r="G33" s="219">
        <v>0.88290000000000002</v>
      </c>
      <c r="H33" s="219">
        <v>0.96740000000000004</v>
      </c>
      <c r="I33" s="219">
        <v>0.57069999999999999</v>
      </c>
      <c r="J33" s="280">
        <v>6.6993181392133536</v>
      </c>
    </row>
    <row r="34" spans="1:10" ht="13.8" x14ac:dyDescent="0.3">
      <c r="A34" s="99" t="s">
        <v>34</v>
      </c>
      <c r="B34" s="100">
        <v>1044</v>
      </c>
      <c r="C34" s="100">
        <v>278.39999999999998</v>
      </c>
      <c r="D34" s="285">
        <v>0.03</v>
      </c>
      <c r="E34" s="218">
        <v>228211.24400000001</v>
      </c>
      <c r="F34" s="219">
        <v>0.73929999999999996</v>
      </c>
      <c r="G34" s="219">
        <v>0.85629999999999995</v>
      </c>
      <c r="H34" s="219">
        <v>0.9546</v>
      </c>
      <c r="I34" s="219">
        <v>0.67649999999999999</v>
      </c>
      <c r="J34" s="280">
        <v>4.3551343029735516</v>
      </c>
    </row>
    <row r="35" spans="1:10" ht="13.8" x14ac:dyDescent="0.3">
      <c r="A35" s="99" t="s">
        <v>35</v>
      </c>
      <c r="B35" s="100">
        <v>2416</v>
      </c>
      <c r="C35" s="100">
        <v>268.44444444444446</v>
      </c>
      <c r="D35" s="285">
        <v>3.4000000000000002E-2</v>
      </c>
      <c r="E35" s="218">
        <v>283159.83666666667</v>
      </c>
      <c r="F35" s="219">
        <v>0.65769999999999995</v>
      </c>
      <c r="G35" s="219">
        <v>0.89400000000000002</v>
      </c>
      <c r="H35" s="219">
        <v>0.93340000000000001</v>
      </c>
      <c r="I35" s="219">
        <v>0.5726</v>
      </c>
      <c r="J35" s="280">
        <v>5.5089427635021551</v>
      </c>
    </row>
    <row r="36" spans="1:10" ht="13.8" x14ac:dyDescent="0.3">
      <c r="A36" s="99" t="s">
        <v>36</v>
      </c>
      <c r="B36" s="100">
        <v>7741</v>
      </c>
      <c r="C36" s="100">
        <v>266.93103448275861</v>
      </c>
      <c r="D36" s="285">
        <v>0.03</v>
      </c>
      <c r="E36" s="218">
        <v>178580.60530120484</v>
      </c>
      <c r="F36" s="219">
        <v>0.69979999999999998</v>
      </c>
      <c r="G36" s="219">
        <v>0.90649999999999997</v>
      </c>
      <c r="H36" s="219">
        <v>0.93269999999999997</v>
      </c>
      <c r="I36" s="219">
        <v>0.61819999999999997</v>
      </c>
      <c r="J36" s="280">
        <v>2.5038722949429078</v>
      </c>
    </row>
    <row r="37" spans="1:10" ht="13.8" x14ac:dyDescent="0.3">
      <c r="A37" s="99" t="s">
        <v>181</v>
      </c>
      <c r="B37" s="100">
        <v>4692</v>
      </c>
      <c r="C37" s="100">
        <v>260.66666666666669</v>
      </c>
      <c r="D37" s="285">
        <v>5.2000000000000005E-2</v>
      </c>
      <c r="E37" s="218">
        <v>115279.38333333333</v>
      </c>
      <c r="F37" s="219">
        <v>0.61539444175471303</v>
      </c>
      <c r="G37" s="219">
        <v>0.66538789428815004</v>
      </c>
      <c r="H37" s="219">
        <v>0.78178861788617882</v>
      </c>
      <c r="I37" s="219">
        <v>0.52473763118440775</v>
      </c>
      <c r="J37" s="280">
        <v>3.5793329431483456</v>
      </c>
    </row>
    <row r="38" spans="1:10" ht="13.8" x14ac:dyDescent="0.3">
      <c r="A38" s="99" t="s">
        <v>39</v>
      </c>
      <c r="B38" s="100">
        <v>12201</v>
      </c>
      <c r="C38" s="100">
        <v>358.85294117647061</v>
      </c>
      <c r="D38" s="285">
        <v>3.4000000000000002E-2</v>
      </c>
      <c r="E38" s="218">
        <v>259050.92904761905</v>
      </c>
      <c r="F38" s="219">
        <v>0.63959999999999995</v>
      </c>
      <c r="G38" s="219">
        <v>0.90949999999999998</v>
      </c>
      <c r="H38" s="219">
        <v>0.95399999999999996</v>
      </c>
      <c r="I38" s="219">
        <v>0.54720000000000002</v>
      </c>
      <c r="J38" s="280">
        <v>5.4821657304830449</v>
      </c>
    </row>
    <row r="39" spans="1:10" ht="13.8" x14ac:dyDescent="0.3">
      <c r="A39" s="99" t="s">
        <v>40</v>
      </c>
      <c r="B39" s="100">
        <v>2564</v>
      </c>
      <c r="C39" s="100">
        <v>320.5</v>
      </c>
      <c r="D39" s="285">
        <v>3.3000000000000002E-2</v>
      </c>
      <c r="E39" s="218">
        <v>330301.86249999999</v>
      </c>
      <c r="F39" s="219">
        <v>0.70020000000000004</v>
      </c>
      <c r="G39" s="219">
        <v>0.9345</v>
      </c>
      <c r="H39" s="219">
        <v>0.95960000000000001</v>
      </c>
      <c r="I39" s="219">
        <v>0.59050000000000002</v>
      </c>
      <c r="J39" s="280">
        <v>5.0351721426351528</v>
      </c>
    </row>
    <row r="40" spans="1:10" ht="13.8" x14ac:dyDescent="0.3">
      <c r="A40" s="99" t="s">
        <v>41</v>
      </c>
      <c r="B40" s="100">
        <v>7941</v>
      </c>
      <c r="C40" s="100">
        <v>330.875</v>
      </c>
      <c r="D40" s="285">
        <v>3.3000000000000002E-2</v>
      </c>
      <c r="E40" s="218">
        <v>217008.66625000001</v>
      </c>
      <c r="F40" s="219">
        <v>0.70279999999999998</v>
      </c>
      <c r="G40" s="219">
        <v>0.88480000000000003</v>
      </c>
      <c r="H40" s="219">
        <v>0.95669999999999999</v>
      </c>
      <c r="I40" s="219">
        <v>0.56569999999999998</v>
      </c>
      <c r="J40" s="280">
        <v>4.0295253965714464</v>
      </c>
    </row>
    <row r="41" spans="1:10" ht="13.8" x14ac:dyDescent="0.3">
      <c r="A41" s="99" t="s">
        <v>42</v>
      </c>
      <c r="B41" s="100">
        <v>399</v>
      </c>
      <c r="C41" s="100">
        <v>399</v>
      </c>
      <c r="D41" s="285">
        <v>3.3000000000000002E-2</v>
      </c>
      <c r="E41" s="218">
        <v>256839.72500000001</v>
      </c>
      <c r="F41" s="219">
        <v>0.68340000000000001</v>
      </c>
      <c r="G41" s="219">
        <v>0.96240000000000003</v>
      </c>
      <c r="H41" s="219">
        <v>0.92459999999999998</v>
      </c>
      <c r="I41" s="219">
        <v>0.60870000000000002</v>
      </c>
      <c r="J41" s="280">
        <v>5.8365968018778887</v>
      </c>
    </row>
    <row r="42" spans="1:10" ht="13.8" x14ac:dyDescent="0.3">
      <c r="A42" s="99" t="s">
        <v>43</v>
      </c>
      <c r="B42" s="100">
        <v>220</v>
      </c>
      <c r="C42" s="100">
        <v>293.33333333333331</v>
      </c>
      <c r="D42" s="285">
        <v>4.2000000000000003E-2</v>
      </c>
      <c r="E42" s="218">
        <v>234921.49999999997</v>
      </c>
      <c r="F42" s="219">
        <v>0.68279999999999996</v>
      </c>
      <c r="G42" s="219">
        <v>0.95909999999999995</v>
      </c>
      <c r="H42" s="219">
        <v>0.90739999999999998</v>
      </c>
      <c r="I42" s="219">
        <v>0.54269999999999996</v>
      </c>
      <c r="J42" s="280">
        <v>5.4833988664900746</v>
      </c>
    </row>
    <row r="43" spans="1:10" ht="13.8" x14ac:dyDescent="0.3">
      <c r="A43" s="99" t="s">
        <v>44</v>
      </c>
      <c r="B43" s="100">
        <v>2263</v>
      </c>
      <c r="C43" s="100">
        <v>238.21052631578948</v>
      </c>
      <c r="D43" s="285">
        <v>0.03</v>
      </c>
      <c r="E43" s="218">
        <v>224980.815</v>
      </c>
      <c r="F43" s="219">
        <v>0.69440000000000002</v>
      </c>
      <c r="G43" s="219">
        <v>0.90059999999999996</v>
      </c>
      <c r="H43" s="219">
        <v>0.91210000000000002</v>
      </c>
      <c r="I43" s="219">
        <v>0.53380000000000005</v>
      </c>
      <c r="J43" s="280">
        <v>3.7525550774828034</v>
      </c>
    </row>
    <row r="44" spans="1:10" ht="13.8" x14ac:dyDescent="0.3">
      <c r="A44" s="99" t="s">
        <v>45</v>
      </c>
      <c r="B44" s="100">
        <v>1206</v>
      </c>
      <c r="C44" s="100">
        <v>402</v>
      </c>
      <c r="D44" s="285">
        <v>2.8999999999999998E-2</v>
      </c>
      <c r="E44" s="218">
        <v>194499.47252747254</v>
      </c>
      <c r="F44" s="219">
        <v>0.63819999999999999</v>
      </c>
      <c r="G44" s="219">
        <v>0.9395</v>
      </c>
      <c r="H44" s="219">
        <v>0.96140000000000003</v>
      </c>
      <c r="I44" s="219">
        <v>0.55689999999999995</v>
      </c>
      <c r="J44" s="280">
        <v>4.4715077702147941</v>
      </c>
    </row>
    <row r="45" spans="1:10" ht="13.8" x14ac:dyDescent="0.3">
      <c r="A45" s="99" t="s">
        <v>182</v>
      </c>
      <c r="B45" s="100">
        <v>18335</v>
      </c>
      <c r="C45" s="100">
        <v>374.18367346938777</v>
      </c>
      <c r="D45" s="285">
        <v>3.7000000000000005E-2</v>
      </c>
      <c r="E45" s="218">
        <v>175170.55608695652</v>
      </c>
      <c r="F45" s="219">
        <v>0.72340405203158764</v>
      </c>
      <c r="G45" s="219">
        <v>0.66538789428815004</v>
      </c>
      <c r="H45" s="219">
        <v>0.78178861788617882</v>
      </c>
      <c r="I45" s="219">
        <v>0.52473763118440775</v>
      </c>
      <c r="J45" s="280">
        <v>3.2241674909156726</v>
      </c>
    </row>
    <row r="46" spans="1:10" ht="13.8" x14ac:dyDescent="0.3">
      <c r="A46" s="99" t="s">
        <v>48</v>
      </c>
      <c r="B46" s="100">
        <v>3426</v>
      </c>
      <c r="C46" s="100">
        <v>285.5</v>
      </c>
      <c r="D46" s="285">
        <v>0.05</v>
      </c>
      <c r="E46" s="218">
        <v>170478.03161290323</v>
      </c>
      <c r="F46" s="219">
        <v>0.67090000000000005</v>
      </c>
      <c r="G46" s="219">
        <v>0.82340000000000002</v>
      </c>
      <c r="H46" s="219">
        <v>0.86060000000000003</v>
      </c>
      <c r="I46" s="219">
        <v>0.60709999999999997</v>
      </c>
      <c r="J46" s="280">
        <v>4.1683644873464267</v>
      </c>
    </row>
    <row r="47" spans="1:10" ht="13.8" x14ac:dyDescent="0.3">
      <c r="A47" s="99" t="s">
        <v>49</v>
      </c>
      <c r="B47" s="100">
        <v>4290</v>
      </c>
      <c r="C47" s="100">
        <v>306.42857142857144</v>
      </c>
      <c r="D47" s="285">
        <v>3.7000000000000005E-2</v>
      </c>
      <c r="E47" s="218">
        <v>236151.55179487178</v>
      </c>
      <c r="F47" s="219">
        <v>0.71130000000000004</v>
      </c>
      <c r="G47" s="219">
        <v>0.86619999999999997</v>
      </c>
      <c r="H47" s="219">
        <v>0.94579999999999997</v>
      </c>
      <c r="I47" s="219">
        <v>0.57730000000000004</v>
      </c>
      <c r="J47" s="280">
        <v>4.5635504989765874</v>
      </c>
    </row>
    <row r="48" spans="1:10" ht="13.8" x14ac:dyDescent="0.3">
      <c r="A48" s="99" t="s">
        <v>50</v>
      </c>
      <c r="B48" s="100">
        <v>1144</v>
      </c>
      <c r="C48" s="100">
        <v>286</v>
      </c>
      <c r="D48" s="285">
        <v>3.1E-2</v>
      </c>
      <c r="E48" s="218">
        <v>189455.32375000001</v>
      </c>
      <c r="F48" s="219">
        <v>0.77880000000000005</v>
      </c>
      <c r="G48" s="219">
        <v>0.93789999999999996</v>
      </c>
      <c r="H48" s="219">
        <v>0.97150000000000003</v>
      </c>
      <c r="I48" s="219">
        <v>0.63919999999999999</v>
      </c>
      <c r="J48" s="280">
        <v>3.0757919407087755</v>
      </c>
    </row>
    <row r="49" spans="1:10" ht="13.8" x14ac:dyDescent="0.3">
      <c r="A49" s="99" t="s">
        <v>51</v>
      </c>
      <c r="B49" s="100">
        <v>1858</v>
      </c>
      <c r="C49" s="100">
        <v>309.66666666666669</v>
      </c>
      <c r="D49" s="285">
        <v>2.8999999999999998E-2</v>
      </c>
      <c r="E49" s="218">
        <v>235310.96933333334</v>
      </c>
      <c r="F49" s="219">
        <v>0.74560000000000004</v>
      </c>
      <c r="G49" s="219">
        <v>0.92569999999999997</v>
      </c>
      <c r="H49" s="219">
        <v>0.96340000000000003</v>
      </c>
      <c r="I49" s="219">
        <v>0.629</v>
      </c>
      <c r="J49" s="280">
        <v>5.7843808734952447</v>
      </c>
    </row>
    <row r="50" spans="1:10" ht="13.8" x14ac:dyDescent="0.3">
      <c r="A50" s="99" t="s">
        <v>52</v>
      </c>
      <c r="B50" s="100">
        <v>1680</v>
      </c>
      <c r="C50" s="100">
        <v>420</v>
      </c>
      <c r="D50" s="285">
        <v>4.4000000000000004E-2</v>
      </c>
      <c r="E50" s="218">
        <v>310852.06666666665</v>
      </c>
      <c r="F50" s="219">
        <v>0.70720000000000005</v>
      </c>
      <c r="G50" s="219">
        <v>0.90600000000000003</v>
      </c>
      <c r="H50" s="219">
        <v>0.92749999999999999</v>
      </c>
      <c r="I50" s="219">
        <v>0.6018</v>
      </c>
      <c r="J50" s="280">
        <v>5.9768941742193613</v>
      </c>
    </row>
    <row r="51" spans="1:10" ht="13.8" x14ac:dyDescent="0.3">
      <c r="A51" s="99" t="s">
        <v>53</v>
      </c>
      <c r="B51" s="100">
        <v>2202</v>
      </c>
      <c r="C51" s="100">
        <v>284.12903225806451</v>
      </c>
      <c r="D51" s="285">
        <v>4.2999999999999997E-2</v>
      </c>
      <c r="E51" s="218">
        <v>212952.25</v>
      </c>
      <c r="F51" s="219">
        <v>0.64070000000000005</v>
      </c>
      <c r="G51" s="219">
        <v>0.88009999999999999</v>
      </c>
      <c r="H51" s="219">
        <v>0.88680000000000003</v>
      </c>
      <c r="I51" s="219">
        <v>0.55069999999999997</v>
      </c>
      <c r="J51" s="280">
        <v>4.3913470033830322</v>
      </c>
    </row>
    <row r="52" spans="1:10" ht="13.8" x14ac:dyDescent="0.3">
      <c r="A52" s="99" t="s">
        <v>54</v>
      </c>
      <c r="B52" s="100">
        <v>138</v>
      </c>
      <c r="C52" s="100">
        <v>276</v>
      </c>
      <c r="D52" s="285">
        <v>4.2000000000000003E-2</v>
      </c>
      <c r="E52" s="218">
        <v>124347.35</v>
      </c>
      <c r="F52" s="219">
        <v>0.60250000000000004</v>
      </c>
      <c r="G52" s="219">
        <v>0.97829999999999995</v>
      </c>
      <c r="H52" s="219">
        <v>0.88390000000000002</v>
      </c>
      <c r="I52" s="219">
        <v>0.57140000000000002</v>
      </c>
      <c r="J52" s="280">
        <v>3.1298399580176528</v>
      </c>
    </row>
    <row r="53" spans="1:10" ht="13.8" x14ac:dyDescent="0.3">
      <c r="A53" s="99" t="s">
        <v>55</v>
      </c>
      <c r="B53" s="100">
        <v>5168</v>
      </c>
      <c r="C53" s="100">
        <v>397.53846153846155</v>
      </c>
      <c r="D53" s="285">
        <v>3.2000000000000001E-2</v>
      </c>
      <c r="E53" s="218">
        <v>282473.2523529412</v>
      </c>
      <c r="F53" s="219">
        <v>0.68400000000000005</v>
      </c>
      <c r="G53" s="219">
        <v>0.79969999999999997</v>
      </c>
      <c r="H53" s="219">
        <v>0.91500000000000004</v>
      </c>
      <c r="I53" s="219">
        <v>0.62539999999999996</v>
      </c>
      <c r="J53" s="280">
        <v>4.2224380219514517</v>
      </c>
    </row>
    <row r="54" spans="1:10" s="173" customFormat="1" ht="13.8" x14ac:dyDescent="0.3">
      <c r="A54" s="99" t="s">
        <v>56</v>
      </c>
      <c r="B54" s="100">
        <v>809</v>
      </c>
      <c r="C54" s="100">
        <v>404.5</v>
      </c>
      <c r="D54" s="285">
        <v>3.3000000000000002E-2</v>
      </c>
      <c r="E54" s="218">
        <v>205359.34390243905</v>
      </c>
      <c r="F54" s="219">
        <v>0.63780000000000003</v>
      </c>
      <c r="G54" s="219">
        <v>0.84299999999999997</v>
      </c>
      <c r="H54" s="219">
        <v>0.97450000000000003</v>
      </c>
      <c r="I54" s="219">
        <v>0.54239999999999999</v>
      </c>
      <c r="J54" s="280">
        <v>3.8046116073002381</v>
      </c>
    </row>
    <row r="55" spans="1:10" ht="13.8" x14ac:dyDescent="0.3">
      <c r="A55" s="99" t="s">
        <v>57</v>
      </c>
      <c r="B55" s="100">
        <v>5424</v>
      </c>
      <c r="C55" s="100">
        <v>380.63157894736844</v>
      </c>
      <c r="D55" s="285">
        <v>3.1E-2</v>
      </c>
      <c r="E55" s="218">
        <v>335220.13534883724</v>
      </c>
      <c r="F55" s="219">
        <v>0.73809999999999998</v>
      </c>
      <c r="G55" s="219">
        <v>0.88680000000000003</v>
      </c>
      <c r="H55" s="219">
        <v>0.95579999999999998</v>
      </c>
      <c r="I55" s="219">
        <v>0.65459999999999996</v>
      </c>
      <c r="J55" s="280">
        <v>6.2818944935077514</v>
      </c>
    </row>
    <row r="56" spans="1:10" s="174" customFormat="1" ht="13.8" x14ac:dyDescent="0.3">
      <c r="A56" s="99" t="s">
        <v>58</v>
      </c>
      <c r="B56" s="100">
        <v>347</v>
      </c>
      <c r="C56" s="100">
        <v>347</v>
      </c>
      <c r="D56" s="285">
        <v>3.1E-2</v>
      </c>
      <c r="E56" s="218">
        <v>411520.48</v>
      </c>
      <c r="F56" s="219">
        <v>0.68520000000000003</v>
      </c>
      <c r="G56" s="219">
        <v>0.94240000000000002</v>
      </c>
      <c r="H56" s="219">
        <v>0.93669999999999998</v>
      </c>
      <c r="I56" s="219">
        <v>0.58109999999999995</v>
      </c>
      <c r="J56" s="280">
        <v>7.0558447308017902</v>
      </c>
    </row>
    <row r="57" spans="1:10" ht="13.8" x14ac:dyDescent="0.3">
      <c r="A57" s="99" t="s">
        <v>59</v>
      </c>
      <c r="B57" s="100">
        <v>2136</v>
      </c>
      <c r="C57" s="100">
        <v>316.44444444444446</v>
      </c>
      <c r="D57" s="285">
        <v>3.9E-2</v>
      </c>
      <c r="E57" s="218">
        <v>246402.10750000001</v>
      </c>
      <c r="F57" s="219">
        <v>0.6855</v>
      </c>
      <c r="G57" s="219">
        <v>0.86799999999999999</v>
      </c>
      <c r="H57" s="219">
        <v>0.88229999999999997</v>
      </c>
      <c r="I57" s="219">
        <v>0.57169999999999999</v>
      </c>
      <c r="J57" s="280">
        <v>4.3418240932030718</v>
      </c>
    </row>
    <row r="58" spans="1:10" ht="13.8" x14ac:dyDescent="0.3">
      <c r="A58" s="99" t="s">
        <v>60</v>
      </c>
      <c r="B58" s="100">
        <v>4269</v>
      </c>
      <c r="C58" s="100">
        <v>328.38461538461536</v>
      </c>
      <c r="D58" s="285">
        <v>3.4000000000000002E-2</v>
      </c>
      <c r="E58" s="218">
        <v>170263.49157894737</v>
      </c>
      <c r="F58" s="219">
        <v>0.64349999999999996</v>
      </c>
      <c r="G58" s="219">
        <v>0.878</v>
      </c>
      <c r="H58" s="219">
        <v>0.88549999999999995</v>
      </c>
      <c r="I58" s="219">
        <v>0.54890000000000005</v>
      </c>
      <c r="J58" s="280">
        <v>4.0710587484585625</v>
      </c>
    </row>
    <row r="59" spans="1:10" ht="13.8" x14ac:dyDescent="0.3">
      <c r="A59" s="99" t="s">
        <v>61</v>
      </c>
      <c r="B59" s="100">
        <v>2343</v>
      </c>
      <c r="C59" s="100">
        <v>302.32258064516128</v>
      </c>
      <c r="D59" s="285">
        <v>2.8999999999999998E-2</v>
      </c>
      <c r="E59" s="218">
        <v>229495.52400000003</v>
      </c>
      <c r="F59" s="219">
        <v>0.69920000000000004</v>
      </c>
      <c r="G59" s="219">
        <v>0.81859999999999999</v>
      </c>
      <c r="H59" s="219">
        <v>0.92500000000000004</v>
      </c>
      <c r="I59" s="219">
        <v>0.61950000000000005</v>
      </c>
      <c r="J59" s="280">
        <v>4.1485482205298849</v>
      </c>
    </row>
    <row r="60" spans="1:10" s="173" customFormat="1" ht="13.8" x14ac:dyDescent="0.3">
      <c r="A60" s="99" t="s">
        <v>62</v>
      </c>
      <c r="B60" s="100">
        <v>968</v>
      </c>
      <c r="C60" s="100">
        <v>242</v>
      </c>
      <c r="D60" s="285">
        <v>3.1E-2</v>
      </c>
      <c r="E60" s="218">
        <v>205253.62988505748</v>
      </c>
      <c r="F60" s="219">
        <v>0.62390000000000001</v>
      </c>
      <c r="G60" s="219">
        <v>0.92249999999999999</v>
      </c>
      <c r="H60" s="219">
        <v>0.98880000000000001</v>
      </c>
      <c r="I60" s="219">
        <v>0.5363</v>
      </c>
      <c r="J60" s="280">
        <v>4.8245854790801994</v>
      </c>
    </row>
    <row r="61" spans="1:10" ht="13.8" x14ac:dyDescent="0.3">
      <c r="A61" s="99" t="s">
        <v>63</v>
      </c>
      <c r="B61" s="100">
        <v>545</v>
      </c>
      <c r="C61" s="100">
        <v>726.66666666666663</v>
      </c>
      <c r="D61" s="285">
        <v>0.03</v>
      </c>
      <c r="E61" s="220">
        <v>230939.22962962964</v>
      </c>
      <c r="F61" s="219">
        <v>0.6331</v>
      </c>
      <c r="G61" s="219">
        <v>0.93940000000000001</v>
      </c>
      <c r="H61" s="219">
        <v>0.92669999999999997</v>
      </c>
      <c r="I61" s="219">
        <v>0.49630000000000002</v>
      </c>
      <c r="J61" s="281">
        <v>5.471722887349582</v>
      </c>
    </row>
    <row r="62" spans="1:10" ht="13.8" x14ac:dyDescent="0.3">
      <c r="A62" s="99" t="s">
        <v>64</v>
      </c>
      <c r="B62" s="100">
        <v>1589</v>
      </c>
      <c r="C62" s="100">
        <v>264.83333333333331</v>
      </c>
      <c r="D62" s="285">
        <v>4.5999999999999999E-2</v>
      </c>
      <c r="E62" s="218">
        <v>164613</v>
      </c>
      <c r="F62" s="219">
        <v>0.65449999999999997</v>
      </c>
      <c r="G62" s="219">
        <v>0.9597</v>
      </c>
      <c r="H62" s="219">
        <v>0.9577</v>
      </c>
      <c r="I62" s="219">
        <v>0.56440000000000001</v>
      </c>
      <c r="J62" s="280">
        <v>4.8167168886571368</v>
      </c>
    </row>
    <row r="63" spans="1:10" ht="13.8" x14ac:dyDescent="0.3">
      <c r="A63" s="99" t="s">
        <v>65</v>
      </c>
      <c r="B63" s="100">
        <v>1436</v>
      </c>
      <c r="C63" s="100">
        <v>287.2</v>
      </c>
      <c r="D63" s="285">
        <v>3.3000000000000002E-2</v>
      </c>
      <c r="E63" s="218">
        <v>212948.22666666668</v>
      </c>
      <c r="F63" s="219">
        <v>0.66110000000000002</v>
      </c>
      <c r="G63" s="219">
        <v>0.91300000000000003</v>
      </c>
      <c r="H63" s="219">
        <v>0.93500000000000005</v>
      </c>
      <c r="I63" s="219">
        <v>0.52259999999999995</v>
      </c>
      <c r="J63" s="280">
        <v>5.6808418523736606</v>
      </c>
    </row>
    <row r="64" spans="1:10" ht="13.8" x14ac:dyDescent="0.3">
      <c r="A64" s="99" t="s">
        <v>66</v>
      </c>
      <c r="B64" s="100">
        <v>29798</v>
      </c>
      <c r="C64" s="100">
        <v>372.47500000000002</v>
      </c>
      <c r="D64" s="285">
        <v>3.2000000000000001E-2</v>
      </c>
      <c r="E64" s="218">
        <v>198255.83444444442</v>
      </c>
      <c r="F64" s="219">
        <v>0.61029999999999995</v>
      </c>
      <c r="G64" s="219">
        <v>0.74150000000000005</v>
      </c>
      <c r="H64" s="219">
        <v>0.88419999999999999</v>
      </c>
      <c r="I64" s="219">
        <v>0.53249999999999997</v>
      </c>
      <c r="J64" s="280">
        <v>4.0637624614649264</v>
      </c>
    </row>
    <row r="65" spans="1:10" ht="13.8" x14ac:dyDescent="0.3">
      <c r="A65" s="99" t="s">
        <v>67</v>
      </c>
      <c r="B65" s="100">
        <v>269</v>
      </c>
      <c r="C65" s="100">
        <v>269</v>
      </c>
      <c r="D65" s="285">
        <v>3.3000000000000002E-2</v>
      </c>
      <c r="E65" s="218">
        <v>300559.05714285711</v>
      </c>
      <c r="F65" s="219">
        <v>0.78700000000000003</v>
      </c>
      <c r="G65" s="219">
        <v>0.97770000000000001</v>
      </c>
      <c r="H65" s="219">
        <v>0.99429999999999996</v>
      </c>
      <c r="I65" s="219">
        <v>0.64949999999999997</v>
      </c>
      <c r="J65" s="280">
        <v>3.5802829376073877</v>
      </c>
    </row>
    <row r="66" spans="1:10" ht="13.8" x14ac:dyDescent="0.3">
      <c r="A66" s="99" t="s">
        <v>68</v>
      </c>
      <c r="B66" s="100">
        <v>1338</v>
      </c>
      <c r="C66" s="100">
        <v>334.5</v>
      </c>
      <c r="D66" s="285">
        <v>3.7999999999999999E-2</v>
      </c>
      <c r="E66" s="218">
        <v>215127.42799999999</v>
      </c>
      <c r="F66" s="219">
        <v>0.74709999999999999</v>
      </c>
      <c r="G66" s="219">
        <v>0.97609999999999997</v>
      </c>
      <c r="H66" s="219">
        <v>0.98419999999999996</v>
      </c>
      <c r="I66" s="219">
        <v>0.63319999999999999</v>
      </c>
      <c r="J66" s="280">
        <v>4.5836140478138692</v>
      </c>
    </row>
    <row r="67" spans="1:10" ht="13.8" x14ac:dyDescent="0.3">
      <c r="A67" s="99" t="s">
        <v>69</v>
      </c>
      <c r="B67" s="100">
        <v>2140</v>
      </c>
      <c r="C67" s="100">
        <v>305.71428571428572</v>
      </c>
      <c r="D67" s="285">
        <v>3.5000000000000003E-2</v>
      </c>
      <c r="E67" s="218">
        <v>212789.27416666667</v>
      </c>
      <c r="F67" s="219">
        <v>0.71870000000000001</v>
      </c>
      <c r="G67" s="219">
        <v>0.94579999999999997</v>
      </c>
      <c r="H67" s="219">
        <v>0.96379999999999999</v>
      </c>
      <c r="I67" s="219">
        <v>0.62019999999999997</v>
      </c>
      <c r="J67" s="280">
        <v>4.1099338630605358</v>
      </c>
    </row>
    <row r="68" spans="1:10" s="173" customFormat="1" ht="13.8" x14ac:dyDescent="0.3">
      <c r="A68" s="99" t="s">
        <v>70</v>
      </c>
      <c r="B68" s="100">
        <v>4429</v>
      </c>
      <c r="C68" s="100">
        <v>316.35714285714283</v>
      </c>
      <c r="D68" s="285">
        <v>4.2000000000000003E-2</v>
      </c>
      <c r="E68" s="218">
        <v>221325.15897435896</v>
      </c>
      <c r="F68" s="219">
        <v>0.68759999999999999</v>
      </c>
      <c r="G68" s="219">
        <v>0.86629999999999996</v>
      </c>
      <c r="H68" s="219">
        <v>0.9022</v>
      </c>
      <c r="I68" s="219">
        <v>0.62290000000000001</v>
      </c>
      <c r="J68" s="280">
        <v>4.8552171740307326</v>
      </c>
    </row>
    <row r="69" spans="1:10" ht="13.8" x14ac:dyDescent="0.3">
      <c r="A69" s="99" t="s">
        <v>71</v>
      </c>
      <c r="B69" s="100">
        <v>5043</v>
      </c>
      <c r="C69" s="100">
        <v>360.21428571428572</v>
      </c>
      <c r="D69" s="285">
        <v>3.1E-2</v>
      </c>
      <c r="E69" s="218">
        <v>378178.24714285712</v>
      </c>
      <c r="F69" s="219">
        <v>0.71060000000000001</v>
      </c>
      <c r="G69" s="219">
        <v>0.89349999999999996</v>
      </c>
      <c r="H69" s="219">
        <v>0.9355</v>
      </c>
      <c r="I69" s="219">
        <v>0.59530000000000005</v>
      </c>
      <c r="J69" s="280">
        <v>7.578913509824833</v>
      </c>
    </row>
    <row r="70" spans="1:10" ht="13.8" x14ac:dyDescent="0.3">
      <c r="A70" s="99" t="s">
        <v>72</v>
      </c>
      <c r="B70" s="100">
        <v>1626</v>
      </c>
      <c r="C70" s="100">
        <v>271</v>
      </c>
      <c r="D70" s="285">
        <v>4.4999999999999998E-2</v>
      </c>
      <c r="E70" s="218">
        <v>193592.538</v>
      </c>
      <c r="F70" s="219">
        <v>0.63929999999999998</v>
      </c>
      <c r="G70" s="219">
        <v>0.87390000000000001</v>
      </c>
      <c r="H70" s="219">
        <v>0.88719999999999999</v>
      </c>
      <c r="I70" s="219">
        <v>0.496</v>
      </c>
      <c r="J70" s="280">
        <v>3.055188113995333</v>
      </c>
    </row>
    <row r="71" spans="1:10" ht="13.8" x14ac:dyDescent="0.3">
      <c r="A71" s="99" t="s">
        <v>74</v>
      </c>
      <c r="B71" s="100">
        <v>7313</v>
      </c>
      <c r="C71" s="100">
        <v>562.53846153846155</v>
      </c>
      <c r="D71" s="285">
        <v>3.9E-2</v>
      </c>
      <c r="E71" s="218">
        <v>680162.17785714287</v>
      </c>
      <c r="F71" s="219">
        <v>0.67610000000000003</v>
      </c>
      <c r="G71" s="219">
        <v>0.8871</v>
      </c>
      <c r="H71" s="219">
        <v>0.93089999999999995</v>
      </c>
      <c r="I71" s="219">
        <v>0.52210000000000001</v>
      </c>
      <c r="J71" s="280">
        <v>29.686862400041658</v>
      </c>
    </row>
    <row r="72" spans="1:10" ht="13.8" x14ac:dyDescent="0.3">
      <c r="A72" s="99" t="s">
        <v>75</v>
      </c>
      <c r="B72" s="100">
        <v>1644</v>
      </c>
      <c r="C72" s="100">
        <v>205.5</v>
      </c>
      <c r="D72" s="285">
        <v>2.7999999999999997E-2</v>
      </c>
      <c r="E72" s="218">
        <v>179961.18000000002</v>
      </c>
      <c r="F72" s="219">
        <v>0.73709999999999998</v>
      </c>
      <c r="G72" s="219">
        <v>0.85040000000000004</v>
      </c>
      <c r="H72" s="219">
        <v>0.94350000000000001</v>
      </c>
      <c r="I72" s="219">
        <v>0.64290000000000003</v>
      </c>
      <c r="J72" s="280">
        <v>3.0536061514027484</v>
      </c>
    </row>
    <row r="73" spans="1:10" s="173" customFormat="1" ht="13.8" x14ac:dyDescent="0.3">
      <c r="A73" s="99" t="s">
        <v>76</v>
      </c>
      <c r="B73" s="100">
        <v>442</v>
      </c>
      <c r="C73" s="100">
        <v>442</v>
      </c>
      <c r="D73" s="285">
        <v>3.3000000000000002E-2</v>
      </c>
      <c r="E73" s="218">
        <v>297899.06766917295</v>
      </c>
      <c r="F73" s="219">
        <v>0.64480000000000004</v>
      </c>
      <c r="G73" s="219">
        <v>0.92759999999999998</v>
      </c>
      <c r="H73" s="219">
        <v>0.96419999999999995</v>
      </c>
      <c r="I73" s="219">
        <v>0.5504</v>
      </c>
      <c r="J73" s="280">
        <v>6.2090384575562148</v>
      </c>
    </row>
    <row r="74" spans="1:10" s="173" customFormat="1" ht="13.8" x14ac:dyDescent="0.3">
      <c r="A74" s="99" t="s">
        <v>77</v>
      </c>
      <c r="B74" s="100">
        <v>2035</v>
      </c>
      <c r="C74" s="100">
        <v>407</v>
      </c>
      <c r="D74" s="285">
        <v>3.9E-2</v>
      </c>
      <c r="E74" s="218">
        <v>388941.33799999999</v>
      </c>
      <c r="F74" s="219">
        <v>0.68630000000000002</v>
      </c>
      <c r="G74" s="219">
        <v>0.93659999999999999</v>
      </c>
      <c r="H74" s="219">
        <v>0.93479999999999996</v>
      </c>
      <c r="I74" s="219">
        <v>0.59719999999999995</v>
      </c>
      <c r="J74" s="280">
        <v>7.3342443126583001</v>
      </c>
    </row>
    <row r="75" spans="1:10" ht="13.8" x14ac:dyDescent="0.3">
      <c r="A75" s="99" t="s">
        <v>78</v>
      </c>
      <c r="B75" s="100">
        <v>1479</v>
      </c>
      <c r="C75" s="100">
        <v>493</v>
      </c>
      <c r="D75" s="285">
        <v>3.2000000000000001E-2</v>
      </c>
      <c r="E75" s="218">
        <v>319156.39600000001</v>
      </c>
      <c r="F75" s="219">
        <v>0.65900000000000003</v>
      </c>
      <c r="G75" s="219">
        <v>0.90329999999999999</v>
      </c>
      <c r="H75" s="219">
        <v>0.91839999999999999</v>
      </c>
      <c r="I75" s="219">
        <v>0.57579999999999998</v>
      </c>
      <c r="J75" s="280">
        <v>5.4160254388565976</v>
      </c>
    </row>
    <row r="76" spans="1:10" s="173" customFormat="1" ht="13.8" x14ac:dyDescent="0.3">
      <c r="A76" s="99" t="s">
        <v>79</v>
      </c>
      <c r="B76" s="100">
        <v>508</v>
      </c>
      <c r="C76" s="100">
        <v>1016</v>
      </c>
      <c r="D76" s="285">
        <v>4.2000000000000003E-2</v>
      </c>
      <c r="E76" s="218">
        <v>356563.65333333332</v>
      </c>
      <c r="F76" s="219">
        <v>0.71479999999999999</v>
      </c>
      <c r="G76" s="219">
        <v>0.96650000000000003</v>
      </c>
      <c r="H76" s="219">
        <v>0.99470000000000003</v>
      </c>
      <c r="I76" s="219">
        <v>0.61929999999999996</v>
      </c>
      <c r="J76" s="280">
        <v>7.0228286382687104</v>
      </c>
    </row>
    <row r="77" spans="1:10" s="173" customFormat="1" ht="13.8" x14ac:dyDescent="0.3">
      <c r="A77" s="99" t="s">
        <v>80</v>
      </c>
      <c r="B77" s="100">
        <v>1756</v>
      </c>
      <c r="C77" s="100">
        <v>250.85714285714286</v>
      </c>
      <c r="D77" s="285">
        <v>3.3000000000000002E-2</v>
      </c>
      <c r="E77" s="218">
        <v>175304.34444444446</v>
      </c>
      <c r="F77" s="219">
        <v>0.68779999999999997</v>
      </c>
      <c r="G77" s="219">
        <v>0.89580000000000004</v>
      </c>
      <c r="H77" s="219">
        <v>0.90880000000000005</v>
      </c>
      <c r="I77" s="219">
        <v>0.60109999999999997</v>
      </c>
      <c r="J77" s="280">
        <v>4.6237372665537846</v>
      </c>
    </row>
    <row r="78" spans="1:10" s="173" customFormat="1" ht="13.8" x14ac:dyDescent="0.3">
      <c r="A78" s="99" t="s">
        <v>81</v>
      </c>
      <c r="B78" s="100">
        <v>8584</v>
      </c>
      <c r="C78" s="100">
        <v>390.18181818181819</v>
      </c>
      <c r="D78" s="285">
        <v>3.7999999999999999E-2</v>
      </c>
      <c r="E78" s="218">
        <v>237733.25584415585</v>
      </c>
      <c r="F78" s="219">
        <v>0.63839999999999997</v>
      </c>
      <c r="G78" s="219">
        <v>0.9345</v>
      </c>
      <c r="H78" s="219">
        <v>0.95099999999999996</v>
      </c>
      <c r="I78" s="219">
        <v>0.55300000000000005</v>
      </c>
      <c r="J78" s="280">
        <v>4.3940187550440637</v>
      </c>
    </row>
    <row r="79" spans="1:10" ht="13.8" x14ac:dyDescent="0.3">
      <c r="A79" s="99" t="s">
        <v>82</v>
      </c>
      <c r="B79" s="100">
        <v>355</v>
      </c>
      <c r="C79" s="100">
        <v>355</v>
      </c>
      <c r="D79" s="285">
        <v>3.1E-2</v>
      </c>
      <c r="E79" s="218">
        <v>315773.82727272727</v>
      </c>
      <c r="F79" s="219">
        <v>0.75129999999999997</v>
      </c>
      <c r="G79" s="219">
        <v>0.89580000000000004</v>
      </c>
      <c r="H79" s="219">
        <v>0.99009999999999998</v>
      </c>
      <c r="I79" s="219">
        <v>0.68279999999999996</v>
      </c>
      <c r="J79" s="280">
        <v>5.39550553702618</v>
      </c>
    </row>
    <row r="80" spans="1:10" ht="13.8" x14ac:dyDescent="0.3">
      <c r="A80" s="99" t="s">
        <v>83</v>
      </c>
      <c r="B80" s="100">
        <v>4264</v>
      </c>
      <c r="C80" s="100">
        <v>355.33333333333331</v>
      </c>
      <c r="D80" s="285">
        <v>3.6000000000000004E-2</v>
      </c>
      <c r="E80" s="218">
        <v>249709.50125</v>
      </c>
      <c r="F80" s="219">
        <v>0.67249999999999999</v>
      </c>
      <c r="G80" s="219">
        <v>0.89239999999999997</v>
      </c>
      <c r="H80" s="219">
        <v>0.92179999999999995</v>
      </c>
      <c r="I80" s="219">
        <v>0.54290000000000005</v>
      </c>
      <c r="J80" s="280">
        <v>5.6414119426434022</v>
      </c>
    </row>
    <row r="81" spans="1:10" s="173" customFormat="1" ht="13.8" x14ac:dyDescent="0.3">
      <c r="A81" s="99" t="s">
        <v>84</v>
      </c>
      <c r="B81" s="100">
        <v>3906</v>
      </c>
      <c r="C81" s="100">
        <v>400.61538461538464</v>
      </c>
      <c r="D81" s="285">
        <v>4.4999999999999998E-2</v>
      </c>
      <c r="E81" s="218">
        <v>243294.29833333334</v>
      </c>
      <c r="F81" s="219">
        <v>0.64119999999999999</v>
      </c>
      <c r="G81" s="219">
        <v>0.94010000000000005</v>
      </c>
      <c r="H81" s="219">
        <v>0.94440000000000002</v>
      </c>
      <c r="I81" s="219">
        <v>0.56269999999999998</v>
      </c>
      <c r="J81" s="280">
        <v>5.412434716816402</v>
      </c>
    </row>
    <row r="82" spans="1:10" ht="13.8" x14ac:dyDescent="0.3">
      <c r="A82" s="99" t="s">
        <v>85</v>
      </c>
      <c r="B82" s="100">
        <v>8179</v>
      </c>
      <c r="C82" s="100">
        <v>327.16000000000003</v>
      </c>
      <c r="D82" s="285">
        <v>4.8000000000000001E-2</v>
      </c>
      <c r="E82" s="218">
        <v>193962.43866666668</v>
      </c>
      <c r="F82" s="219">
        <v>0.68379999999999996</v>
      </c>
      <c r="G82" s="219">
        <v>0.86209999999999998</v>
      </c>
      <c r="H82" s="219">
        <v>0.88629999999999998</v>
      </c>
      <c r="I82" s="219">
        <v>0.61719999999999997</v>
      </c>
      <c r="J82" s="280">
        <v>3.222516932109257</v>
      </c>
    </row>
    <row r="83" spans="1:10" s="173" customFormat="1" ht="13.8" x14ac:dyDescent="0.3">
      <c r="A83" s="99" t="s">
        <v>86</v>
      </c>
      <c r="B83" s="100">
        <v>3263</v>
      </c>
      <c r="C83" s="100">
        <v>407.875</v>
      </c>
      <c r="D83" s="285">
        <v>3.7000000000000005E-2</v>
      </c>
      <c r="E83" s="220">
        <v>245659.14636363636</v>
      </c>
      <c r="F83" s="219">
        <v>0.68589999999999995</v>
      </c>
      <c r="G83" s="219">
        <v>0.84950000000000003</v>
      </c>
      <c r="H83" s="219">
        <v>0.91769999999999996</v>
      </c>
      <c r="I83" s="219">
        <v>0.56379999999999997</v>
      </c>
      <c r="J83" s="281">
        <v>4.4705061931065266</v>
      </c>
    </row>
    <row r="84" spans="1:10" s="173" customFormat="1" ht="13.8" x14ac:dyDescent="0.3">
      <c r="A84" s="99" t="s">
        <v>87</v>
      </c>
      <c r="B84" s="100">
        <v>4735</v>
      </c>
      <c r="C84" s="100">
        <v>326.55172413793105</v>
      </c>
      <c r="D84" s="285">
        <v>3.3000000000000002E-2</v>
      </c>
      <c r="E84" s="218">
        <v>216660.06476190477</v>
      </c>
      <c r="F84" s="219">
        <v>0.70709999999999995</v>
      </c>
      <c r="G84" s="219">
        <v>0.88129999999999997</v>
      </c>
      <c r="H84" s="219">
        <v>0.92759999999999998</v>
      </c>
      <c r="I84" s="219">
        <v>0.64119999999999999</v>
      </c>
      <c r="J84" s="280">
        <v>4.4288663278876781</v>
      </c>
    </row>
    <row r="85" spans="1:10" ht="13.8" x14ac:dyDescent="0.3">
      <c r="A85" s="99" t="s">
        <v>88</v>
      </c>
      <c r="B85" s="100">
        <v>3651</v>
      </c>
      <c r="C85" s="100">
        <v>405.66666666666669</v>
      </c>
      <c r="D85" s="285">
        <v>4.4999999999999998E-2</v>
      </c>
      <c r="E85" s="218">
        <v>261498.44555555552</v>
      </c>
      <c r="F85" s="219">
        <v>0.62019999999999997</v>
      </c>
      <c r="G85" s="219">
        <v>0.80200000000000005</v>
      </c>
      <c r="H85" s="219">
        <v>0.9103</v>
      </c>
      <c r="I85" s="219">
        <v>0.49669999999999997</v>
      </c>
      <c r="J85" s="280">
        <v>5.5914759569600516</v>
      </c>
    </row>
    <row r="86" spans="1:10" s="173" customFormat="1" ht="13.8" x14ac:dyDescent="0.3">
      <c r="A86" s="99" t="s">
        <v>89</v>
      </c>
      <c r="B86" s="100">
        <v>3061</v>
      </c>
      <c r="C86" s="100">
        <v>306.10000000000002</v>
      </c>
      <c r="D86" s="285">
        <v>3.4000000000000002E-2</v>
      </c>
      <c r="E86" s="218">
        <v>239915.31</v>
      </c>
      <c r="F86" s="219">
        <v>0.69779999999999998</v>
      </c>
      <c r="G86" s="219">
        <v>0.90459999999999996</v>
      </c>
      <c r="H86" s="219">
        <v>0.93910000000000005</v>
      </c>
      <c r="I86" s="219">
        <v>0.59730000000000005</v>
      </c>
      <c r="J86" s="280">
        <v>5.1102697372406629</v>
      </c>
    </row>
    <row r="87" spans="1:10" s="173" customFormat="1" ht="13.8" x14ac:dyDescent="0.3">
      <c r="A87" s="99" t="s">
        <v>90</v>
      </c>
      <c r="B87" s="100">
        <v>3597</v>
      </c>
      <c r="C87" s="100">
        <v>327</v>
      </c>
      <c r="D87" s="285">
        <v>5.9000000000000004E-2</v>
      </c>
      <c r="E87" s="218">
        <v>232679.47818181815</v>
      </c>
      <c r="F87" s="219">
        <v>0.60640000000000005</v>
      </c>
      <c r="G87" s="219">
        <v>0.90349999999999997</v>
      </c>
      <c r="H87" s="219">
        <v>0.9113</v>
      </c>
      <c r="I87" s="219">
        <v>0.53120000000000001</v>
      </c>
      <c r="J87" s="280">
        <v>4.5507645693823244</v>
      </c>
    </row>
    <row r="88" spans="1:10" s="173" customFormat="1" ht="13.8" x14ac:dyDescent="0.3">
      <c r="A88" s="99" t="s">
        <v>91</v>
      </c>
      <c r="B88" s="100">
        <v>2180</v>
      </c>
      <c r="C88" s="100">
        <v>328.8084464555053</v>
      </c>
      <c r="D88" s="285">
        <v>3.1E-2</v>
      </c>
      <c r="E88" s="218">
        <v>170749.82900000003</v>
      </c>
      <c r="F88" s="219">
        <v>0.69350000000000001</v>
      </c>
      <c r="G88" s="219">
        <v>0.82520000000000004</v>
      </c>
      <c r="H88" s="219">
        <v>0.93659999999999999</v>
      </c>
      <c r="I88" s="219">
        <v>0.62909999999999999</v>
      </c>
      <c r="J88" s="280">
        <v>4.0060067027593229</v>
      </c>
    </row>
    <row r="89" spans="1:10" s="173" customFormat="1" ht="13.8" x14ac:dyDescent="0.3">
      <c r="A89" s="99" t="s">
        <v>92</v>
      </c>
      <c r="B89" s="100">
        <v>1008</v>
      </c>
      <c r="C89" s="100">
        <v>252</v>
      </c>
      <c r="D89" s="285">
        <v>3.1E-2</v>
      </c>
      <c r="E89" s="218">
        <v>163730.47666666665</v>
      </c>
      <c r="F89" s="219">
        <v>0.69450000000000001</v>
      </c>
      <c r="G89" s="219">
        <v>0.92359999999999998</v>
      </c>
      <c r="H89" s="219">
        <v>0.9405</v>
      </c>
      <c r="I89" s="219">
        <v>0.50390000000000001</v>
      </c>
      <c r="J89" s="280">
        <v>4.2446170722682757</v>
      </c>
    </row>
    <row r="90" spans="1:10" s="173" customFormat="1" ht="13.8" x14ac:dyDescent="0.3">
      <c r="A90" s="99" t="s">
        <v>93</v>
      </c>
      <c r="B90" s="100">
        <v>1890</v>
      </c>
      <c r="C90" s="100">
        <v>270</v>
      </c>
      <c r="D90" s="285">
        <v>3.1E-2</v>
      </c>
      <c r="E90" s="218">
        <v>174781.71777777778</v>
      </c>
      <c r="F90" s="219">
        <v>0.68120000000000003</v>
      </c>
      <c r="G90" s="219">
        <v>0.93020000000000003</v>
      </c>
      <c r="H90" s="219">
        <v>0.98970000000000002</v>
      </c>
      <c r="I90" s="219">
        <v>0.58350000000000002</v>
      </c>
      <c r="J90" s="280">
        <v>4.1481284874022002</v>
      </c>
    </row>
    <row r="91" spans="1:10" s="173" customFormat="1" ht="12" customHeight="1" x14ac:dyDescent="0.3">
      <c r="A91" s="99" t="s">
        <v>94</v>
      </c>
      <c r="B91" s="100">
        <v>340</v>
      </c>
      <c r="C91" s="100">
        <v>170</v>
      </c>
      <c r="D91" s="285">
        <v>2.6000000000000002E-2</v>
      </c>
      <c r="E91" s="218">
        <v>138348.14893617021</v>
      </c>
      <c r="F91" s="219">
        <v>0.74429999999999996</v>
      </c>
      <c r="G91" s="219">
        <v>0.9294</v>
      </c>
      <c r="H91" s="219">
        <v>0.96970000000000001</v>
      </c>
      <c r="I91" s="219">
        <v>0.60360000000000003</v>
      </c>
      <c r="J91" s="280">
        <v>2.3797248318607251</v>
      </c>
    </row>
    <row r="92" spans="1:10" ht="13.8" x14ac:dyDescent="0.3">
      <c r="A92" s="99" t="s">
        <v>95</v>
      </c>
      <c r="B92" s="100">
        <v>687</v>
      </c>
      <c r="C92" s="100">
        <v>343.5</v>
      </c>
      <c r="D92" s="285">
        <v>3.3000000000000002E-2</v>
      </c>
      <c r="E92" s="218">
        <v>280157.25238095236</v>
      </c>
      <c r="F92" s="219">
        <v>0.71889999999999998</v>
      </c>
      <c r="G92" s="219">
        <v>0.95050000000000001</v>
      </c>
      <c r="H92" s="219">
        <v>0.94910000000000005</v>
      </c>
      <c r="I92" s="219">
        <v>0.69869999999999999</v>
      </c>
      <c r="J92" s="280">
        <v>6.6727898394964384</v>
      </c>
    </row>
    <row r="93" spans="1:10" ht="13.8" x14ac:dyDescent="0.3">
      <c r="A93" s="99" t="s">
        <v>97</v>
      </c>
      <c r="B93" s="100">
        <v>166</v>
      </c>
      <c r="C93" s="100">
        <v>332</v>
      </c>
      <c r="D93" s="285">
        <v>4.4000000000000004E-2</v>
      </c>
      <c r="E93" s="218">
        <v>324335.26</v>
      </c>
      <c r="F93" s="219">
        <v>0.69910000000000005</v>
      </c>
      <c r="G93" s="219">
        <v>0.92769999999999997</v>
      </c>
      <c r="H93" s="219">
        <v>0.93149999999999999</v>
      </c>
      <c r="I93" s="219">
        <v>0.6573</v>
      </c>
      <c r="J93" s="280">
        <v>4.663354023350605</v>
      </c>
    </row>
    <row r="94" spans="1:10" ht="13.8" x14ac:dyDescent="0.3">
      <c r="A94" s="99" t="s">
        <v>98</v>
      </c>
      <c r="B94" s="100">
        <v>4722</v>
      </c>
      <c r="C94" s="100">
        <v>524.66666666666663</v>
      </c>
      <c r="D94" s="285">
        <v>2.8999999999999998E-2</v>
      </c>
      <c r="E94" s="218">
        <v>377805.58692307689</v>
      </c>
      <c r="F94" s="219">
        <v>0.64780000000000004</v>
      </c>
      <c r="G94" s="219">
        <v>0.91759999999999997</v>
      </c>
      <c r="H94" s="219">
        <v>0.93779999999999997</v>
      </c>
      <c r="I94" s="219">
        <v>0.56579999999999997</v>
      </c>
      <c r="J94" s="280">
        <v>7.4896696424419007</v>
      </c>
    </row>
    <row r="95" spans="1:10" ht="13.8" x14ac:dyDescent="0.3">
      <c r="A95" s="99" t="s">
        <v>99</v>
      </c>
      <c r="B95" s="100">
        <v>2892</v>
      </c>
      <c r="C95" s="100">
        <v>289.2</v>
      </c>
      <c r="D95" s="285">
        <v>5.2000000000000005E-2</v>
      </c>
      <c r="E95" s="218">
        <v>240956.76421052628</v>
      </c>
      <c r="F95" s="219">
        <v>0.69199999999999995</v>
      </c>
      <c r="G95" s="219">
        <v>0.90490000000000004</v>
      </c>
      <c r="H95" s="219">
        <v>0.94310000000000005</v>
      </c>
      <c r="I95" s="219">
        <v>0.65800000000000003</v>
      </c>
      <c r="J95" s="280">
        <v>16.757360004788215</v>
      </c>
    </row>
    <row r="96" spans="1:10" ht="13.8" x14ac:dyDescent="0.3">
      <c r="A96" s="99" t="s">
        <v>100</v>
      </c>
      <c r="B96" s="100">
        <v>18573</v>
      </c>
      <c r="C96" s="100">
        <v>395.17021276595744</v>
      </c>
      <c r="D96" s="285">
        <v>2.8999999999999998E-2</v>
      </c>
      <c r="E96" s="218">
        <v>282356.25093333336</v>
      </c>
      <c r="F96" s="219">
        <v>0.68289999999999995</v>
      </c>
      <c r="G96" s="219">
        <v>0.85650000000000004</v>
      </c>
      <c r="H96" s="219">
        <v>0.93010000000000004</v>
      </c>
      <c r="I96" s="219">
        <v>0.60850000000000004</v>
      </c>
      <c r="J96" s="280">
        <v>4.750001031259738</v>
      </c>
    </row>
    <row r="97" spans="1:10" ht="13.8" x14ac:dyDescent="0.3">
      <c r="A97" s="99" t="s">
        <v>101</v>
      </c>
      <c r="B97" s="100">
        <v>1052</v>
      </c>
      <c r="C97" s="100">
        <v>263</v>
      </c>
      <c r="D97" s="285">
        <v>5.0999999999999997E-2</v>
      </c>
      <c r="E97" s="218">
        <v>152873.98666666666</v>
      </c>
      <c r="F97" s="219">
        <v>0.68979999999999997</v>
      </c>
      <c r="G97" s="219">
        <v>0.92300000000000004</v>
      </c>
      <c r="H97" s="219">
        <v>0.97009999999999996</v>
      </c>
      <c r="I97" s="219">
        <v>0.62819999999999998</v>
      </c>
      <c r="J97" s="280">
        <v>3.2636782892599179</v>
      </c>
    </row>
    <row r="98" spans="1:10" ht="13.8" x14ac:dyDescent="0.3">
      <c r="A98" s="99" t="s">
        <v>102</v>
      </c>
      <c r="B98" s="100">
        <v>986</v>
      </c>
      <c r="C98" s="100">
        <v>281.71428571428572</v>
      </c>
      <c r="D98" s="285">
        <v>4.7E-2</v>
      </c>
      <c r="E98" s="218">
        <v>166228.17142857143</v>
      </c>
      <c r="F98" s="219">
        <v>0.6613</v>
      </c>
      <c r="G98" s="219">
        <v>0.8296</v>
      </c>
      <c r="H98" s="219">
        <v>0.89649999999999996</v>
      </c>
      <c r="I98" s="219">
        <v>0.60870000000000002</v>
      </c>
      <c r="J98" s="280">
        <v>4.9660849775410245</v>
      </c>
    </row>
    <row r="99" spans="1:10" ht="13.8" x14ac:dyDescent="0.3">
      <c r="A99" s="99" t="s">
        <v>103</v>
      </c>
      <c r="B99" s="100">
        <v>535</v>
      </c>
      <c r="C99" s="100">
        <v>535</v>
      </c>
      <c r="D99" s="285">
        <v>2.7999999999999997E-2</v>
      </c>
      <c r="E99" s="218">
        <v>409820.31</v>
      </c>
      <c r="F99" s="219">
        <v>0.77090000000000003</v>
      </c>
      <c r="G99" s="219">
        <v>0.94389999999999996</v>
      </c>
      <c r="H99" s="219">
        <v>0.94510000000000005</v>
      </c>
      <c r="I99" s="219">
        <v>0.65759999999999996</v>
      </c>
      <c r="J99" s="280">
        <v>6.7342614355180634</v>
      </c>
    </row>
    <row r="100" spans="1:10" ht="13.8" x14ac:dyDescent="0.3">
      <c r="A100" s="99" t="s">
        <v>104</v>
      </c>
      <c r="B100" s="100">
        <v>7977</v>
      </c>
      <c r="C100" s="100">
        <v>613.61538461538464</v>
      </c>
      <c r="D100" s="285">
        <v>3.7000000000000005E-2</v>
      </c>
      <c r="E100" s="218">
        <v>312157.60411764705</v>
      </c>
      <c r="F100" s="219">
        <v>0.63280000000000003</v>
      </c>
      <c r="G100" s="219">
        <v>0.80330000000000001</v>
      </c>
      <c r="H100" s="219">
        <v>0.87629999999999997</v>
      </c>
      <c r="I100" s="219">
        <v>0.50380000000000003</v>
      </c>
      <c r="J100" s="280">
        <v>7.7110493206119033</v>
      </c>
    </row>
    <row r="101" spans="1:10" ht="13.8" x14ac:dyDescent="0.3">
      <c r="A101" s="99" t="s">
        <v>105</v>
      </c>
      <c r="B101" s="100">
        <v>2714</v>
      </c>
      <c r="C101" s="100">
        <v>452.33333333333331</v>
      </c>
      <c r="D101" s="285">
        <v>3.7000000000000005E-2</v>
      </c>
      <c r="E101" s="218">
        <v>245469.70714285714</v>
      </c>
      <c r="F101" s="219">
        <v>0.60019999999999996</v>
      </c>
      <c r="G101" s="219">
        <v>0.90129999999999999</v>
      </c>
      <c r="H101" s="219">
        <v>0.90700000000000003</v>
      </c>
      <c r="I101" s="219">
        <v>0.4486</v>
      </c>
      <c r="J101" s="280">
        <v>5.4198381182074487</v>
      </c>
    </row>
    <row r="102" spans="1:10" ht="13.8" x14ac:dyDescent="0.3">
      <c r="A102" s="99" t="s">
        <v>106</v>
      </c>
      <c r="B102" s="100">
        <v>4834</v>
      </c>
      <c r="C102" s="100">
        <v>371.84615384615387</v>
      </c>
      <c r="D102" s="285">
        <v>4.7E-2</v>
      </c>
      <c r="E102" s="218">
        <v>219344.55157894737</v>
      </c>
      <c r="F102" s="219">
        <v>0.64700000000000002</v>
      </c>
      <c r="G102" s="219">
        <v>0.93589999999999995</v>
      </c>
      <c r="H102" s="219">
        <v>0.96360000000000001</v>
      </c>
      <c r="I102" s="219">
        <v>0.54700000000000004</v>
      </c>
      <c r="J102" s="280">
        <v>4.514425441247691</v>
      </c>
    </row>
    <row r="103" spans="1:10" ht="13.8" x14ac:dyDescent="0.3">
      <c r="A103" s="99" t="s">
        <v>107</v>
      </c>
      <c r="B103" s="100">
        <v>1045</v>
      </c>
      <c r="C103" s="100">
        <v>261.25</v>
      </c>
      <c r="D103" s="285">
        <v>0.03</v>
      </c>
      <c r="E103" s="218">
        <v>245481.04</v>
      </c>
      <c r="F103" s="219">
        <v>0.64410000000000001</v>
      </c>
      <c r="G103" s="219">
        <v>0.91290000000000004</v>
      </c>
      <c r="H103" s="219">
        <v>0.95520000000000005</v>
      </c>
      <c r="I103" s="219">
        <v>0.54379999999999995</v>
      </c>
      <c r="J103" s="280">
        <v>4.9777090741514174</v>
      </c>
    </row>
    <row r="104" spans="1:10" ht="13.8" x14ac:dyDescent="0.3">
      <c r="A104" s="99" t="s">
        <v>108</v>
      </c>
      <c r="B104" s="100">
        <v>338</v>
      </c>
      <c r="C104" s="100">
        <v>450.66666666666669</v>
      </c>
      <c r="D104" s="285">
        <v>0.03</v>
      </c>
      <c r="E104" s="218">
        <v>309992.80952380953</v>
      </c>
      <c r="F104" s="219">
        <v>0.72709999999999997</v>
      </c>
      <c r="G104" s="219">
        <v>0.83140000000000003</v>
      </c>
      <c r="H104" s="219">
        <v>0.98309999999999997</v>
      </c>
      <c r="I104" s="219">
        <v>0.59699999999999998</v>
      </c>
      <c r="J104" s="281">
        <v>7.5729415452920188</v>
      </c>
    </row>
    <row r="105" spans="1:10" s="173" customFormat="1" ht="13.8" x14ac:dyDescent="0.3">
      <c r="A105" s="101" t="s">
        <v>3</v>
      </c>
      <c r="B105" s="102">
        <v>339483</v>
      </c>
      <c r="C105" s="102">
        <v>355.24523089480238</v>
      </c>
      <c r="D105" s="223">
        <v>3.4000000000000002E-2</v>
      </c>
      <c r="E105" s="103">
        <v>236478.48520178697</v>
      </c>
      <c r="F105" s="104">
        <v>0.67479648287524985</v>
      </c>
      <c r="G105" s="104">
        <v>0.86509781049419265</v>
      </c>
      <c r="H105" s="104">
        <v>0.92253009645164807</v>
      </c>
      <c r="I105" s="104">
        <v>0.57589313842858048</v>
      </c>
      <c r="J105" s="105"/>
    </row>
    <row r="106" spans="1:10" ht="13.8" x14ac:dyDescent="0.3">
      <c r="A106" s="106"/>
      <c r="B106" s="107"/>
      <c r="C106" s="107"/>
      <c r="D106" s="377"/>
      <c r="E106" s="109"/>
      <c r="F106" s="110"/>
      <c r="G106" s="110"/>
      <c r="H106" s="110"/>
      <c r="I106" s="111"/>
    </row>
    <row r="107" spans="1:10" s="170" customFormat="1" ht="13.8" x14ac:dyDescent="0.3">
      <c r="A107" s="112">
        <f>SUBTOTAL(103,A5:A104)</f>
        <v>100</v>
      </c>
      <c r="B107" s="113">
        <f>SUBTOTAL(109,B5:B104)</f>
        <v>339476</v>
      </c>
      <c r="C107" s="114">
        <f>SUBTOTAL(101,C5:C104)</f>
        <v>362.09939595322243</v>
      </c>
      <c r="D107" s="115">
        <f>SUBTOTAL(101,D5:D104)</f>
        <v>3.5779999999999992E-2</v>
      </c>
      <c r="E107" s="252"/>
      <c r="F107" s="110"/>
      <c r="G107" s="110"/>
      <c r="H107" s="110"/>
      <c r="I107" s="110"/>
    </row>
    <row r="108" spans="1:10" ht="13.8" hidden="1" x14ac:dyDescent="0.3">
      <c r="A108" s="175" t="s">
        <v>183</v>
      </c>
      <c r="B108" s="107" t="s">
        <v>184</v>
      </c>
      <c r="C108" s="107" t="s">
        <v>185</v>
      </c>
      <c r="D108" s="108" t="s">
        <v>185</v>
      </c>
      <c r="E108" s="176"/>
      <c r="F108" s="110"/>
      <c r="G108" s="110"/>
      <c r="H108" s="110"/>
      <c r="I108" s="110"/>
    </row>
    <row r="109" spans="1:10" ht="13.8" hidden="1" x14ac:dyDescent="0.3">
      <c r="A109" s="175">
        <f>SUBTOTAL(103,A5:A103)</f>
        <v>99</v>
      </c>
      <c r="B109" s="177">
        <f>SUBTOTAL(109,B5:B103)</f>
        <v>339138</v>
      </c>
      <c r="C109" s="175">
        <f>SUBTOTAL(101,C5:C103)</f>
        <v>361.20477705712705</v>
      </c>
      <c r="D109" s="175">
        <f>SUBTOTAL(101,D5:D103)</f>
        <v>3.5838383838383829E-2</v>
      </c>
      <c r="E109" s="176"/>
      <c r="F109" s="110"/>
      <c r="G109" s="110"/>
      <c r="H109" s="110"/>
      <c r="I109" s="110"/>
    </row>
    <row r="110" spans="1:10" ht="13.8" x14ac:dyDescent="0.3">
      <c r="A110" s="175"/>
      <c r="B110" s="107"/>
      <c r="C110" s="107"/>
      <c r="D110" s="108"/>
      <c r="E110" s="176"/>
      <c r="F110" s="110"/>
      <c r="G110" s="110"/>
      <c r="H110" s="110"/>
      <c r="I110" s="110"/>
    </row>
    <row r="111" spans="1:10" s="178" customFormat="1" ht="13.8" x14ac:dyDescent="0.3">
      <c r="B111" s="250"/>
      <c r="C111" s="275"/>
      <c r="D111" s="276" t="s">
        <v>314</v>
      </c>
      <c r="E111" s="251"/>
      <c r="F111" s="110"/>
      <c r="G111" s="110"/>
      <c r="H111" s="110"/>
      <c r="I111" s="110"/>
    </row>
    <row r="112" spans="1:10" ht="13.8" x14ac:dyDescent="0.3">
      <c r="A112" s="117"/>
      <c r="B112" s="107"/>
      <c r="C112" s="107"/>
      <c r="D112" s="108"/>
      <c r="E112" s="176"/>
      <c r="F112" s="110"/>
      <c r="G112" s="110"/>
      <c r="H112" s="110"/>
      <c r="I112" s="110"/>
    </row>
    <row r="113" spans="1:9" ht="13.8" x14ac:dyDescent="0.3">
      <c r="A113" s="116"/>
      <c r="B113" s="107"/>
      <c r="C113" s="107"/>
      <c r="D113" s="108"/>
      <c r="E113" s="176"/>
      <c r="F113" s="110"/>
      <c r="G113" s="110"/>
      <c r="H113" s="110"/>
      <c r="I113" s="110"/>
    </row>
    <row r="114" spans="1:9" ht="15" customHeight="1" x14ac:dyDescent="0.3">
      <c r="A114" s="254"/>
      <c r="B114" s="107"/>
      <c r="C114" s="107"/>
      <c r="D114" s="108"/>
      <c r="E114" s="109"/>
      <c r="F114" s="110"/>
      <c r="G114" s="110"/>
      <c r="H114" s="110"/>
      <c r="I114" s="111"/>
    </row>
    <row r="115" spans="1:9" ht="13.8" x14ac:dyDescent="0.3">
      <c r="A115" s="180"/>
      <c r="B115" s="107"/>
      <c r="C115" s="107"/>
      <c r="D115" s="108"/>
      <c r="E115" s="176"/>
      <c r="F115" s="181"/>
      <c r="G115" s="110"/>
      <c r="H115" s="110"/>
      <c r="I115" s="111"/>
    </row>
    <row r="116" spans="1:9" ht="13.8" x14ac:dyDescent="0.3">
      <c r="A116" s="180"/>
      <c r="B116" s="107"/>
      <c r="C116" s="107"/>
      <c r="D116" s="108"/>
      <c r="E116" s="176"/>
      <c r="F116" s="181"/>
      <c r="G116" s="110"/>
      <c r="H116" s="110"/>
      <c r="I116" s="111"/>
    </row>
    <row r="117" spans="1:9" ht="13.8" x14ac:dyDescent="0.3">
      <c r="A117" s="182"/>
      <c r="B117" s="107"/>
      <c r="C117" s="107"/>
      <c r="D117" s="108"/>
      <c r="E117" s="176"/>
      <c r="F117" s="181"/>
      <c r="G117" s="110"/>
      <c r="H117" s="110"/>
      <c r="I117" s="111"/>
    </row>
    <row r="118" spans="1:9" s="169" customFormat="1" ht="13.8" x14ac:dyDescent="0.3">
      <c r="A118" s="175"/>
      <c r="B118" s="107"/>
      <c r="C118" s="107"/>
      <c r="D118" s="108"/>
      <c r="E118" s="176"/>
      <c r="F118" s="110"/>
      <c r="G118" s="110"/>
      <c r="H118" s="110"/>
      <c r="I118" s="110"/>
    </row>
    <row r="119" spans="1:9" s="169" customFormat="1" ht="13.8" x14ac:dyDescent="0.3">
      <c r="A119" s="106"/>
      <c r="B119" s="107"/>
      <c r="C119" s="183"/>
      <c r="D119" s="183"/>
      <c r="E119" s="176"/>
      <c r="F119" s="110"/>
      <c r="G119" s="110"/>
      <c r="H119" s="110"/>
      <c r="I119" s="110"/>
    </row>
    <row r="120" spans="1:9" s="169" customFormat="1" ht="13.8" x14ac:dyDescent="0.3">
      <c r="A120" s="106"/>
      <c r="B120" s="107"/>
      <c r="C120" s="107"/>
      <c r="D120" s="184"/>
      <c r="E120" s="176"/>
      <c r="F120" s="110"/>
      <c r="G120" s="110"/>
      <c r="H120" s="110"/>
      <c r="I120" s="110"/>
    </row>
    <row r="121" spans="1:9" s="169" customFormat="1" ht="13.8" x14ac:dyDescent="0.3">
      <c r="A121" s="106"/>
      <c r="B121" s="107"/>
      <c r="C121" s="107"/>
      <c r="D121" s="108"/>
      <c r="E121" s="176"/>
      <c r="F121" s="110"/>
      <c r="G121" s="110"/>
      <c r="H121" s="110"/>
      <c r="I121" s="110"/>
    </row>
    <row r="122" spans="1:9" s="169" customFormat="1" ht="13.8" x14ac:dyDescent="0.3">
      <c r="A122" s="106"/>
      <c r="B122" s="107"/>
      <c r="C122" s="107"/>
      <c r="D122" s="183"/>
      <c r="E122" s="176"/>
      <c r="F122" s="110"/>
      <c r="G122" s="110"/>
      <c r="H122" s="110"/>
      <c r="I122" s="110"/>
    </row>
    <row r="123" spans="1:9" s="169" customFormat="1" ht="13.8" x14ac:dyDescent="0.3">
      <c r="A123" s="175"/>
      <c r="B123" s="107"/>
      <c r="C123" s="107"/>
      <c r="D123" s="108"/>
      <c r="E123" s="176"/>
      <c r="F123" s="110"/>
      <c r="G123" s="110"/>
      <c r="H123" s="110"/>
      <c r="I123" s="110"/>
    </row>
    <row r="124" spans="1:9" s="169" customFormat="1" ht="13.8" x14ac:dyDescent="0.3">
      <c r="A124" s="106"/>
      <c r="B124" s="107"/>
      <c r="C124" s="107"/>
      <c r="D124" s="108"/>
      <c r="E124" s="176"/>
      <c r="F124" s="110"/>
      <c r="G124" s="110"/>
      <c r="H124" s="110"/>
      <c r="I124" s="110"/>
    </row>
    <row r="125" spans="1:9" s="169" customFormat="1" ht="13.8" x14ac:dyDescent="0.3">
      <c r="A125" s="175"/>
      <c r="B125" s="107"/>
      <c r="C125" s="107"/>
      <c r="D125" s="108"/>
      <c r="E125" s="176"/>
      <c r="F125" s="110"/>
      <c r="G125" s="110"/>
      <c r="H125" s="110"/>
      <c r="I125" s="110"/>
    </row>
    <row r="126" spans="1:9" s="173" customFormat="1" ht="13.8" x14ac:dyDescent="0.3">
      <c r="A126" s="179"/>
      <c r="B126" s="185"/>
      <c r="C126" s="185"/>
      <c r="D126" s="186"/>
      <c r="E126" s="187"/>
      <c r="F126" s="188"/>
      <c r="G126" s="188"/>
      <c r="H126" s="188"/>
      <c r="I126" s="188"/>
    </row>
    <row r="127" spans="1:9" ht="13.8" x14ac:dyDescent="0.3">
      <c r="A127" s="180"/>
      <c r="B127" s="107"/>
      <c r="C127" s="107"/>
      <c r="D127" s="108"/>
      <c r="E127" s="176"/>
      <c r="F127" s="181"/>
      <c r="G127" s="110"/>
      <c r="H127" s="110"/>
      <c r="I127" s="111"/>
    </row>
    <row r="128" spans="1:9" ht="13.8" x14ac:dyDescent="0.3">
      <c r="A128" s="189"/>
      <c r="B128" s="107"/>
      <c r="C128" s="107"/>
      <c r="D128" s="108"/>
      <c r="E128" s="176"/>
      <c r="F128" s="181"/>
      <c r="G128" s="110"/>
      <c r="H128" s="110"/>
      <c r="I128" s="111"/>
    </row>
    <row r="129" spans="1:9" ht="13.8" x14ac:dyDescent="0.3">
      <c r="A129" s="180"/>
      <c r="B129" s="107"/>
      <c r="C129" s="107"/>
      <c r="D129" s="108"/>
      <c r="E129" s="176"/>
      <c r="F129" s="181"/>
      <c r="G129" s="110"/>
      <c r="H129" s="110"/>
      <c r="I129" s="111"/>
    </row>
    <row r="130" spans="1:9" ht="13.8" x14ac:dyDescent="0.3">
      <c r="A130" s="180"/>
      <c r="B130" s="107"/>
      <c r="C130" s="107"/>
      <c r="D130" s="108"/>
      <c r="E130" s="176"/>
      <c r="F130" s="181"/>
      <c r="G130" s="110"/>
      <c r="H130" s="110"/>
      <c r="I130" s="111"/>
    </row>
    <row r="131" spans="1:9" ht="13.8" x14ac:dyDescent="0.3">
      <c r="A131" s="180"/>
      <c r="B131" s="107"/>
      <c r="C131" s="107"/>
      <c r="D131" s="108"/>
      <c r="E131" s="176"/>
      <c r="F131" s="181"/>
      <c r="G131" s="110"/>
      <c r="H131" s="110"/>
      <c r="I131" s="111"/>
    </row>
    <row r="132" spans="1:9" ht="13.8" x14ac:dyDescent="0.3">
      <c r="A132" s="180"/>
      <c r="B132" s="107"/>
      <c r="C132" s="107"/>
      <c r="D132" s="108"/>
      <c r="E132" s="176"/>
      <c r="F132" s="181"/>
      <c r="G132" s="110"/>
      <c r="H132" s="110"/>
      <c r="I132" s="111"/>
    </row>
    <row r="133" spans="1:9" ht="13.8" x14ac:dyDescent="0.3">
      <c r="A133" s="180"/>
      <c r="B133" s="107"/>
      <c r="C133" s="107"/>
      <c r="D133" s="108"/>
      <c r="E133" s="176"/>
      <c r="F133" s="181"/>
      <c r="G133" s="110"/>
      <c r="H133" s="110"/>
      <c r="I133" s="111"/>
    </row>
    <row r="134" spans="1:9" ht="13.8" x14ac:dyDescent="0.3">
      <c r="A134" s="180"/>
      <c r="B134" s="107"/>
      <c r="C134" s="107"/>
      <c r="D134" s="108"/>
      <c r="E134" s="176"/>
      <c r="F134" s="181"/>
      <c r="G134" s="110"/>
      <c r="H134" s="110"/>
      <c r="I134" s="111"/>
    </row>
    <row r="135" spans="1:9" ht="13.8" x14ac:dyDescent="0.3">
      <c r="A135" s="180"/>
      <c r="B135" s="107"/>
      <c r="C135" s="107"/>
      <c r="D135" s="108"/>
      <c r="E135" s="176"/>
      <c r="F135" s="181"/>
      <c r="G135" s="110"/>
      <c r="H135" s="110"/>
      <c r="I135" s="111"/>
    </row>
    <row r="136" spans="1:9" ht="13.8" x14ac:dyDescent="0.3">
      <c r="A136" s="180"/>
      <c r="B136" s="107"/>
      <c r="C136" s="107"/>
      <c r="D136" s="108"/>
      <c r="E136" s="176"/>
      <c r="F136" s="181"/>
      <c r="G136" s="110"/>
      <c r="H136" s="110"/>
      <c r="I136" s="111"/>
    </row>
    <row r="137" spans="1:9" ht="13.8" x14ac:dyDescent="0.3">
      <c r="A137" s="180"/>
      <c r="B137" s="107"/>
      <c r="C137" s="107"/>
      <c r="D137" s="108"/>
      <c r="E137" s="176"/>
      <c r="F137" s="181"/>
      <c r="G137" s="110"/>
      <c r="H137" s="110"/>
      <c r="I137" s="111"/>
    </row>
    <row r="138" spans="1:9" ht="13.8" x14ac:dyDescent="0.3">
      <c r="A138" s="180"/>
      <c r="B138" s="107"/>
      <c r="C138" s="107"/>
      <c r="D138" s="108"/>
      <c r="E138" s="176"/>
      <c r="F138" s="181"/>
      <c r="G138" s="110"/>
      <c r="H138" s="110"/>
      <c r="I138" s="111"/>
    </row>
    <row r="139" spans="1:9" ht="13.8" x14ac:dyDescent="0.3">
      <c r="A139" s="180"/>
      <c r="B139" s="107"/>
      <c r="C139" s="107"/>
      <c r="D139" s="108"/>
      <c r="E139" s="176"/>
      <c r="F139" s="181"/>
      <c r="G139" s="110"/>
      <c r="H139" s="110"/>
      <c r="I139" s="111"/>
    </row>
    <row r="140" spans="1:9" ht="13.8" x14ac:dyDescent="0.3">
      <c r="A140" s="180"/>
      <c r="B140" s="107"/>
      <c r="C140" s="107"/>
      <c r="D140" s="108"/>
      <c r="E140" s="176"/>
      <c r="F140" s="181"/>
      <c r="G140" s="110"/>
      <c r="H140" s="110"/>
      <c r="I140" s="111"/>
    </row>
    <row r="141" spans="1:9" ht="13.8" x14ac:dyDescent="0.3">
      <c r="A141" s="180"/>
      <c r="B141" s="107"/>
      <c r="C141" s="107"/>
      <c r="D141" s="108"/>
      <c r="E141" s="176"/>
      <c r="F141" s="181"/>
      <c r="G141" s="110"/>
      <c r="H141" s="110"/>
      <c r="I141" s="111"/>
    </row>
    <row r="142" spans="1:9" ht="13.8" x14ac:dyDescent="0.3">
      <c r="A142" s="180"/>
      <c r="B142" s="107"/>
      <c r="C142" s="107"/>
      <c r="D142" s="108"/>
      <c r="E142" s="176"/>
      <c r="F142" s="181"/>
      <c r="G142" s="110"/>
      <c r="H142" s="110"/>
      <c r="I142" s="111"/>
    </row>
    <row r="143" spans="1:9" x14ac:dyDescent="0.2">
      <c r="A143" s="190"/>
      <c r="E143" s="193"/>
      <c r="F143" s="194"/>
    </row>
    <row r="144" spans="1:9" x14ac:dyDescent="0.2">
      <c r="A144" s="190"/>
      <c r="E144" s="193"/>
      <c r="F144" s="194"/>
    </row>
    <row r="145" spans="1:10" s="195" customFormat="1" x14ac:dyDescent="0.2">
      <c r="A145" s="190"/>
      <c r="B145" s="191"/>
      <c r="C145" s="191"/>
      <c r="D145" s="192"/>
      <c r="E145" s="193"/>
      <c r="F145" s="194"/>
      <c r="I145" s="196"/>
      <c r="J145" s="172"/>
    </row>
    <row r="146" spans="1:10" s="195" customFormat="1" x14ac:dyDescent="0.2">
      <c r="A146" s="190"/>
      <c r="B146" s="191"/>
      <c r="C146" s="191"/>
      <c r="D146" s="192"/>
      <c r="E146" s="193"/>
      <c r="F146" s="194"/>
      <c r="I146" s="196"/>
      <c r="J146" s="172"/>
    </row>
    <row r="147" spans="1:10" s="195" customFormat="1" x14ac:dyDescent="0.2">
      <c r="A147" s="190"/>
      <c r="B147" s="191"/>
      <c r="C147" s="191"/>
      <c r="D147" s="192"/>
      <c r="E147" s="193"/>
      <c r="F147" s="194"/>
      <c r="I147" s="196"/>
      <c r="J147" s="172"/>
    </row>
    <row r="148" spans="1:10" s="195" customFormat="1" x14ac:dyDescent="0.2">
      <c r="A148" s="190"/>
      <c r="B148" s="191"/>
      <c r="C148" s="191"/>
      <c r="D148" s="192"/>
      <c r="E148" s="193"/>
      <c r="F148" s="194"/>
      <c r="I148" s="196"/>
      <c r="J148" s="172"/>
    </row>
    <row r="149" spans="1:10" s="195" customFormat="1" x14ac:dyDescent="0.2">
      <c r="A149" s="190"/>
      <c r="B149" s="191"/>
      <c r="C149" s="191"/>
      <c r="D149" s="192"/>
      <c r="E149" s="193"/>
      <c r="F149" s="194"/>
      <c r="I149" s="196"/>
      <c r="J149" s="172"/>
    </row>
    <row r="150" spans="1:10" s="195" customFormat="1" x14ac:dyDescent="0.2">
      <c r="A150" s="190"/>
      <c r="B150" s="191"/>
      <c r="C150" s="191"/>
      <c r="D150" s="192"/>
      <c r="E150" s="193"/>
      <c r="F150" s="194"/>
      <c r="I150" s="196"/>
      <c r="J150" s="172"/>
    </row>
    <row r="151" spans="1:10" s="195" customFormat="1" x14ac:dyDescent="0.2">
      <c r="A151" s="190"/>
      <c r="B151" s="191"/>
      <c r="C151" s="191"/>
      <c r="D151" s="192"/>
      <c r="E151" s="193"/>
      <c r="F151" s="194"/>
      <c r="I151" s="196"/>
      <c r="J151" s="172"/>
    </row>
    <row r="152" spans="1:10" s="195" customFormat="1" x14ac:dyDescent="0.2">
      <c r="A152" s="190"/>
      <c r="B152" s="191"/>
      <c r="C152" s="191"/>
      <c r="D152" s="192"/>
      <c r="E152" s="193"/>
      <c r="F152" s="194"/>
      <c r="I152" s="196"/>
      <c r="J152" s="172"/>
    </row>
    <row r="153" spans="1:10" s="195" customFormat="1" x14ac:dyDescent="0.2">
      <c r="A153" s="190"/>
      <c r="B153" s="191"/>
      <c r="C153" s="191"/>
      <c r="D153" s="192"/>
      <c r="E153" s="193"/>
      <c r="F153" s="194"/>
      <c r="I153" s="196"/>
      <c r="J153" s="172"/>
    </row>
    <row r="154" spans="1:10" s="195" customFormat="1" x14ac:dyDescent="0.2">
      <c r="A154" s="190"/>
      <c r="B154" s="191"/>
      <c r="C154" s="191"/>
      <c r="D154" s="192"/>
      <c r="E154" s="193"/>
      <c r="F154" s="194"/>
      <c r="I154" s="196"/>
      <c r="J154" s="172"/>
    </row>
    <row r="155" spans="1:10" s="195" customFormat="1" x14ac:dyDescent="0.2">
      <c r="A155" s="190"/>
      <c r="B155" s="191"/>
      <c r="C155" s="191"/>
      <c r="D155" s="192"/>
      <c r="E155" s="193"/>
      <c r="F155" s="194"/>
      <c r="I155" s="196"/>
      <c r="J155" s="172"/>
    </row>
    <row r="156" spans="1:10" s="195" customFormat="1" x14ac:dyDescent="0.2">
      <c r="A156" s="190"/>
      <c r="B156" s="191"/>
      <c r="C156" s="191"/>
      <c r="D156" s="192"/>
      <c r="E156" s="193"/>
      <c r="F156" s="194"/>
      <c r="I156" s="196"/>
      <c r="J156" s="172"/>
    </row>
    <row r="157" spans="1:10" s="195" customFormat="1" x14ac:dyDescent="0.2">
      <c r="A157" s="190"/>
      <c r="B157" s="191"/>
      <c r="C157" s="191"/>
      <c r="D157" s="192"/>
      <c r="E157" s="193"/>
      <c r="F157" s="194"/>
      <c r="I157" s="196"/>
      <c r="J157" s="172"/>
    </row>
    <row r="158" spans="1:10" s="195" customFormat="1" x14ac:dyDescent="0.2">
      <c r="A158" s="190"/>
      <c r="B158" s="191"/>
      <c r="C158" s="191"/>
      <c r="D158" s="192"/>
      <c r="E158" s="193"/>
      <c r="F158" s="194"/>
      <c r="I158" s="196"/>
      <c r="J158" s="172"/>
    </row>
    <row r="159" spans="1:10" s="195" customFormat="1" x14ac:dyDescent="0.2">
      <c r="A159" s="190"/>
      <c r="B159" s="191"/>
      <c r="C159" s="191"/>
      <c r="D159" s="192"/>
      <c r="E159" s="193"/>
      <c r="F159" s="194"/>
      <c r="I159" s="196"/>
      <c r="J159" s="172"/>
    </row>
    <row r="160" spans="1:10" s="195" customFormat="1" x14ac:dyDescent="0.2">
      <c r="A160" s="190"/>
      <c r="B160" s="191"/>
      <c r="C160" s="191"/>
      <c r="D160" s="192"/>
      <c r="E160" s="193"/>
      <c r="F160" s="194"/>
      <c r="I160" s="196"/>
      <c r="J160" s="172"/>
    </row>
    <row r="161" spans="1:10" s="195" customFormat="1" x14ac:dyDescent="0.2">
      <c r="A161" s="190"/>
      <c r="B161" s="191"/>
      <c r="C161" s="191"/>
      <c r="D161" s="192"/>
      <c r="E161" s="193"/>
      <c r="F161" s="194"/>
      <c r="I161" s="196"/>
      <c r="J161" s="172"/>
    </row>
    <row r="162" spans="1:10" s="195" customFormat="1" x14ac:dyDescent="0.2">
      <c r="A162" s="190"/>
      <c r="B162" s="191"/>
      <c r="C162" s="191"/>
      <c r="D162" s="192"/>
      <c r="E162" s="193"/>
      <c r="F162" s="194"/>
      <c r="I162" s="196"/>
      <c r="J162" s="172"/>
    </row>
    <row r="163" spans="1:10" s="195" customFormat="1" x14ac:dyDescent="0.2">
      <c r="A163" s="190"/>
      <c r="B163" s="191"/>
      <c r="C163" s="191"/>
      <c r="D163" s="192"/>
      <c r="E163" s="193"/>
      <c r="F163" s="194"/>
      <c r="I163" s="196"/>
      <c r="J163" s="172"/>
    </row>
    <row r="164" spans="1:10" s="195" customFormat="1" x14ac:dyDescent="0.2">
      <c r="A164" s="190"/>
      <c r="B164" s="191"/>
      <c r="C164" s="191"/>
      <c r="D164" s="192"/>
      <c r="E164" s="193"/>
      <c r="F164" s="194"/>
      <c r="I164" s="196"/>
      <c r="J164" s="172"/>
    </row>
    <row r="165" spans="1:10" s="195" customFormat="1" x14ac:dyDescent="0.2">
      <c r="A165" s="190"/>
      <c r="B165" s="191"/>
      <c r="C165" s="191"/>
      <c r="D165" s="192"/>
      <c r="E165" s="193"/>
      <c r="F165" s="194"/>
      <c r="I165" s="196"/>
      <c r="J165" s="172"/>
    </row>
    <row r="166" spans="1:10" s="195" customFormat="1" x14ac:dyDescent="0.2">
      <c r="A166" s="190"/>
      <c r="B166" s="191"/>
      <c r="C166" s="191"/>
      <c r="D166" s="192"/>
      <c r="E166" s="193"/>
      <c r="F166" s="194"/>
      <c r="I166" s="196"/>
      <c r="J166" s="172"/>
    </row>
    <row r="167" spans="1:10" s="195" customFormat="1" x14ac:dyDescent="0.2">
      <c r="A167" s="190"/>
      <c r="B167" s="191"/>
      <c r="C167" s="191"/>
      <c r="D167" s="192"/>
      <c r="E167" s="193"/>
      <c r="F167" s="194"/>
      <c r="I167" s="196"/>
      <c r="J167" s="172"/>
    </row>
    <row r="168" spans="1:10" s="195" customFormat="1" x14ac:dyDescent="0.2">
      <c r="A168" s="190"/>
      <c r="B168" s="191"/>
      <c r="C168" s="191"/>
      <c r="D168" s="192"/>
      <c r="E168" s="193"/>
      <c r="F168" s="194"/>
      <c r="I168" s="196"/>
      <c r="J168" s="172"/>
    </row>
    <row r="169" spans="1:10" s="195" customFormat="1" x14ac:dyDescent="0.2">
      <c r="A169" s="190"/>
      <c r="B169" s="191"/>
      <c r="C169" s="191"/>
      <c r="D169" s="192"/>
      <c r="E169" s="193"/>
      <c r="F169" s="194"/>
      <c r="I169" s="196"/>
      <c r="J169" s="172"/>
    </row>
    <row r="170" spans="1:10" s="195" customFormat="1" x14ac:dyDescent="0.2">
      <c r="A170" s="190"/>
      <c r="B170" s="191"/>
      <c r="C170" s="191"/>
      <c r="D170" s="192"/>
      <c r="E170" s="193"/>
      <c r="F170" s="194"/>
      <c r="I170" s="196"/>
      <c r="J170" s="172"/>
    </row>
    <row r="171" spans="1:10" s="195" customFormat="1" x14ac:dyDescent="0.2">
      <c r="A171" s="190"/>
      <c r="B171" s="191"/>
      <c r="C171" s="191"/>
      <c r="D171" s="192"/>
      <c r="E171" s="193"/>
      <c r="F171" s="194"/>
      <c r="I171" s="196"/>
      <c r="J171" s="172"/>
    </row>
    <row r="172" spans="1:10" s="195" customFormat="1" x14ac:dyDescent="0.2">
      <c r="A172" s="190"/>
      <c r="B172" s="191"/>
      <c r="C172" s="191"/>
      <c r="D172" s="192"/>
      <c r="E172" s="193"/>
      <c r="F172" s="194"/>
      <c r="I172" s="196"/>
      <c r="J172" s="172"/>
    </row>
    <row r="173" spans="1:10" s="195" customFormat="1" x14ac:dyDescent="0.2">
      <c r="A173" s="190"/>
      <c r="B173" s="191"/>
      <c r="C173" s="191"/>
      <c r="D173" s="192"/>
      <c r="E173" s="193"/>
      <c r="F173" s="194"/>
      <c r="I173" s="196"/>
      <c r="J173" s="172"/>
    </row>
    <row r="174" spans="1:10" s="195" customFormat="1" x14ac:dyDescent="0.2">
      <c r="A174" s="190"/>
      <c r="B174" s="191"/>
      <c r="C174" s="191"/>
      <c r="D174" s="192"/>
      <c r="E174" s="193"/>
      <c r="F174" s="194"/>
      <c r="I174" s="196"/>
      <c r="J174" s="172"/>
    </row>
    <row r="175" spans="1:10" s="195" customFormat="1" x14ac:dyDescent="0.2">
      <c r="A175" s="190"/>
      <c r="B175" s="191"/>
      <c r="C175" s="191"/>
      <c r="D175" s="192"/>
      <c r="E175" s="193"/>
      <c r="F175" s="194"/>
      <c r="I175" s="196"/>
      <c r="J175" s="172"/>
    </row>
    <row r="176" spans="1:10" s="195" customFormat="1" x14ac:dyDescent="0.2">
      <c r="A176" s="190"/>
      <c r="B176" s="191"/>
      <c r="C176" s="191"/>
      <c r="D176" s="192"/>
      <c r="E176" s="193"/>
      <c r="F176" s="194"/>
      <c r="I176" s="196"/>
      <c r="J176" s="172"/>
    </row>
    <row r="177" spans="1:10" s="195" customFormat="1" x14ac:dyDescent="0.2">
      <c r="A177" s="190"/>
      <c r="B177" s="191"/>
      <c r="C177" s="191"/>
      <c r="D177" s="192"/>
      <c r="E177" s="193"/>
      <c r="F177" s="194"/>
      <c r="I177" s="196"/>
      <c r="J177" s="172"/>
    </row>
    <row r="178" spans="1:10" s="195" customFormat="1" x14ac:dyDescent="0.2">
      <c r="A178" s="190"/>
      <c r="B178" s="191"/>
      <c r="C178" s="191"/>
      <c r="D178" s="192"/>
      <c r="E178" s="193"/>
      <c r="F178" s="194"/>
      <c r="I178" s="196"/>
      <c r="J178" s="172"/>
    </row>
    <row r="179" spans="1:10" s="195" customFormat="1" x14ac:dyDescent="0.2">
      <c r="A179" s="190"/>
      <c r="B179" s="191"/>
      <c r="C179" s="191"/>
      <c r="D179" s="192"/>
      <c r="E179" s="193"/>
      <c r="F179" s="194"/>
      <c r="I179" s="196"/>
      <c r="J179" s="172"/>
    </row>
    <row r="180" spans="1:10" s="195" customFormat="1" x14ac:dyDescent="0.2">
      <c r="A180" s="190"/>
      <c r="B180" s="191"/>
      <c r="C180" s="191"/>
      <c r="D180" s="192"/>
      <c r="E180" s="193"/>
      <c r="F180" s="194"/>
      <c r="I180" s="196"/>
      <c r="J180" s="172"/>
    </row>
    <row r="181" spans="1:10" s="195" customFormat="1" x14ac:dyDescent="0.2">
      <c r="A181" s="190"/>
      <c r="B181" s="191"/>
      <c r="C181" s="191"/>
      <c r="D181" s="192"/>
      <c r="E181" s="193"/>
      <c r="F181" s="194"/>
      <c r="I181" s="196"/>
      <c r="J181" s="172"/>
    </row>
    <row r="182" spans="1:10" s="195" customFormat="1" x14ac:dyDescent="0.2">
      <c r="A182" s="190"/>
      <c r="B182" s="191"/>
      <c r="C182" s="191"/>
      <c r="D182" s="192"/>
      <c r="E182" s="193"/>
      <c r="F182" s="194"/>
      <c r="I182" s="196"/>
      <c r="J182" s="172"/>
    </row>
    <row r="183" spans="1:10" s="195" customFormat="1" x14ac:dyDescent="0.2">
      <c r="A183" s="190"/>
      <c r="B183" s="191"/>
      <c r="C183" s="191"/>
      <c r="D183" s="192"/>
      <c r="E183" s="193"/>
      <c r="F183" s="194"/>
      <c r="I183" s="196"/>
      <c r="J183" s="172"/>
    </row>
    <row r="184" spans="1:10" s="195" customFormat="1" x14ac:dyDescent="0.2">
      <c r="A184" s="190"/>
      <c r="B184" s="191"/>
      <c r="C184" s="191"/>
      <c r="D184" s="192"/>
      <c r="E184" s="193"/>
      <c r="F184" s="194"/>
      <c r="I184" s="196"/>
      <c r="J184" s="172"/>
    </row>
    <row r="185" spans="1:10" s="195" customFormat="1" x14ac:dyDescent="0.2">
      <c r="A185" s="190"/>
      <c r="B185" s="191"/>
      <c r="C185" s="191"/>
      <c r="D185" s="192"/>
      <c r="E185" s="193"/>
      <c r="F185" s="194"/>
      <c r="I185" s="196"/>
      <c r="J185" s="172"/>
    </row>
    <row r="186" spans="1:10" s="195" customFormat="1" x14ac:dyDescent="0.2">
      <c r="A186" s="190"/>
      <c r="B186" s="191"/>
      <c r="C186" s="191"/>
      <c r="D186" s="192"/>
      <c r="E186" s="193"/>
      <c r="F186" s="194"/>
      <c r="I186" s="196"/>
      <c r="J186" s="172"/>
    </row>
    <row r="187" spans="1:10" s="195" customFormat="1" x14ac:dyDescent="0.2">
      <c r="A187" s="190"/>
      <c r="B187" s="191"/>
      <c r="C187" s="191"/>
      <c r="D187" s="192"/>
      <c r="E187" s="193"/>
      <c r="F187" s="194"/>
      <c r="I187" s="196"/>
      <c r="J187" s="172"/>
    </row>
    <row r="188" spans="1:10" s="195" customFormat="1" x14ac:dyDescent="0.2">
      <c r="A188" s="190"/>
      <c r="B188" s="191"/>
      <c r="C188" s="191"/>
      <c r="D188" s="192"/>
      <c r="E188" s="193"/>
      <c r="F188" s="194"/>
      <c r="I188" s="196"/>
      <c r="J188" s="172"/>
    </row>
    <row r="189" spans="1:10" s="195" customFormat="1" x14ac:dyDescent="0.2">
      <c r="A189" s="190"/>
      <c r="B189" s="191"/>
      <c r="C189" s="191"/>
      <c r="D189" s="192"/>
      <c r="E189" s="193"/>
      <c r="F189" s="194"/>
      <c r="I189" s="196"/>
      <c r="J189" s="172"/>
    </row>
    <row r="190" spans="1:10" s="195" customFormat="1" x14ac:dyDescent="0.2">
      <c r="A190" s="190"/>
      <c r="B190" s="191"/>
      <c r="C190" s="191"/>
      <c r="D190" s="192"/>
      <c r="E190" s="193"/>
      <c r="F190" s="194"/>
      <c r="I190" s="196"/>
      <c r="J190" s="172"/>
    </row>
    <row r="191" spans="1:10" s="195" customFormat="1" x14ac:dyDescent="0.2">
      <c r="A191" s="190"/>
      <c r="B191" s="191"/>
      <c r="C191" s="191"/>
      <c r="D191" s="192"/>
      <c r="E191" s="193"/>
      <c r="F191" s="194"/>
      <c r="I191" s="196"/>
      <c r="J191" s="172"/>
    </row>
    <row r="192" spans="1:10" s="195" customFormat="1" x14ac:dyDescent="0.2">
      <c r="A192" s="190"/>
      <c r="B192" s="191"/>
      <c r="C192" s="191"/>
      <c r="D192" s="192"/>
      <c r="E192" s="193"/>
      <c r="F192" s="194"/>
      <c r="I192" s="196"/>
      <c r="J192" s="172"/>
    </row>
    <row r="193" spans="1:10" s="195" customFormat="1" x14ac:dyDescent="0.2">
      <c r="A193" s="190"/>
      <c r="B193" s="191"/>
      <c r="C193" s="191"/>
      <c r="D193" s="192"/>
      <c r="E193" s="193"/>
      <c r="F193" s="194"/>
      <c r="I193" s="196"/>
      <c r="J193" s="172"/>
    </row>
    <row r="194" spans="1:10" s="195" customFormat="1" x14ac:dyDescent="0.2">
      <c r="A194" s="190"/>
      <c r="B194" s="191"/>
      <c r="C194" s="191"/>
      <c r="D194" s="192"/>
      <c r="E194" s="193"/>
      <c r="F194" s="194"/>
      <c r="I194" s="196"/>
      <c r="J194" s="172"/>
    </row>
    <row r="195" spans="1:10" s="195" customFormat="1" x14ac:dyDescent="0.2">
      <c r="A195" s="190"/>
      <c r="B195" s="191"/>
      <c r="C195" s="191"/>
      <c r="D195" s="192"/>
      <c r="E195" s="193"/>
      <c r="F195" s="194"/>
      <c r="I195" s="196"/>
      <c r="J195" s="172"/>
    </row>
    <row r="196" spans="1:10" s="195" customFormat="1" x14ac:dyDescent="0.2">
      <c r="A196" s="190"/>
      <c r="B196" s="191"/>
      <c r="C196" s="191"/>
      <c r="D196" s="192"/>
      <c r="E196" s="193"/>
      <c r="F196" s="194"/>
      <c r="I196" s="196"/>
      <c r="J196" s="172"/>
    </row>
    <row r="197" spans="1:10" s="195" customFormat="1" x14ac:dyDescent="0.2">
      <c r="A197" s="190"/>
      <c r="B197" s="191"/>
      <c r="C197" s="191"/>
      <c r="D197" s="192"/>
      <c r="E197" s="193"/>
      <c r="F197" s="194"/>
      <c r="I197" s="196"/>
      <c r="J197" s="172"/>
    </row>
    <row r="198" spans="1:10" s="195" customFormat="1" x14ac:dyDescent="0.2">
      <c r="A198" s="190"/>
      <c r="B198" s="191"/>
      <c r="C198" s="191"/>
      <c r="D198" s="192"/>
      <c r="E198" s="193"/>
      <c r="F198" s="194"/>
      <c r="I198" s="196"/>
      <c r="J198" s="172"/>
    </row>
    <row r="199" spans="1:10" s="195" customFormat="1" x14ac:dyDescent="0.2">
      <c r="A199" s="190"/>
      <c r="B199" s="191"/>
      <c r="C199" s="191"/>
      <c r="D199" s="192"/>
      <c r="E199" s="193"/>
      <c r="F199" s="194"/>
      <c r="I199" s="196"/>
      <c r="J199" s="172"/>
    </row>
    <row r="200" spans="1:10" s="195" customFormat="1" x14ac:dyDescent="0.2">
      <c r="A200" s="190"/>
      <c r="B200" s="191"/>
      <c r="C200" s="191"/>
      <c r="D200" s="192"/>
      <c r="E200" s="193"/>
      <c r="F200" s="194"/>
      <c r="I200" s="196"/>
      <c r="J200" s="172"/>
    </row>
    <row r="201" spans="1:10" s="195" customFormat="1" x14ac:dyDescent="0.2">
      <c r="A201" s="190"/>
      <c r="B201" s="191"/>
      <c r="C201" s="191"/>
      <c r="D201" s="192"/>
      <c r="E201" s="193"/>
      <c r="F201" s="194"/>
      <c r="I201" s="196"/>
      <c r="J201" s="172"/>
    </row>
    <row r="202" spans="1:10" s="195" customFormat="1" x14ac:dyDescent="0.2">
      <c r="A202" s="190"/>
      <c r="B202" s="191"/>
      <c r="C202" s="191"/>
      <c r="D202" s="192"/>
      <c r="E202" s="193"/>
      <c r="F202" s="194"/>
      <c r="I202" s="196"/>
      <c r="J202" s="172"/>
    </row>
    <row r="203" spans="1:10" s="195" customFormat="1" x14ac:dyDescent="0.2">
      <c r="A203" s="190"/>
      <c r="B203" s="191"/>
      <c r="C203" s="191"/>
      <c r="D203" s="192"/>
      <c r="E203" s="193"/>
      <c r="F203" s="194"/>
      <c r="I203" s="196"/>
      <c r="J203" s="172"/>
    </row>
    <row r="204" spans="1:10" s="195" customFormat="1" x14ac:dyDescent="0.2">
      <c r="A204" s="190"/>
      <c r="B204" s="191"/>
      <c r="C204" s="191"/>
      <c r="D204" s="192"/>
      <c r="E204" s="193"/>
      <c r="F204" s="194"/>
      <c r="I204" s="196"/>
      <c r="J204" s="172"/>
    </row>
    <row r="205" spans="1:10" s="195" customFormat="1" x14ac:dyDescent="0.2">
      <c r="A205" s="190"/>
      <c r="B205" s="191"/>
      <c r="C205" s="191"/>
      <c r="D205" s="192"/>
      <c r="E205" s="193"/>
      <c r="F205" s="194"/>
      <c r="I205" s="196"/>
      <c r="J205" s="172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C4" activePane="bottomRight" state="frozen"/>
      <selection activeCell="D7" sqref="D7"/>
      <selection pane="topRight" activeCell="D7" sqref="D7"/>
      <selection pane="bottomLeft" activeCell="D7" sqref="D7"/>
      <selection pane="bottomRight" activeCell="AT91" sqref="AT91"/>
    </sheetView>
  </sheetViews>
  <sheetFormatPr defaultColWidth="9.33203125" defaultRowHeight="13.2" x14ac:dyDescent="0.25"/>
  <cols>
    <col min="1" max="1" width="15.6640625" style="118" bestFit="1" customWidth="1"/>
    <col min="2" max="2" width="25.6640625" style="118" customWidth="1"/>
    <col min="3" max="3" width="15.33203125" style="151" bestFit="1" customWidth="1"/>
    <col min="4" max="4" width="14" style="152" bestFit="1" customWidth="1"/>
    <col min="5" max="5" width="12" style="153" bestFit="1" customWidth="1"/>
    <col min="6" max="6" width="10.5546875" style="154" customWidth="1"/>
    <col min="7" max="7" width="11" style="153" bestFit="1" customWidth="1"/>
    <col min="8" max="8" width="12.6640625" style="155" bestFit="1" customWidth="1"/>
    <col min="9" max="9" width="10.6640625" style="153" bestFit="1" customWidth="1"/>
    <col min="10" max="10" width="13.5546875" style="154" customWidth="1"/>
    <col min="11" max="11" width="16.6640625" style="156" bestFit="1" customWidth="1"/>
    <col min="12" max="12" width="12.33203125" style="157" bestFit="1" customWidth="1"/>
    <col min="13" max="13" width="14" style="158" bestFit="1" customWidth="1"/>
    <col min="14" max="14" width="12" style="153" bestFit="1" customWidth="1"/>
    <col min="15" max="15" width="18" style="159" bestFit="1" customWidth="1"/>
    <col min="16" max="16" width="9.6640625" style="155" bestFit="1" customWidth="1"/>
    <col min="17" max="17" width="9.33203125" style="154" bestFit="1" customWidth="1"/>
    <col min="18" max="18" width="10.5546875" style="153" bestFit="1" customWidth="1"/>
    <col min="19" max="19" width="10.5546875" style="159" customWidth="1"/>
    <col min="20" max="20" width="9.6640625" style="155" bestFit="1" customWidth="1"/>
    <col min="21" max="21" width="9.33203125" style="154" bestFit="1" customWidth="1"/>
    <col min="22" max="22" width="7.6640625" style="153" bestFit="1" customWidth="1"/>
    <col min="23" max="23" width="8.44140625" style="159" bestFit="1" customWidth="1"/>
    <col min="24" max="24" width="9.6640625" style="155" bestFit="1" customWidth="1"/>
    <col min="25" max="25" width="9.33203125" style="154" bestFit="1" customWidth="1"/>
    <col min="26" max="26" width="8.5546875" style="153" bestFit="1" customWidth="1"/>
    <col min="27" max="27" width="8.44140625" style="159" bestFit="1" customWidth="1"/>
    <col min="28" max="28" width="9.6640625" style="155" bestFit="1" customWidth="1"/>
    <col min="29" max="29" width="9.33203125" style="154" bestFit="1" customWidth="1"/>
    <col min="30" max="30" width="9.6640625" style="155" bestFit="1" customWidth="1"/>
    <col min="31" max="31" width="14.44140625" style="155" customWidth="1"/>
    <col min="32" max="32" width="10.44140625" style="153" customWidth="1"/>
    <col min="33" max="33" width="16" style="154" customWidth="1"/>
    <col min="34" max="34" width="9.6640625" style="155" bestFit="1" customWidth="1"/>
    <col min="35" max="35" width="19.5546875" style="154" customWidth="1"/>
    <col min="36" max="36" width="9.6640625" style="153" bestFit="1" customWidth="1"/>
    <col min="37" max="37" width="9.33203125" style="154" bestFit="1" customWidth="1"/>
    <col min="38" max="38" width="9.6640625" style="153" bestFit="1" customWidth="1"/>
    <col min="39" max="39" width="14" style="154" customWidth="1"/>
    <col min="40" max="40" width="9.33203125" style="153"/>
    <col min="41" max="41" width="8.44140625" style="159" bestFit="1" customWidth="1"/>
    <col min="42" max="42" width="9.6640625" style="155" bestFit="1" customWidth="1"/>
    <col min="43" max="43" width="9.33203125" style="154" bestFit="1" customWidth="1"/>
    <col min="44" max="44" width="9.6640625" style="153" bestFit="1" customWidth="1"/>
    <col min="45" max="45" width="10.5546875" style="154" customWidth="1"/>
    <col min="46" max="16384" width="9.33203125" style="118"/>
  </cols>
  <sheetData>
    <row r="1" spans="1:45" ht="24" customHeight="1" x14ac:dyDescent="0.3">
      <c r="A1" s="395" t="s">
        <v>319</v>
      </c>
      <c r="B1" s="396"/>
      <c r="C1" s="409" t="s">
        <v>186</v>
      </c>
      <c r="D1" s="410"/>
      <c r="E1" s="398" t="s">
        <v>117</v>
      </c>
      <c r="F1" s="399"/>
      <c r="G1" s="398" t="s">
        <v>187</v>
      </c>
      <c r="H1" s="399"/>
      <c r="I1" s="398" t="s">
        <v>188</v>
      </c>
      <c r="J1" s="399"/>
      <c r="K1" s="400" t="s">
        <v>250</v>
      </c>
      <c r="L1" s="401"/>
      <c r="M1" s="402"/>
      <c r="N1" s="398" t="s">
        <v>189</v>
      </c>
      <c r="O1" s="407"/>
      <c r="P1" s="407"/>
      <c r="Q1" s="399"/>
      <c r="R1" s="398" t="s">
        <v>190</v>
      </c>
      <c r="S1" s="407"/>
      <c r="T1" s="407"/>
      <c r="U1" s="408"/>
      <c r="V1" s="398" t="s">
        <v>170</v>
      </c>
      <c r="W1" s="407"/>
      <c r="X1" s="407"/>
      <c r="Y1" s="408"/>
      <c r="Z1" s="398" t="s">
        <v>191</v>
      </c>
      <c r="AA1" s="407"/>
      <c r="AB1" s="407"/>
      <c r="AC1" s="408"/>
      <c r="AD1" s="398" t="s">
        <v>192</v>
      </c>
      <c r="AE1" s="408"/>
      <c r="AF1" s="398" t="s">
        <v>193</v>
      </c>
      <c r="AG1" s="399"/>
      <c r="AH1" s="407" t="s">
        <v>194</v>
      </c>
      <c r="AI1" s="414"/>
      <c r="AJ1" s="398" t="s">
        <v>195</v>
      </c>
      <c r="AK1" s="408"/>
      <c r="AL1" s="398" t="s">
        <v>196</v>
      </c>
      <c r="AM1" s="408"/>
      <c r="AN1" s="398" t="s">
        <v>197</v>
      </c>
      <c r="AO1" s="407"/>
      <c r="AP1" s="414"/>
      <c r="AQ1" s="399"/>
      <c r="AR1" s="398" t="s">
        <v>198</v>
      </c>
      <c r="AS1" s="399"/>
    </row>
    <row r="2" spans="1:45" ht="34.5" customHeight="1" thickBot="1" x14ac:dyDescent="0.3">
      <c r="A2" s="397"/>
      <c r="B2" s="396"/>
      <c r="C2" s="403" t="s">
        <v>199</v>
      </c>
      <c r="D2" s="394"/>
      <c r="E2" s="404" t="s">
        <v>200</v>
      </c>
      <c r="F2" s="405"/>
      <c r="G2" s="404" t="s">
        <v>201</v>
      </c>
      <c r="H2" s="405"/>
      <c r="I2" s="404" t="s">
        <v>202</v>
      </c>
      <c r="J2" s="405"/>
      <c r="K2" s="406" t="s">
        <v>203</v>
      </c>
      <c r="L2" s="390"/>
      <c r="M2" s="391"/>
      <c r="N2" s="389" t="s">
        <v>204</v>
      </c>
      <c r="O2" s="390"/>
      <c r="P2" s="390"/>
      <c r="Q2" s="391"/>
      <c r="R2" s="389" t="s">
        <v>204</v>
      </c>
      <c r="S2" s="390"/>
      <c r="T2" s="390"/>
      <c r="U2" s="391"/>
      <c r="V2" s="389" t="s">
        <v>204</v>
      </c>
      <c r="W2" s="390"/>
      <c r="X2" s="390"/>
      <c r="Y2" s="391"/>
      <c r="Z2" s="392" t="s">
        <v>204</v>
      </c>
      <c r="AA2" s="393"/>
      <c r="AB2" s="393"/>
      <c r="AC2" s="394"/>
      <c r="AD2" s="392" t="s">
        <v>204</v>
      </c>
      <c r="AE2" s="413"/>
      <c r="AF2" s="392" t="s">
        <v>204</v>
      </c>
      <c r="AG2" s="394"/>
      <c r="AH2" s="392" t="s">
        <v>204</v>
      </c>
      <c r="AI2" s="394"/>
      <c r="AJ2" s="392" t="s">
        <v>204</v>
      </c>
      <c r="AK2" s="394"/>
      <c r="AL2" s="392" t="s">
        <v>204</v>
      </c>
      <c r="AM2" s="394"/>
      <c r="AN2" s="392" t="s">
        <v>204</v>
      </c>
      <c r="AO2" s="393"/>
      <c r="AP2" s="393"/>
      <c r="AQ2" s="394"/>
      <c r="AR2" s="411" t="s">
        <v>204</v>
      </c>
      <c r="AS2" s="412"/>
    </row>
    <row r="3" spans="1:45" ht="13.5" customHeight="1" x14ac:dyDescent="0.3">
      <c r="A3" s="119" t="s">
        <v>109</v>
      </c>
      <c r="B3" s="120" t="s">
        <v>110</v>
      </c>
      <c r="C3" s="121" t="s">
        <v>205</v>
      </c>
      <c r="D3" s="121" t="s">
        <v>206</v>
      </c>
      <c r="E3" s="122" t="s">
        <v>117</v>
      </c>
      <c r="F3" s="122" t="s">
        <v>178</v>
      </c>
      <c r="G3" s="122" t="s">
        <v>115</v>
      </c>
      <c r="H3" s="122" t="s">
        <v>207</v>
      </c>
      <c r="I3" s="122" t="s">
        <v>208</v>
      </c>
      <c r="J3" s="122" t="s">
        <v>209</v>
      </c>
      <c r="K3" s="123" t="s">
        <v>210</v>
      </c>
      <c r="L3" s="123" t="s">
        <v>211</v>
      </c>
      <c r="M3" s="123" t="s">
        <v>212</v>
      </c>
      <c r="N3" s="122" t="s">
        <v>213</v>
      </c>
      <c r="O3" s="122" t="s">
        <v>214</v>
      </c>
      <c r="P3" s="122" t="s">
        <v>215</v>
      </c>
      <c r="Q3" s="122" t="s">
        <v>216</v>
      </c>
      <c r="R3" s="122" t="s">
        <v>213</v>
      </c>
      <c r="S3" s="122" t="s">
        <v>214</v>
      </c>
      <c r="T3" s="122" t="s">
        <v>215</v>
      </c>
      <c r="U3" s="122" t="s">
        <v>216</v>
      </c>
      <c r="V3" s="122" t="s">
        <v>213</v>
      </c>
      <c r="W3" s="122" t="s">
        <v>214</v>
      </c>
      <c r="X3" s="122" t="s">
        <v>215</v>
      </c>
      <c r="Y3" s="122" t="s">
        <v>216</v>
      </c>
      <c r="Z3" s="120" t="s">
        <v>213</v>
      </c>
      <c r="AA3" s="120" t="s">
        <v>214</v>
      </c>
      <c r="AB3" s="120" t="s">
        <v>215</v>
      </c>
      <c r="AC3" s="120" t="s">
        <v>216</v>
      </c>
      <c r="AD3" s="120" t="s">
        <v>215</v>
      </c>
      <c r="AE3" s="120" t="s">
        <v>216</v>
      </c>
      <c r="AF3" s="120" t="s">
        <v>215</v>
      </c>
      <c r="AG3" s="120" t="s">
        <v>216</v>
      </c>
      <c r="AH3" s="120" t="s">
        <v>215</v>
      </c>
      <c r="AI3" s="120" t="s">
        <v>216</v>
      </c>
      <c r="AJ3" s="120" t="s">
        <v>215</v>
      </c>
      <c r="AK3" s="120" t="s">
        <v>216</v>
      </c>
      <c r="AL3" s="120" t="s">
        <v>215</v>
      </c>
      <c r="AM3" s="120" t="s">
        <v>216</v>
      </c>
      <c r="AN3" s="120" t="s">
        <v>213</v>
      </c>
      <c r="AO3" s="120" t="s">
        <v>214</v>
      </c>
      <c r="AP3" s="120" t="s">
        <v>215</v>
      </c>
      <c r="AQ3" s="120" t="s">
        <v>216</v>
      </c>
      <c r="AR3" s="120" t="s">
        <v>215</v>
      </c>
      <c r="AS3" s="120" t="s">
        <v>216</v>
      </c>
    </row>
    <row r="4" spans="1:45" ht="13.5" customHeight="1" x14ac:dyDescent="0.3">
      <c r="A4" s="124" t="s">
        <v>142</v>
      </c>
      <c r="B4" s="168" t="str">
        <f>'Incentive Goal'!B3</f>
        <v>ALAMANCE</v>
      </c>
      <c r="C4" s="125">
        <v>14</v>
      </c>
      <c r="D4" s="125">
        <v>23.5</v>
      </c>
      <c r="E4" s="234">
        <v>5990</v>
      </c>
      <c r="F4" s="233">
        <v>427.85714285714283</v>
      </c>
      <c r="G4" s="234">
        <v>162</v>
      </c>
      <c r="H4" s="233">
        <v>11.571428571428571</v>
      </c>
      <c r="I4" s="234">
        <v>172</v>
      </c>
      <c r="J4" s="233">
        <v>12.285714285714286</v>
      </c>
      <c r="K4" s="126">
        <v>5124252.3899999997</v>
      </c>
      <c r="L4" s="126">
        <v>366018.02785714285</v>
      </c>
      <c r="M4" s="126">
        <v>218053.29319148936</v>
      </c>
      <c r="N4" s="372">
        <v>52349</v>
      </c>
      <c r="O4" s="125">
        <v>3739.2142857142858</v>
      </c>
      <c r="P4" s="372">
        <v>317</v>
      </c>
      <c r="Q4" s="125">
        <v>22.642857142857142</v>
      </c>
      <c r="R4" s="372">
        <v>836</v>
      </c>
      <c r="S4" s="125">
        <v>59.714285714285715</v>
      </c>
      <c r="T4" s="372">
        <v>46</v>
      </c>
      <c r="U4" s="125">
        <v>3.2857142857142856</v>
      </c>
      <c r="V4" s="372">
        <v>147</v>
      </c>
      <c r="W4" s="125">
        <v>10.5</v>
      </c>
      <c r="X4" s="372">
        <v>161</v>
      </c>
      <c r="Y4" s="125">
        <v>11.5</v>
      </c>
      <c r="Z4" s="372">
        <v>347</v>
      </c>
      <c r="AA4" s="125">
        <v>24.785714285714285</v>
      </c>
      <c r="AB4" s="372">
        <v>157</v>
      </c>
      <c r="AC4" s="125">
        <v>11.214285714285714</v>
      </c>
      <c r="AD4" s="372">
        <v>174</v>
      </c>
      <c r="AE4" s="125">
        <v>12.428571428571429</v>
      </c>
      <c r="AF4" s="127">
        <v>83</v>
      </c>
      <c r="AG4" s="125">
        <v>5.9285714285714288</v>
      </c>
      <c r="AH4" s="127">
        <v>177</v>
      </c>
      <c r="AI4" s="125">
        <v>12.642857142857142</v>
      </c>
      <c r="AJ4" s="127">
        <v>32</v>
      </c>
      <c r="AK4" s="125">
        <v>2.2857142857142856</v>
      </c>
      <c r="AL4" s="127">
        <v>1403</v>
      </c>
      <c r="AM4" s="125">
        <v>100.21428571428571</v>
      </c>
      <c r="AN4" s="127">
        <v>613</v>
      </c>
      <c r="AO4" s="125">
        <v>43.785714285714285</v>
      </c>
      <c r="AP4" s="127">
        <v>1255</v>
      </c>
      <c r="AQ4" s="125">
        <v>89.642857142857139</v>
      </c>
      <c r="AR4" s="127">
        <v>309</v>
      </c>
      <c r="AS4" s="125">
        <v>22.071428571428573</v>
      </c>
    </row>
    <row r="5" spans="1:45" ht="13.5" customHeight="1" x14ac:dyDescent="0.3">
      <c r="A5" s="124" t="s">
        <v>152</v>
      </c>
      <c r="B5" s="168" t="str">
        <f>'Incentive Goal'!B4</f>
        <v>ALEXANDER</v>
      </c>
      <c r="C5" s="125">
        <v>4</v>
      </c>
      <c r="D5" s="125">
        <v>5.25</v>
      </c>
      <c r="E5" s="234">
        <v>1098</v>
      </c>
      <c r="F5" s="233">
        <v>274.5</v>
      </c>
      <c r="G5" s="234">
        <v>25</v>
      </c>
      <c r="H5" s="233">
        <v>6.25</v>
      </c>
      <c r="I5" s="234">
        <v>23</v>
      </c>
      <c r="J5" s="233">
        <v>5.75</v>
      </c>
      <c r="K5" s="126">
        <v>781059.77</v>
      </c>
      <c r="L5" s="126">
        <v>195264.9425</v>
      </c>
      <c r="M5" s="126">
        <v>148773.28952380954</v>
      </c>
      <c r="N5" s="372">
        <v>16431</v>
      </c>
      <c r="O5" s="125">
        <v>4107.75</v>
      </c>
      <c r="P5" s="372">
        <v>53</v>
      </c>
      <c r="Q5" s="125">
        <v>13.25</v>
      </c>
      <c r="R5" s="372">
        <v>152</v>
      </c>
      <c r="S5" s="125">
        <v>38</v>
      </c>
      <c r="T5" s="372">
        <v>5</v>
      </c>
      <c r="U5" s="125">
        <v>1.25</v>
      </c>
      <c r="V5" s="372">
        <v>9</v>
      </c>
      <c r="W5" s="125">
        <v>2.25</v>
      </c>
      <c r="X5" s="372">
        <v>25</v>
      </c>
      <c r="Y5" s="125">
        <v>6.25</v>
      </c>
      <c r="Z5" s="372">
        <v>32</v>
      </c>
      <c r="AA5" s="125">
        <v>8</v>
      </c>
      <c r="AB5" s="372">
        <v>20</v>
      </c>
      <c r="AC5" s="125">
        <v>5</v>
      </c>
      <c r="AD5" s="372">
        <v>2</v>
      </c>
      <c r="AE5" s="125">
        <v>0.5</v>
      </c>
      <c r="AF5" s="127">
        <v>3</v>
      </c>
      <c r="AG5" s="125">
        <v>0.75</v>
      </c>
      <c r="AH5" s="127">
        <v>49</v>
      </c>
      <c r="AI5" s="125">
        <v>12.25</v>
      </c>
      <c r="AJ5" s="127">
        <v>1</v>
      </c>
      <c r="AK5" s="125">
        <v>0.25</v>
      </c>
      <c r="AL5" s="127">
        <v>200</v>
      </c>
      <c r="AM5" s="125">
        <v>50</v>
      </c>
      <c r="AN5" s="127">
        <v>445</v>
      </c>
      <c r="AO5" s="125">
        <v>111.25</v>
      </c>
      <c r="AP5" s="127">
        <v>644</v>
      </c>
      <c r="AQ5" s="125">
        <v>161</v>
      </c>
      <c r="AR5" s="127">
        <v>100</v>
      </c>
      <c r="AS5" s="125">
        <v>25</v>
      </c>
    </row>
    <row r="6" spans="1:45" ht="13.5" customHeight="1" x14ac:dyDescent="0.3">
      <c r="A6" s="124" t="s">
        <v>152</v>
      </c>
      <c r="B6" s="168" t="str">
        <f>'Incentive Goal'!B5</f>
        <v>ALLEGHANY</v>
      </c>
      <c r="C6" s="125">
        <v>1.75</v>
      </c>
      <c r="D6" s="125">
        <v>2</v>
      </c>
      <c r="E6" s="234">
        <v>323</v>
      </c>
      <c r="F6" s="233">
        <v>184.57142857142858</v>
      </c>
      <c r="G6" s="234">
        <v>2</v>
      </c>
      <c r="H6" s="233">
        <v>1.1428571428571428</v>
      </c>
      <c r="I6" s="234">
        <v>10</v>
      </c>
      <c r="J6" s="233">
        <v>5.7142857142857144</v>
      </c>
      <c r="K6" s="126">
        <v>231718.88</v>
      </c>
      <c r="L6" s="126">
        <v>132410.78857142857</v>
      </c>
      <c r="M6" s="126">
        <v>115859.44</v>
      </c>
      <c r="N6" s="372">
        <v>3541</v>
      </c>
      <c r="O6" s="125">
        <v>2023.4285714285713</v>
      </c>
      <c r="P6" s="372">
        <v>29</v>
      </c>
      <c r="Q6" s="125">
        <v>16.571428571428573</v>
      </c>
      <c r="R6" s="372">
        <v>265</v>
      </c>
      <c r="S6" s="125">
        <v>151.42857142857142</v>
      </c>
      <c r="T6" s="372">
        <v>3</v>
      </c>
      <c r="U6" s="125">
        <v>1.7142857142857142</v>
      </c>
      <c r="V6" s="372">
        <v>3</v>
      </c>
      <c r="W6" s="125">
        <v>1.7142857142857142</v>
      </c>
      <c r="X6" s="372">
        <v>1</v>
      </c>
      <c r="Y6" s="125">
        <v>0.5714285714285714</v>
      </c>
      <c r="Z6" s="372">
        <v>4</v>
      </c>
      <c r="AA6" s="125">
        <v>2.2857142857142856</v>
      </c>
      <c r="AB6" s="372">
        <v>10</v>
      </c>
      <c r="AC6" s="125">
        <v>5.7142857142857144</v>
      </c>
      <c r="AD6" s="372">
        <v>7</v>
      </c>
      <c r="AE6" s="125">
        <v>4</v>
      </c>
      <c r="AF6" s="127">
        <v>4</v>
      </c>
      <c r="AG6" s="125">
        <v>2.2857142857142856</v>
      </c>
      <c r="AH6" s="127">
        <v>13</v>
      </c>
      <c r="AI6" s="125">
        <v>7.4285714285714288</v>
      </c>
      <c r="AJ6" s="127">
        <v>8</v>
      </c>
      <c r="AK6" s="125">
        <v>4.5714285714285712</v>
      </c>
      <c r="AL6" s="127">
        <v>52</v>
      </c>
      <c r="AM6" s="125">
        <v>29.714285714285715</v>
      </c>
      <c r="AN6" s="127">
        <v>73</v>
      </c>
      <c r="AO6" s="125">
        <v>41.714285714285715</v>
      </c>
      <c r="AP6" s="127">
        <v>215</v>
      </c>
      <c r="AQ6" s="125">
        <v>122.85714285714286</v>
      </c>
      <c r="AR6" s="127">
        <v>34</v>
      </c>
      <c r="AS6" s="125">
        <v>19.428571428571427</v>
      </c>
    </row>
    <row r="7" spans="1:45" ht="13.5" customHeight="1" x14ac:dyDescent="0.3">
      <c r="A7" s="124" t="s">
        <v>153</v>
      </c>
      <c r="B7" s="168" t="str">
        <f>'Incentive Goal'!B6</f>
        <v>ANSON</v>
      </c>
      <c r="C7" s="125">
        <v>4.75</v>
      </c>
      <c r="D7" s="125">
        <v>7</v>
      </c>
      <c r="E7" s="234">
        <v>1858</v>
      </c>
      <c r="F7" s="233">
        <v>391.15789473684208</v>
      </c>
      <c r="G7" s="234">
        <v>42</v>
      </c>
      <c r="H7" s="233">
        <v>8.8421052631578956</v>
      </c>
      <c r="I7" s="234">
        <v>60</v>
      </c>
      <c r="J7" s="233">
        <v>12.631578947368421</v>
      </c>
      <c r="K7" s="126">
        <v>1390421.72</v>
      </c>
      <c r="L7" s="126">
        <v>292720.36210526316</v>
      </c>
      <c r="M7" s="126">
        <v>198631.67428571428</v>
      </c>
      <c r="N7" s="372">
        <v>21292</v>
      </c>
      <c r="O7" s="125">
        <v>4482.5263157894733</v>
      </c>
      <c r="P7" s="372">
        <v>120</v>
      </c>
      <c r="Q7" s="125">
        <v>25.263157894736842</v>
      </c>
      <c r="R7" s="372">
        <v>268</v>
      </c>
      <c r="S7" s="125">
        <v>56.421052631578945</v>
      </c>
      <c r="T7" s="372">
        <v>12</v>
      </c>
      <c r="U7" s="125">
        <v>2.5263157894736841</v>
      </c>
      <c r="V7" s="372">
        <v>25</v>
      </c>
      <c r="W7" s="125">
        <v>5.2631578947368425</v>
      </c>
      <c r="X7" s="372">
        <v>42</v>
      </c>
      <c r="Y7" s="125">
        <v>8.8421052631578956</v>
      </c>
      <c r="Z7" s="372">
        <v>49</v>
      </c>
      <c r="AA7" s="125">
        <v>10.315789473684211</v>
      </c>
      <c r="AB7" s="372">
        <v>49</v>
      </c>
      <c r="AC7" s="125">
        <v>10.315789473684211</v>
      </c>
      <c r="AD7" s="372">
        <v>22</v>
      </c>
      <c r="AE7" s="125">
        <v>4.6315789473684212</v>
      </c>
      <c r="AF7" s="127">
        <v>3</v>
      </c>
      <c r="AG7" s="125">
        <v>0.63157894736842102</v>
      </c>
      <c r="AH7" s="127">
        <v>27</v>
      </c>
      <c r="AI7" s="125">
        <v>5.6842105263157894</v>
      </c>
      <c r="AJ7" s="127">
        <v>27</v>
      </c>
      <c r="AK7" s="125">
        <v>5.6842105263157894</v>
      </c>
      <c r="AL7" s="127">
        <v>501</v>
      </c>
      <c r="AM7" s="125">
        <v>105.47368421052632</v>
      </c>
      <c r="AN7" s="127">
        <v>726</v>
      </c>
      <c r="AO7" s="125">
        <v>152.84210526315789</v>
      </c>
      <c r="AP7" s="127">
        <v>694</v>
      </c>
      <c r="AQ7" s="125">
        <v>146.10526315789474</v>
      </c>
      <c r="AR7" s="127">
        <v>93</v>
      </c>
      <c r="AS7" s="125">
        <v>19.578947368421051</v>
      </c>
    </row>
    <row r="8" spans="1:45" ht="13.5" customHeight="1" x14ac:dyDescent="0.3">
      <c r="A8" s="124" t="s">
        <v>152</v>
      </c>
      <c r="B8" s="168" t="str">
        <f>'Incentive Goal'!B7</f>
        <v>ASHE</v>
      </c>
      <c r="C8" s="125">
        <v>4</v>
      </c>
      <c r="D8" s="125">
        <v>5.25</v>
      </c>
      <c r="E8" s="234">
        <v>844</v>
      </c>
      <c r="F8" s="233">
        <v>211</v>
      </c>
      <c r="G8" s="234">
        <v>5</v>
      </c>
      <c r="H8" s="233">
        <v>1.25</v>
      </c>
      <c r="I8" s="234">
        <v>26</v>
      </c>
      <c r="J8" s="233">
        <v>6.5</v>
      </c>
      <c r="K8" s="126">
        <v>709904.07</v>
      </c>
      <c r="L8" s="126">
        <v>177476.01749999999</v>
      </c>
      <c r="M8" s="126">
        <v>135219.82285714283</v>
      </c>
      <c r="N8" s="372">
        <v>7365</v>
      </c>
      <c r="O8" s="125">
        <v>1841.25</v>
      </c>
      <c r="P8" s="372">
        <v>40</v>
      </c>
      <c r="Q8" s="125">
        <v>10</v>
      </c>
      <c r="R8" s="372">
        <v>531</v>
      </c>
      <c r="S8" s="125">
        <v>132.75</v>
      </c>
      <c r="T8" s="372">
        <v>3</v>
      </c>
      <c r="U8" s="125">
        <v>0.75</v>
      </c>
      <c r="V8" s="372">
        <v>1</v>
      </c>
      <c r="W8" s="125">
        <v>0.25</v>
      </c>
      <c r="X8" s="372">
        <v>7</v>
      </c>
      <c r="Y8" s="125">
        <v>1.75</v>
      </c>
      <c r="Z8" s="372">
        <v>22</v>
      </c>
      <c r="AA8" s="125">
        <v>5.5</v>
      </c>
      <c r="AB8" s="372">
        <v>25</v>
      </c>
      <c r="AC8" s="125">
        <v>6.25</v>
      </c>
      <c r="AD8" s="372">
        <v>5</v>
      </c>
      <c r="AE8" s="125">
        <v>1.25</v>
      </c>
      <c r="AF8" s="127">
        <v>0</v>
      </c>
      <c r="AG8" s="125">
        <v>0</v>
      </c>
      <c r="AH8" s="127">
        <v>11</v>
      </c>
      <c r="AI8" s="125">
        <v>2.75</v>
      </c>
      <c r="AJ8" s="127">
        <v>7</v>
      </c>
      <c r="AK8" s="125">
        <v>1.75</v>
      </c>
      <c r="AL8" s="127">
        <v>213</v>
      </c>
      <c r="AM8" s="125">
        <v>53.25</v>
      </c>
      <c r="AN8" s="127">
        <v>507</v>
      </c>
      <c r="AO8" s="125">
        <v>126.75</v>
      </c>
      <c r="AP8" s="127">
        <v>207</v>
      </c>
      <c r="AQ8" s="125">
        <v>51.75</v>
      </c>
      <c r="AR8" s="127">
        <v>268</v>
      </c>
      <c r="AS8" s="125">
        <v>67</v>
      </c>
    </row>
    <row r="9" spans="1:45" ht="13.5" customHeight="1" x14ac:dyDescent="0.3">
      <c r="A9" s="124" t="s">
        <v>152</v>
      </c>
      <c r="B9" s="168" t="str">
        <f>'Incentive Goal'!B8</f>
        <v>AVERY</v>
      </c>
      <c r="C9" s="125">
        <v>1</v>
      </c>
      <c r="D9" s="125">
        <v>1</v>
      </c>
      <c r="E9" s="234">
        <v>264</v>
      </c>
      <c r="F9" s="233">
        <v>264</v>
      </c>
      <c r="G9" s="234">
        <v>1</v>
      </c>
      <c r="H9" s="233">
        <v>1</v>
      </c>
      <c r="I9" s="234">
        <v>6</v>
      </c>
      <c r="J9" s="233">
        <v>6</v>
      </c>
      <c r="K9" s="126">
        <v>299503.63</v>
      </c>
      <c r="L9" s="126">
        <v>299503.63</v>
      </c>
      <c r="M9" s="126">
        <v>299503.63</v>
      </c>
      <c r="N9" s="372">
        <v>2154</v>
      </c>
      <c r="O9" s="125">
        <v>2154</v>
      </c>
      <c r="P9" s="372">
        <v>5</v>
      </c>
      <c r="Q9" s="125">
        <v>5</v>
      </c>
      <c r="R9" s="372">
        <v>19</v>
      </c>
      <c r="S9" s="125">
        <v>19</v>
      </c>
      <c r="T9" s="372">
        <v>0</v>
      </c>
      <c r="U9" s="125">
        <v>0</v>
      </c>
      <c r="V9" s="372">
        <v>0</v>
      </c>
      <c r="W9" s="125">
        <v>0</v>
      </c>
      <c r="X9" s="372">
        <v>1</v>
      </c>
      <c r="Y9" s="125">
        <v>1</v>
      </c>
      <c r="Z9" s="372">
        <v>6</v>
      </c>
      <c r="AA9" s="125">
        <v>6</v>
      </c>
      <c r="AB9" s="372">
        <v>6</v>
      </c>
      <c r="AC9" s="125">
        <v>6</v>
      </c>
      <c r="AD9" s="372">
        <v>1</v>
      </c>
      <c r="AE9" s="125">
        <v>1</v>
      </c>
      <c r="AF9" s="127">
        <v>1</v>
      </c>
      <c r="AG9" s="125">
        <v>1</v>
      </c>
      <c r="AH9" s="127">
        <v>6</v>
      </c>
      <c r="AI9" s="125">
        <v>6</v>
      </c>
      <c r="AJ9" s="127">
        <v>0</v>
      </c>
      <c r="AK9" s="125">
        <v>0</v>
      </c>
      <c r="AL9" s="127">
        <v>35</v>
      </c>
      <c r="AM9" s="125">
        <v>35</v>
      </c>
      <c r="AN9" s="127">
        <v>102</v>
      </c>
      <c r="AO9" s="125">
        <v>102</v>
      </c>
      <c r="AP9" s="127">
        <v>42</v>
      </c>
      <c r="AQ9" s="125">
        <v>42</v>
      </c>
      <c r="AR9" s="127">
        <v>14</v>
      </c>
      <c r="AS9" s="125">
        <v>14</v>
      </c>
    </row>
    <row r="10" spans="1:45" ht="13.5" customHeight="1" x14ac:dyDescent="0.3">
      <c r="A10" s="124" t="s">
        <v>316</v>
      </c>
      <c r="B10" s="168" t="str">
        <f>'Incentive Goal'!B9</f>
        <v>BEAUFORT</v>
      </c>
      <c r="C10" s="125">
        <v>5.5</v>
      </c>
      <c r="D10" s="125">
        <v>7.25</v>
      </c>
      <c r="E10" s="234">
        <v>2496</v>
      </c>
      <c r="F10" s="233">
        <v>453.81818181818181</v>
      </c>
      <c r="G10" s="234">
        <v>56</v>
      </c>
      <c r="H10" s="233">
        <v>10.181818181818182</v>
      </c>
      <c r="I10" s="234">
        <v>93</v>
      </c>
      <c r="J10" s="233">
        <v>16.90909090909091</v>
      </c>
      <c r="K10" s="126">
        <v>1776547.74</v>
      </c>
      <c r="L10" s="126">
        <v>323008.68</v>
      </c>
      <c r="M10" s="126">
        <v>245041.06758620689</v>
      </c>
      <c r="N10" s="372">
        <v>23342</v>
      </c>
      <c r="O10" s="125">
        <v>4244</v>
      </c>
      <c r="P10" s="372">
        <v>73</v>
      </c>
      <c r="Q10" s="125">
        <v>13.272727272727273</v>
      </c>
      <c r="R10" s="372">
        <v>974</v>
      </c>
      <c r="S10" s="125">
        <v>177.09090909090909</v>
      </c>
      <c r="T10" s="372">
        <v>21</v>
      </c>
      <c r="U10" s="125">
        <v>3.8181818181818183</v>
      </c>
      <c r="V10" s="372">
        <v>29</v>
      </c>
      <c r="W10" s="125">
        <v>5.2727272727272725</v>
      </c>
      <c r="X10" s="372">
        <v>59</v>
      </c>
      <c r="Y10" s="125">
        <v>10.727272727272727</v>
      </c>
      <c r="Z10" s="372">
        <v>101</v>
      </c>
      <c r="AA10" s="125">
        <v>18.363636363636363</v>
      </c>
      <c r="AB10" s="372">
        <v>91</v>
      </c>
      <c r="AC10" s="125">
        <v>16.545454545454547</v>
      </c>
      <c r="AD10" s="372">
        <v>215</v>
      </c>
      <c r="AE10" s="125">
        <v>39.090909090909093</v>
      </c>
      <c r="AF10" s="127">
        <v>46</v>
      </c>
      <c r="AG10" s="125">
        <v>8.3636363636363633</v>
      </c>
      <c r="AH10" s="127">
        <v>138</v>
      </c>
      <c r="AI10" s="125">
        <v>25.09090909090909</v>
      </c>
      <c r="AJ10" s="127">
        <v>3</v>
      </c>
      <c r="AK10" s="125">
        <v>0.54545454545454541</v>
      </c>
      <c r="AL10" s="127">
        <v>657</v>
      </c>
      <c r="AM10" s="125">
        <v>119.45454545454545</v>
      </c>
      <c r="AN10" s="127">
        <v>323</v>
      </c>
      <c r="AO10" s="125">
        <v>58.727272727272727</v>
      </c>
      <c r="AP10" s="127">
        <v>1776</v>
      </c>
      <c r="AQ10" s="125">
        <v>322.90909090909093</v>
      </c>
      <c r="AR10" s="127">
        <v>217</v>
      </c>
      <c r="AS10" s="125">
        <v>39.454545454545453</v>
      </c>
    </row>
    <row r="11" spans="1:45" ht="13.5" customHeight="1" x14ac:dyDescent="0.3">
      <c r="A11" s="124" t="s">
        <v>316</v>
      </c>
      <c r="B11" s="168" t="str">
        <f>'Incentive Goal'!B10</f>
        <v>BERTIE</v>
      </c>
      <c r="C11" s="125">
        <v>3</v>
      </c>
      <c r="D11" s="125">
        <v>3.5</v>
      </c>
      <c r="E11" s="234">
        <v>1293</v>
      </c>
      <c r="F11" s="233">
        <v>431</v>
      </c>
      <c r="G11" s="234">
        <v>30</v>
      </c>
      <c r="H11" s="233">
        <v>10</v>
      </c>
      <c r="I11" s="234">
        <v>31</v>
      </c>
      <c r="J11" s="233">
        <v>10.333333333333334</v>
      </c>
      <c r="K11" s="126">
        <v>1005920.9</v>
      </c>
      <c r="L11" s="126">
        <v>335306.96666666667</v>
      </c>
      <c r="M11" s="126">
        <v>287405.97142857144</v>
      </c>
      <c r="N11" s="372">
        <v>10522</v>
      </c>
      <c r="O11" s="125">
        <v>3507.3333333333335</v>
      </c>
      <c r="P11" s="372">
        <v>47</v>
      </c>
      <c r="Q11" s="125">
        <v>15.666666666666666</v>
      </c>
      <c r="R11" s="372">
        <v>312</v>
      </c>
      <c r="S11" s="125">
        <v>104</v>
      </c>
      <c r="T11" s="372">
        <v>8</v>
      </c>
      <c r="U11" s="125">
        <v>2.6666666666666665</v>
      </c>
      <c r="V11" s="372">
        <v>6</v>
      </c>
      <c r="W11" s="125">
        <v>2</v>
      </c>
      <c r="X11" s="372">
        <v>8</v>
      </c>
      <c r="Y11" s="125">
        <v>2.6666666666666665</v>
      </c>
      <c r="Z11" s="372">
        <v>2</v>
      </c>
      <c r="AA11" s="125">
        <v>0.66666666666666663</v>
      </c>
      <c r="AB11" s="372">
        <v>7</v>
      </c>
      <c r="AC11" s="125">
        <v>2.3333333333333335</v>
      </c>
      <c r="AD11" s="372">
        <v>1</v>
      </c>
      <c r="AE11" s="125">
        <v>0.33333333333333331</v>
      </c>
      <c r="AF11" s="127">
        <v>15</v>
      </c>
      <c r="AG11" s="125">
        <v>5</v>
      </c>
      <c r="AH11" s="127">
        <v>54</v>
      </c>
      <c r="AI11" s="125">
        <v>18</v>
      </c>
      <c r="AJ11" s="127">
        <v>13</v>
      </c>
      <c r="AK11" s="125">
        <v>4.333333333333333</v>
      </c>
      <c r="AL11" s="127">
        <v>329</v>
      </c>
      <c r="AM11" s="125">
        <v>109.66666666666667</v>
      </c>
      <c r="AN11" s="127">
        <v>205</v>
      </c>
      <c r="AO11" s="125">
        <v>68.333333333333329</v>
      </c>
      <c r="AP11" s="127">
        <v>463</v>
      </c>
      <c r="AQ11" s="125">
        <v>154.33333333333334</v>
      </c>
      <c r="AR11" s="127">
        <v>76</v>
      </c>
      <c r="AS11" s="125">
        <v>25.333333333333332</v>
      </c>
    </row>
    <row r="12" spans="1:45" ht="13.5" customHeight="1" x14ac:dyDescent="0.3">
      <c r="A12" s="124" t="s">
        <v>166</v>
      </c>
      <c r="B12" s="168" t="str">
        <f>'Incentive Goal'!B11</f>
        <v>BLADEN</v>
      </c>
      <c r="C12" s="125">
        <v>8</v>
      </c>
      <c r="D12" s="125">
        <v>10</v>
      </c>
      <c r="E12" s="234">
        <v>2000</v>
      </c>
      <c r="F12" s="233">
        <v>250</v>
      </c>
      <c r="G12" s="234">
        <v>56</v>
      </c>
      <c r="H12" s="233">
        <v>7</v>
      </c>
      <c r="I12" s="234">
        <v>51</v>
      </c>
      <c r="J12" s="233">
        <v>6.375</v>
      </c>
      <c r="K12" s="126">
        <v>2026699.23</v>
      </c>
      <c r="L12" s="126">
        <v>253337.40375</v>
      </c>
      <c r="M12" s="126">
        <v>202669.92300000001</v>
      </c>
      <c r="N12" s="372">
        <v>22034</v>
      </c>
      <c r="O12" s="125">
        <v>2754.25</v>
      </c>
      <c r="P12" s="372">
        <v>100</v>
      </c>
      <c r="Q12" s="125">
        <v>12.5</v>
      </c>
      <c r="R12" s="372">
        <v>1586</v>
      </c>
      <c r="S12" s="125">
        <v>198.25</v>
      </c>
      <c r="T12" s="372">
        <v>79</v>
      </c>
      <c r="U12" s="125">
        <v>9.875</v>
      </c>
      <c r="V12" s="372">
        <v>38</v>
      </c>
      <c r="W12" s="125">
        <v>4.75</v>
      </c>
      <c r="X12" s="372">
        <v>57</v>
      </c>
      <c r="Y12" s="125">
        <v>7.125</v>
      </c>
      <c r="Z12" s="372">
        <v>96</v>
      </c>
      <c r="AA12" s="125">
        <v>12</v>
      </c>
      <c r="AB12" s="372">
        <v>53</v>
      </c>
      <c r="AC12" s="125">
        <v>6.625</v>
      </c>
      <c r="AD12" s="372">
        <v>108</v>
      </c>
      <c r="AE12" s="125">
        <v>13.5</v>
      </c>
      <c r="AF12" s="127">
        <v>29</v>
      </c>
      <c r="AG12" s="125">
        <v>3.625</v>
      </c>
      <c r="AH12" s="127">
        <v>62</v>
      </c>
      <c r="AI12" s="125">
        <v>7.75</v>
      </c>
      <c r="AJ12" s="127">
        <v>18</v>
      </c>
      <c r="AK12" s="125">
        <v>2.25</v>
      </c>
      <c r="AL12" s="127">
        <v>609</v>
      </c>
      <c r="AM12" s="125">
        <v>76.125</v>
      </c>
      <c r="AN12" s="127">
        <v>1055</v>
      </c>
      <c r="AO12" s="125">
        <v>131.875</v>
      </c>
      <c r="AP12" s="127">
        <v>2160</v>
      </c>
      <c r="AQ12" s="125">
        <v>270</v>
      </c>
      <c r="AR12" s="127">
        <v>141</v>
      </c>
      <c r="AS12" s="125">
        <v>17.625</v>
      </c>
    </row>
    <row r="13" spans="1:45" ht="13.5" customHeight="1" x14ac:dyDescent="0.3">
      <c r="A13" s="124" t="s">
        <v>166</v>
      </c>
      <c r="B13" s="168" t="str">
        <f>'Incentive Goal'!B12</f>
        <v>BRUNSWICK</v>
      </c>
      <c r="C13" s="125">
        <v>10.75</v>
      </c>
      <c r="D13" s="125">
        <v>14</v>
      </c>
      <c r="E13" s="234">
        <v>3370</v>
      </c>
      <c r="F13" s="233">
        <v>313.48837209302326</v>
      </c>
      <c r="G13" s="234">
        <v>123</v>
      </c>
      <c r="H13" s="233">
        <v>11.44186046511628</v>
      </c>
      <c r="I13" s="234">
        <v>195</v>
      </c>
      <c r="J13" s="233">
        <v>18.13953488372093</v>
      </c>
      <c r="K13" s="126">
        <v>3237602.63</v>
      </c>
      <c r="L13" s="126">
        <v>301172.33767441858</v>
      </c>
      <c r="M13" s="126">
        <v>231257.33071428569</v>
      </c>
      <c r="N13" s="372">
        <v>32473</v>
      </c>
      <c r="O13" s="125">
        <v>3020.7441860465115</v>
      </c>
      <c r="P13" s="372">
        <v>188</v>
      </c>
      <c r="Q13" s="125">
        <v>17.488372093023255</v>
      </c>
      <c r="R13" s="372">
        <v>936</v>
      </c>
      <c r="S13" s="125">
        <v>87.069767441860463</v>
      </c>
      <c r="T13" s="372">
        <v>119</v>
      </c>
      <c r="U13" s="125">
        <v>11.069767441860465</v>
      </c>
      <c r="V13" s="372">
        <v>51</v>
      </c>
      <c r="W13" s="125">
        <v>4.7441860465116283</v>
      </c>
      <c r="X13" s="372">
        <v>125</v>
      </c>
      <c r="Y13" s="125">
        <v>11.627906976744185</v>
      </c>
      <c r="Z13" s="372">
        <v>215</v>
      </c>
      <c r="AA13" s="125">
        <v>20</v>
      </c>
      <c r="AB13" s="372">
        <v>175</v>
      </c>
      <c r="AC13" s="125">
        <v>16.279069767441861</v>
      </c>
      <c r="AD13" s="372">
        <v>540</v>
      </c>
      <c r="AE13" s="125">
        <v>50.232558139534881</v>
      </c>
      <c r="AF13" s="127">
        <v>87</v>
      </c>
      <c r="AG13" s="125">
        <v>8.0930232558139537</v>
      </c>
      <c r="AH13" s="127">
        <v>139</v>
      </c>
      <c r="AI13" s="125">
        <v>12.930232558139535</v>
      </c>
      <c r="AJ13" s="127">
        <v>19</v>
      </c>
      <c r="AK13" s="125">
        <v>1.7674418604651163</v>
      </c>
      <c r="AL13" s="127">
        <v>787</v>
      </c>
      <c r="AM13" s="125">
        <v>73.20930232558139</v>
      </c>
      <c r="AN13" s="127">
        <v>690</v>
      </c>
      <c r="AO13" s="125">
        <v>64.186046511627907</v>
      </c>
      <c r="AP13" s="127">
        <v>3178</v>
      </c>
      <c r="AQ13" s="125">
        <v>295.62790697674421</v>
      </c>
      <c r="AR13" s="127">
        <v>383</v>
      </c>
      <c r="AS13" s="125">
        <v>35.627906976744185</v>
      </c>
    </row>
    <row r="14" spans="1:45" ht="13.5" customHeight="1" x14ac:dyDescent="0.3">
      <c r="A14" s="124" t="s">
        <v>251</v>
      </c>
      <c r="B14" s="168" t="str">
        <f>'Incentive Goal'!B13</f>
        <v>BUNCOMBE</v>
      </c>
      <c r="C14" s="125">
        <v>8</v>
      </c>
      <c r="D14" s="125">
        <v>15.5</v>
      </c>
      <c r="E14" s="234">
        <v>5674</v>
      </c>
      <c r="F14" s="233">
        <v>709.25</v>
      </c>
      <c r="G14" s="234">
        <v>197</v>
      </c>
      <c r="H14" s="233">
        <v>24.625</v>
      </c>
      <c r="I14" s="234">
        <v>209</v>
      </c>
      <c r="J14" s="233">
        <v>26.125</v>
      </c>
      <c r="K14" s="126">
        <v>5392572.6799999997</v>
      </c>
      <c r="L14" s="126">
        <v>674071.58499999996</v>
      </c>
      <c r="M14" s="126">
        <v>347907.91483870964</v>
      </c>
      <c r="N14" s="372">
        <v>55651</v>
      </c>
      <c r="O14" s="125">
        <v>6956.375</v>
      </c>
      <c r="P14" s="372">
        <v>440</v>
      </c>
      <c r="Q14" s="125">
        <v>55</v>
      </c>
      <c r="R14" s="372">
        <v>2070</v>
      </c>
      <c r="S14" s="125">
        <v>258.75</v>
      </c>
      <c r="T14" s="372">
        <v>283</v>
      </c>
      <c r="U14" s="125">
        <v>35.375</v>
      </c>
      <c r="V14" s="372">
        <v>114</v>
      </c>
      <c r="W14" s="125">
        <v>14.25</v>
      </c>
      <c r="X14" s="372">
        <v>203</v>
      </c>
      <c r="Y14" s="125">
        <v>25.375</v>
      </c>
      <c r="Z14" s="372">
        <v>319</v>
      </c>
      <c r="AA14" s="125">
        <v>39.875</v>
      </c>
      <c r="AB14" s="372">
        <v>186</v>
      </c>
      <c r="AC14" s="125">
        <v>23.25</v>
      </c>
      <c r="AD14" s="372">
        <v>3</v>
      </c>
      <c r="AE14" s="125">
        <v>0.375</v>
      </c>
      <c r="AF14" s="127">
        <v>54</v>
      </c>
      <c r="AG14" s="125">
        <v>6.75</v>
      </c>
      <c r="AH14" s="127">
        <v>388</v>
      </c>
      <c r="AI14" s="125">
        <v>48.5</v>
      </c>
      <c r="AJ14" s="127">
        <v>28</v>
      </c>
      <c r="AK14" s="125">
        <v>3.5</v>
      </c>
      <c r="AL14" s="127">
        <v>1821</v>
      </c>
      <c r="AM14" s="125">
        <v>227.625</v>
      </c>
      <c r="AN14" s="127">
        <v>3419</v>
      </c>
      <c r="AO14" s="125">
        <v>427.375</v>
      </c>
      <c r="AP14" s="127">
        <v>1923</v>
      </c>
      <c r="AQ14" s="125">
        <v>240.375</v>
      </c>
      <c r="AR14" s="127">
        <v>2564</v>
      </c>
      <c r="AS14" s="125">
        <v>320.5</v>
      </c>
    </row>
    <row r="15" spans="1:45" ht="13.5" customHeight="1" x14ac:dyDescent="0.3">
      <c r="A15" s="124" t="s">
        <v>152</v>
      </c>
      <c r="B15" s="168" t="str">
        <f>'Incentive Goal'!B14</f>
        <v>BURKE</v>
      </c>
      <c r="C15" s="125">
        <v>5</v>
      </c>
      <c r="D15" s="125">
        <v>8</v>
      </c>
      <c r="E15" s="234">
        <v>2418</v>
      </c>
      <c r="F15" s="233">
        <v>483.6</v>
      </c>
      <c r="G15" s="234">
        <v>63</v>
      </c>
      <c r="H15" s="233">
        <v>12.6</v>
      </c>
      <c r="I15" s="234">
        <v>70</v>
      </c>
      <c r="J15" s="233">
        <v>14</v>
      </c>
      <c r="K15" s="126">
        <v>1879349.67</v>
      </c>
      <c r="L15" s="126">
        <v>375869.93400000001</v>
      </c>
      <c r="M15" s="126">
        <v>234918.70874999999</v>
      </c>
      <c r="N15" s="372">
        <v>30472</v>
      </c>
      <c r="O15" s="125">
        <v>6094.4</v>
      </c>
      <c r="P15" s="372">
        <v>227</v>
      </c>
      <c r="Q15" s="125">
        <v>45.4</v>
      </c>
      <c r="R15" s="372">
        <v>1067</v>
      </c>
      <c r="S15" s="125">
        <v>213.4</v>
      </c>
      <c r="T15" s="372">
        <v>72</v>
      </c>
      <c r="U15" s="125">
        <v>14.4</v>
      </c>
      <c r="V15" s="372">
        <v>5</v>
      </c>
      <c r="W15" s="125">
        <v>1</v>
      </c>
      <c r="X15" s="372">
        <v>66</v>
      </c>
      <c r="Y15" s="125">
        <v>13.2</v>
      </c>
      <c r="Z15" s="372">
        <v>54</v>
      </c>
      <c r="AA15" s="125">
        <v>10.8</v>
      </c>
      <c r="AB15" s="372">
        <v>72</v>
      </c>
      <c r="AC15" s="125">
        <v>14.4</v>
      </c>
      <c r="AD15" s="372">
        <v>5</v>
      </c>
      <c r="AE15" s="125">
        <v>1</v>
      </c>
      <c r="AF15" s="127">
        <v>41</v>
      </c>
      <c r="AG15" s="125">
        <v>8.1999999999999993</v>
      </c>
      <c r="AH15" s="127">
        <v>84</v>
      </c>
      <c r="AI15" s="125">
        <v>16.8</v>
      </c>
      <c r="AJ15" s="127">
        <v>13</v>
      </c>
      <c r="AK15" s="125">
        <v>2.6</v>
      </c>
      <c r="AL15" s="127">
        <v>942</v>
      </c>
      <c r="AM15" s="125">
        <v>188.4</v>
      </c>
      <c r="AN15" s="127">
        <v>936</v>
      </c>
      <c r="AO15" s="125">
        <v>187.2</v>
      </c>
      <c r="AP15" s="127">
        <v>1022</v>
      </c>
      <c r="AQ15" s="125">
        <v>204.4</v>
      </c>
      <c r="AR15" s="127">
        <v>356</v>
      </c>
      <c r="AS15" s="125">
        <v>71.2</v>
      </c>
    </row>
    <row r="16" spans="1:45" ht="13.5" customHeight="1" x14ac:dyDescent="0.3">
      <c r="A16" s="124" t="s">
        <v>153</v>
      </c>
      <c r="B16" s="168" t="str">
        <f>'Incentive Goal'!B15</f>
        <v>CABARRUS</v>
      </c>
      <c r="C16" s="125">
        <v>16.75</v>
      </c>
      <c r="D16" s="125">
        <v>23</v>
      </c>
      <c r="E16" s="234">
        <v>4617</v>
      </c>
      <c r="F16" s="233">
        <v>275.64179104477614</v>
      </c>
      <c r="G16" s="234">
        <v>202</v>
      </c>
      <c r="H16" s="233">
        <v>12.059701492537313</v>
      </c>
      <c r="I16" s="234">
        <v>176</v>
      </c>
      <c r="J16" s="233">
        <v>10.507462686567164</v>
      </c>
      <c r="K16" s="126">
        <v>5984087.5300000003</v>
      </c>
      <c r="L16" s="126">
        <v>357258.95701492537</v>
      </c>
      <c r="M16" s="126">
        <v>260177.71869565218</v>
      </c>
      <c r="N16" s="372">
        <v>41757</v>
      </c>
      <c r="O16" s="125">
        <v>2492.9552238805968</v>
      </c>
      <c r="P16" s="372">
        <v>378</v>
      </c>
      <c r="Q16" s="125">
        <v>22.567164179104477</v>
      </c>
      <c r="R16" s="372">
        <v>2982</v>
      </c>
      <c r="S16" s="125">
        <v>178.02985074626866</v>
      </c>
      <c r="T16" s="372">
        <v>142</v>
      </c>
      <c r="U16" s="125">
        <v>8.4776119402985071</v>
      </c>
      <c r="V16" s="372">
        <v>83</v>
      </c>
      <c r="W16" s="125">
        <v>4.955223880597015</v>
      </c>
      <c r="X16" s="372">
        <v>210</v>
      </c>
      <c r="Y16" s="125">
        <v>12.537313432835822</v>
      </c>
      <c r="Z16" s="372">
        <v>200</v>
      </c>
      <c r="AA16" s="125">
        <v>11.940298507462687</v>
      </c>
      <c r="AB16" s="372">
        <v>167</v>
      </c>
      <c r="AC16" s="125">
        <v>9.9701492537313428</v>
      </c>
      <c r="AD16" s="372">
        <v>8</v>
      </c>
      <c r="AE16" s="125">
        <v>0.47761194029850745</v>
      </c>
      <c r="AF16" s="127">
        <v>145</v>
      </c>
      <c r="AG16" s="125">
        <v>8.656716417910447</v>
      </c>
      <c r="AH16" s="127">
        <v>213</v>
      </c>
      <c r="AI16" s="125">
        <v>12.716417910447761</v>
      </c>
      <c r="AJ16" s="127">
        <v>92</v>
      </c>
      <c r="AK16" s="125">
        <v>5.4925373134328357</v>
      </c>
      <c r="AL16" s="127">
        <v>1956</v>
      </c>
      <c r="AM16" s="125">
        <v>116.77611940298507</v>
      </c>
      <c r="AN16" s="127">
        <v>4538</v>
      </c>
      <c r="AO16" s="125">
        <v>270.92537313432837</v>
      </c>
      <c r="AP16" s="127">
        <v>5913</v>
      </c>
      <c r="AQ16" s="125">
        <v>353.0149253731343</v>
      </c>
      <c r="AR16" s="127">
        <v>1578</v>
      </c>
      <c r="AS16" s="125">
        <v>94.208955223880594</v>
      </c>
    </row>
    <row r="17" spans="1:45" ht="13.5" customHeight="1" x14ac:dyDescent="0.3">
      <c r="A17" s="124" t="s">
        <v>152</v>
      </c>
      <c r="B17" s="168" t="str">
        <f>'Incentive Goal'!B16</f>
        <v>CALDWELL</v>
      </c>
      <c r="C17" s="125">
        <v>7.75</v>
      </c>
      <c r="D17" s="125">
        <v>9</v>
      </c>
      <c r="E17" s="234">
        <v>2635</v>
      </c>
      <c r="F17" s="233">
        <v>340</v>
      </c>
      <c r="G17" s="234">
        <v>43</v>
      </c>
      <c r="H17" s="233">
        <v>5.5483870967741939</v>
      </c>
      <c r="I17" s="234">
        <v>80</v>
      </c>
      <c r="J17" s="233">
        <v>10.32258064516129</v>
      </c>
      <c r="K17" s="126">
        <v>2619532.1800000002</v>
      </c>
      <c r="L17" s="126">
        <v>338004.15225806454</v>
      </c>
      <c r="M17" s="126">
        <v>291059.13111111114</v>
      </c>
      <c r="N17" s="372">
        <v>29903</v>
      </c>
      <c r="O17" s="125">
        <v>3858.4516129032259</v>
      </c>
      <c r="P17" s="372">
        <v>203</v>
      </c>
      <c r="Q17" s="125">
        <v>26.193548387096776</v>
      </c>
      <c r="R17" s="372">
        <v>534</v>
      </c>
      <c r="S17" s="125">
        <v>68.903225806451616</v>
      </c>
      <c r="T17" s="372">
        <v>40</v>
      </c>
      <c r="U17" s="125">
        <v>5.161290322580645</v>
      </c>
      <c r="V17" s="372">
        <v>8</v>
      </c>
      <c r="W17" s="125">
        <v>1.032258064516129</v>
      </c>
      <c r="X17" s="372">
        <v>49</v>
      </c>
      <c r="Y17" s="125">
        <v>6.32258064516129</v>
      </c>
      <c r="Z17" s="372">
        <v>71</v>
      </c>
      <c r="AA17" s="125">
        <v>9.1612903225806459</v>
      </c>
      <c r="AB17" s="372">
        <v>72</v>
      </c>
      <c r="AC17" s="125">
        <v>9.2903225806451619</v>
      </c>
      <c r="AD17" s="372">
        <v>2</v>
      </c>
      <c r="AE17" s="125">
        <v>0.25806451612903225</v>
      </c>
      <c r="AF17" s="127">
        <v>11</v>
      </c>
      <c r="AG17" s="125">
        <v>1.4193548387096775</v>
      </c>
      <c r="AH17" s="127">
        <v>61</v>
      </c>
      <c r="AI17" s="125">
        <v>7.870967741935484</v>
      </c>
      <c r="AJ17" s="127">
        <v>18</v>
      </c>
      <c r="AK17" s="125">
        <v>2.3225806451612905</v>
      </c>
      <c r="AL17" s="127">
        <v>875</v>
      </c>
      <c r="AM17" s="125">
        <v>112.90322580645162</v>
      </c>
      <c r="AN17" s="127">
        <v>793</v>
      </c>
      <c r="AO17" s="125">
        <v>102.3225806451613</v>
      </c>
      <c r="AP17" s="127">
        <v>615</v>
      </c>
      <c r="AQ17" s="125">
        <v>79.354838709677423</v>
      </c>
      <c r="AR17" s="127">
        <v>772</v>
      </c>
      <c r="AS17" s="125">
        <v>99.612903225806448</v>
      </c>
    </row>
    <row r="18" spans="1:45" ht="13.5" customHeight="1" x14ac:dyDescent="0.3">
      <c r="A18" s="124" t="s">
        <v>316</v>
      </c>
      <c r="B18" s="168" t="str">
        <f>'Incentive Goal'!B17</f>
        <v>CAMDEN</v>
      </c>
      <c r="C18" s="125">
        <v>0.5</v>
      </c>
      <c r="D18" s="125">
        <v>1.5</v>
      </c>
      <c r="E18" s="234">
        <v>259</v>
      </c>
      <c r="F18" s="233">
        <v>518</v>
      </c>
      <c r="G18" s="234">
        <v>12</v>
      </c>
      <c r="H18" s="233">
        <v>24</v>
      </c>
      <c r="I18" s="234">
        <v>7</v>
      </c>
      <c r="J18" s="233">
        <v>14</v>
      </c>
      <c r="K18" s="126">
        <v>456263.89</v>
      </c>
      <c r="L18" s="126">
        <v>912527.78</v>
      </c>
      <c r="M18" s="126">
        <v>304175.9266666667</v>
      </c>
      <c r="N18" s="372">
        <v>13</v>
      </c>
      <c r="O18" s="125">
        <v>26</v>
      </c>
      <c r="P18" s="372">
        <v>0</v>
      </c>
      <c r="Q18" s="125">
        <v>0</v>
      </c>
      <c r="R18" s="372">
        <v>0</v>
      </c>
      <c r="S18" s="125">
        <v>0</v>
      </c>
      <c r="T18" s="372">
        <v>0</v>
      </c>
      <c r="U18" s="125">
        <v>0</v>
      </c>
      <c r="V18" s="372">
        <v>1</v>
      </c>
      <c r="W18" s="125">
        <v>2</v>
      </c>
      <c r="X18" s="372">
        <v>0</v>
      </c>
      <c r="Y18" s="125">
        <v>0</v>
      </c>
      <c r="Z18" s="372">
        <v>0</v>
      </c>
      <c r="AA18" s="125">
        <v>0</v>
      </c>
      <c r="AB18" s="372">
        <v>0</v>
      </c>
      <c r="AC18" s="125">
        <v>0</v>
      </c>
      <c r="AD18" s="372">
        <v>0</v>
      </c>
      <c r="AE18" s="125">
        <v>0</v>
      </c>
      <c r="AF18" s="127">
        <v>0</v>
      </c>
      <c r="AG18" s="125">
        <v>0</v>
      </c>
      <c r="AH18" s="127">
        <v>0</v>
      </c>
      <c r="AI18" s="125">
        <v>0</v>
      </c>
      <c r="AJ18" s="127">
        <v>0</v>
      </c>
      <c r="AK18" s="125">
        <v>0</v>
      </c>
      <c r="AL18" s="127">
        <v>46</v>
      </c>
      <c r="AM18" s="125">
        <v>92</v>
      </c>
      <c r="AN18" s="127">
        <v>0</v>
      </c>
      <c r="AO18" s="125">
        <v>0</v>
      </c>
      <c r="AP18" s="127">
        <v>0</v>
      </c>
      <c r="AQ18" s="125">
        <v>0</v>
      </c>
      <c r="AR18" s="127">
        <v>19</v>
      </c>
      <c r="AS18" s="125">
        <v>38</v>
      </c>
    </row>
    <row r="19" spans="1:45" ht="13.5" customHeight="1" x14ac:dyDescent="0.3">
      <c r="A19" s="124" t="s">
        <v>166</v>
      </c>
      <c r="B19" s="168" t="str">
        <f>'Incentive Goal'!B18</f>
        <v>CARTERET</v>
      </c>
      <c r="C19" s="125">
        <v>4</v>
      </c>
      <c r="D19" s="125">
        <v>6.5</v>
      </c>
      <c r="E19" s="234">
        <v>1948</v>
      </c>
      <c r="F19" s="233">
        <v>487</v>
      </c>
      <c r="G19" s="234">
        <v>35</v>
      </c>
      <c r="H19" s="233">
        <v>8.75</v>
      </c>
      <c r="I19" s="234">
        <v>44</v>
      </c>
      <c r="J19" s="233">
        <v>11</v>
      </c>
      <c r="K19" s="126">
        <v>1952220.2</v>
      </c>
      <c r="L19" s="126">
        <v>488055.05</v>
      </c>
      <c r="M19" s="126">
        <v>300341.56923076924</v>
      </c>
      <c r="N19" s="372">
        <v>18302</v>
      </c>
      <c r="O19" s="125">
        <v>4575.5</v>
      </c>
      <c r="P19" s="372">
        <v>97</v>
      </c>
      <c r="Q19" s="125">
        <v>24.25</v>
      </c>
      <c r="R19" s="372">
        <v>634</v>
      </c>
      <c r="S19" s="125">
        <v>158.5</v>
      </c>
      <c r="T19" s="372">
        <v>7</v>
      </c>
      <c r="U19" s="125">
        <v>1.75</v>
      </c>
      <c r="V19" s="372">
        <v>6</v>
      </c>
      <c r="W19" s="125">
        <v>1.5</v>
      </c>
      <c r="X19" s="372">
        <v>35</v>
      </c>
      <c r="Y19" s="125">
        <v>8.75</v>
      </c>
      <c r="Z19" s="372">
        <v>20</v>
      </c>
      <c r="AA19" s="125">
        <v>5</v>
      </c>
      <c r="AB19" s="372">
        <v>36</v>
      </c>
      <c r="AC19" s="125">
        <v>9</v>
      </c>
      <c r="AD19" s="372">
        <v>79</v>
      </c>
      <c r="AE19" s="125">
        <v>19.75</v>
      </c>
      <c r="AF19" s="127">
        <v>14</v>
      </c>
      <c r="AG19" s="125">
        <v>3.5</v>
      </c>
      <c r="AH19" s="127">
        <v>111</v>
      </c>
      <c r="AI19" s="125">
        <v>27.75</v>
      </c>
      <c r="AJ19" s="127">
        <v>15</v>
      </c>
      <c r="AK19" s="125">
        <v>3.75</v>
      </c>
      <c r="AL19" s="127">
        <v>356</v>
      </c>
      <c r="AM19" s="125">
        <v>89</v>
      </c>
      <c r="AN19" s="127">
        <v>198</v>
      </c>
      <c r="AO19" s="125">
        <v>49.5</v>
      </c>
      <c r="AP19" s="127">
        <v>1015</v>
      </c>
      <c r="AQ19" s="125">
        <v>253.75</v>
      </c>
      <c r="AR19" s="127">
        <v>41</v>
      </c>
      <c r="AS19" s="125">
        <v>10.25</v>
      </c>
    </row>
    <row r="20" spans="1:45" ht="13.5" customHeight="1" x14ac:dyDescent="0.3">
      <c r="A20" s="124" t="s">
        <v>142</v>
      </c>
      <c r="B20" s="168" t="str">
        <f>'Incentive Goal'!B19</f>
        <v>CASWELL</v>
      </c>
      <c r="C20" s="125">
        <v>3</v>
      </c>
      <c r="D20" s="125">
        <v>4.33</v>
      </c>
      <c r="E20" s="234">
        <v>836</v>
      </c>
      <c r="F20" s="233">
        <v>278.66666666666669</v>
      </c>
      <c r="G20" s="234">
        <v>38</v>
      </c>
      <c r="H20" s="233">
        <v>12.666666666666666</v>
      </c>
      <c r="I20" s="234">
        <v>22</v>
      </c>
      <c r="J20" s="233">
        <v>7.333333333333333</v>
      </c>
      <c r="K20" s="126">
        <v>629882.65</v>
      </c>
      <c r="L20" s="126">
        <v>209960.88333333333</v>
      </c>
      <c r="M20" s="126">
        <v>145469.43418013857</v>
      </c>
      <c r="N20" s="372">
        <v>9214</v>
      </c>
      <c r="O20" s="125">
        <v>3071.3333333333335</v>
      </c>
      <c r="P20" s="372">
        <v>37</v>
      </c>
      <c r="Q20" s="125">
        <v>12.333333333333334</v>
      </c>
      <c r="R20" s="372">
        <v>291</v>
      </c>
      <c r="S20" s="125">
        <v>97</v>
      </c>
      <c r="T20" s="372">
        <v>28</v>
      </c>
      <c r="U20" s="125">
        <v>9.3333333333333339</v>
      </c>
      <c r="V20" s="372">
        <v>4</v>
      </c>
      <c r="W20" s="125">
        <v>1.3333333333333333</v>
      </c>
      <c r="X20" s="372">
        <v>28</v>
      </c>
      <c r="Y20" s="125">
        <v>9.3333333333333339</v>
      </c>
      <c r="Z20" s="372">
        <v>19</v>
      </c>
      <c r="AA20" s="125">
        <v>6.333333333333333</v>
      </c>
      <c r="AB20" s="372">
        <v>18</v>
      </c>
      <c r="AC20" s="125">
        <v>6</v>
      </c>
      <c r="AD20" s="372">
        <v>0</v>
      </c>
      <c r="AE20" s="125">
        <v>0</v>
      </c>
      <c r="AF20" s="127">
        <v>9</v>
      </c>
      <c r="AG20" s="125">
        <v>3</v>
      </c>
      <c r="AH20" s="127">
        <v>24</v>
      </c>
      <c r="AI20" s="125">
        <v>8</v>
      </c>
      <c r="AJ20" s="127">
        <v>1</v>
      </c>
      <c r="AK20" s="125">
        <v>0.33333333333333331</v>
      </c>
      <c r="AL20" s="127">
        <v>128</v>
      </c>
      <c r="AM20" s="125">
        <v>42.666666666666664</v>
      </c>
      <c r="AN20" s="127">
        <v>193</v>
      </c>
      <c r="AO20" s="125">
        <v>64.333333333333329</v>
      </c>
      <c r="AP20" s="127">
        <v>178</v>
      </c>
      <c r="AQ20" s="125">
        <v>59.333333333333336</v>
      </c>
      <c r="AR20" s="127">
        <v>61</v>
      </c>
      <c r="AS20" s="125">
        <v>20.333333333333332</v>
      </c>
    </row>
    <row r="21" spans="1:45" ht="13.5" customHeight="1" x14ac:dyDescent="0.3">
      <c r="A21" s="124" t="s">
        <v>152</v>
      </c>
      <c r="B21" s="168" t="str">
        <f>'Incentive Goal'!B20</f>
        <v>CATAWBA</v>
      </c>
      <c r="C21" s="125">
        <v>17</v>
      </c>
      <c r="D21" s="125">
        <v>22</v>
      </c>
      <c r="E21" s="234">
        <v>4812</v>
      </c>
      <c r="F21" s="233">
        <v>283.05882352941177</v>
      </c>
      <c r="G21" s="234">
        <v>114</v>
      </c>
      <c r="H21" s="233">
        <v>6.7058823529411766</v>
      </c>
      <c r="I21" s="234">
        <v>149</v>
      </c>
      <c r="J21" s="233">
        <v>8.764705882352942</v>
      </c>
      <c r="K21" s="126">
        <v>4976766.67</v>
      </c>
      <c r="L21" s="126">
        <v>292750.98058823531</v>
      </c>
      <c r="M21" s="126">
        <v>226216.66681818181</v>
      </c>
      <c r="N21" s="372">
        <v>47973</v>
      </c>
      <c r="O21" s="125">
        <v>2821.9411764705883</v>
      </c>
      <c r="P21" s="372">
        <v>279</v>
      </c>
      <c r="Q21" s="125">
        <v>16.411764705882351</v>
      </c>
      <c r="R21" s="372">
        <v>2370</v>
      </c>
      <c r="S21" s="125">
        <v>139.41176470588235</v>
      </c>
      <c r="T21" s="372">
        <v>46</v>
      </c>
      <c r="U21" s="125">
        <v>2.7058823529411766</v>
      </c>
      <c r="V21" s="372">
        <v>14</v>
      </c>
      <c r="W21" s="125">
        <v>0.82352941176470584</v>
      </c>
      <c r="X21" s="372">
        <v>125</v>
      </c>
      <c r="Y21" s="125">
        <v>7.3529411764705879</v>
      </c>
      <c r="Z21" s="372">
        <v>35</v>
      </c>
      <c r="AA21" s="125">
        <v>2.0588235294117645</v>
      </c>
      <c r="AB21" s="372">
        <v>140</v>
      </c>
      <c r="AC21" s="125">
        <v>8.235294117647058</v>
      </c>
      <c r="AD21" s="372">
        <v>23</v>
      </c>
      <c r="AE21" s="125">
        <v>1.3529411764705883</v>
      </c>
      <c r="AF21" s="127">
        <v>59</v>
      </c>
      <c r="AG21" s="125">
        <v>3.4705882352941178</v>
      </c>
      <c r="AH21" s="127">
        <v>162</v>
      </c>
      <c r="AI21" s="125">
        <v>9.5294117647058822</v>
      </c>
      <c r="AJ21" s="127">
        <v>73</v>
      </c>
      <c r="AK21" s="125">
        <v>4.2941176470588234</v>
      </c>
      <c r="AL21" s="127">
        <v>1805</v>
      </c>
      <c r="AM21" s="125">
        <v>106.17647058823529</v>
      </c>
      <c r="AN21" s="127">
        <v>2602</v>
      </c>
      <c r="AO21" s="125">
        <v>153.05882352941177</v>
      </c>
      <c r="AP21" s="127">
        <v>3065</v>
      </c>
      <c r="AQ21" s="125">
        <v>180.29411764705881</v>
      </c>
      <c r="AR21" s="127">
        <v>1258</v>
      </c>
      <c r="AS21" s="125">
        <v>74</v>
      </c>
    </row>
    <row r="22" spans="1:45" ht="13.5" customHeight="1" x14ac:dyDescent="0.3">
      <c r="A22" s="124" t="s">
        <v>142</v>
      </c>
      <c r="B22" s="168" t="str">
        <f>'Incentive Goal'!B21</f>
        <v>CHATHAM</v>
      </c>
      <c r="C22" s="125">
        <v>4</v>
      </c>
      <c r="D22" s="125">
        <v>5</v>
      </c>
      <c r="E22" s="234">
        <v>1404</v>
      </c>
      <c r="F22" s="233">
        <v>351</v>
      </c>
      <c r="G22" s="234">
        <v>28</v>
      </c>
      <c r="H22" s="233">
        <v>7</v>
      </c>
      <c r="I22" s="234">
        <v>44</v>
      </c>
      <c r="J22" s="233">
        <v>11</v>
      </c>
      <c r="K22" s="126">
        <v>1255958.81</v>
      </c>
      <c r="L22" s="126">
        <v>313989.70250000001</v>
      </c>
      <c r="M22" s="126">
        <v>251191.76200000002</v>
      </c>
      <c r="N22" s="372">
        <v>13037</v>
      </c>
      <c r="O22" s="125">
        <v>3259.25</v>
      </c>
      <c r="P22" s="372">
        <v>114</v>
      </c>
      <c r="Q22" s="125">
        <v>28.5</v>
      </c>
      <c r="R22" s="372">
        <v>1181</v>
      </c>
      <c r="S22" s="125">
        <v>295.25</v>
      </c>
      <c r="T22" s="372">
        <v>30</v>
      </c>
      <c r="U22" s="125">
        <v>7.5</v>
      </c>
      <c r="V22" s="372">
        <v>14</v>
      </c>
      <c r="W22" s="125">
        <v>3.5</v>
      </c>
      <c r="X22" s="372">
        <v>31</v>
      </c>
      <c r="Y22" s="125">
        <v>7.75</v>
      </c>
      <c r="Z22" s="372">
        <v>66</v>
      </c>
      <c r="AA22" s="125">
        <v>16.5</v>
      </c>
      <c r="AB22" s="372">
        <v>39</v>
      </c>
      <c r="AC22" s="125">
        <v>9.75</v>
      </c>
      <c r="AD22" s="372">
        <v>4</v>
      </c>
      <c r="AE22" s="125">
        <v>1</v>
      </c>
      <c r="AF22" s="127">
        <v>20</v>
      </c>
      <c r="AG22" s="125">
        <v>5</v>
      </c>
      <c r="AH22" s="127">
        <v>35</v>
      </c>
      <c r="AI22" s="125">
        <v>8.75</v>
      </c>
      <c r="AJ22" s="127">
        <v>9</v>
      </c>
      <c r="AK22" s="125">
        <v>2.25</v>
      </c>
      <c r="AL22" s="127">
        <v>246</v>
      </c>
      <c r="AM22" s="125">
        <v>61.5</v>
      </c>
      <c r="AN22" s="127">
        <v>274</v>
      </c>
      <c r="AO22" s="125">
        <v>68.5</v>
      </c>
      <c r="AP22" s="127">
        <v>770</v>
      </c>
      <c r="AQ22" s="125">
        <v>192.5</v>
      </c>
      <c r="AR22" s="127">
        <v>217</v>
      </c>
      <c r="AS22" s="125">
        <v>54.25</v>
      </c>
    </row>
    <row r="23" spans="1:45" ht="13.5" customHeight="1" x14ac:dyDescent="0.3">
      <c r="A23" s="124" t="s">
        <v>251</v>
      </c>
      <c r="B23" s="168" t="str">
        <f>'Incentive Goal'!B22</f>
        <v>CHEROKEE</v>
      </c>
      <c r="C23" s="125">
        <v>1</v>
      </c>
      <c r="D23" s="125">
        <v>2.1</v>
      </c>
      <c r="E23" s="234">
        <v>634</v>
      </c>
      <c r="F23" s="233">
        <v>634</v>
      </c>
      <c r="G23" s="234">
        <v>15</v>
      </c>
      <c r="H23" s="233">
        <v>15</v>
      </c>
      <c r="I23" s="234">
        <v>12</v>
      </c>
      <c r="J23" s="233">
        <v>12</v>
      </c>
      <c r="K23" s="126">
        <v>484157.2</v>
      </c>
      <c r="L23" s="126">
        <v>484157.2</v>
      </c>
      <c r="M23" s="126">
        <v>230551.0476190476</v>
      </c>
      <c r="N23" s="372">
        <v>6828</v>
      </c>
      <c r="O23" s="125">
        <v>6828</v>
      </c>
      <c r="P23" s="372">
        <v>98</v>
      </c>
      <c r="Q23" s="125">
        <v>98</v>
      </c>
      <c r="R23" s="372">
        <v>52</v>
      </c>
      <c r="S23" s="125">
        <v>52</v>
      </c>
      <c r="T23" s="372">
        <v>7</v>
      </c>
      <c r="U23" s="125">
        <v>7</v>
      </c>
      <c r="V23" s="372">
        <v>10</v>
      </c>
      <c r="W23" s="125">
        <v>10</v>
      </c>
      <c r="X23" s="372">
        <v>16</v>
      </c>
      <c r="Y23" s="125">
        <v>16</v>
      </c>
      <c r="Z23" s="372">
        <v>17</v>
      </c>
      <c r="AA23" s="125">
        <v>17</v>
      </c>
      <c r="AB23" s="372">
        <v>14</v>
      </c>
      <c r="AC23" s="125">
        <v>14</v>
      </c>
      <c r="AD23" s="372">
        <v>2</v>
      </c>
      <c r="AE23" s="125">
        <v>2</v>
      </c>
      <c r="AF23" s="127">
        <v>3</v>
      </c>
      <c r="AG23" s="125">
        <v>3</v>
      </c>
      <c r="AH23" s="127">
        <v>29</v>
      </c>
      <c r="AI23" s="125">
        <v>29</v>
      </c>
      <c r="AJ23" s="127">
        <v>1</v>
      </c>
      <c r="AK23" s="125">
        <v>1</v>
      </c>
      <c r="AL23" s="127">
        <v>93</v>
      </c>
      <c r="AM23" s="125">
        <v>93</v>
      </c>
      <c r="AN23" s="127">
        <v>155</v>
      </c>
      <c r="AO23" s="125">
        <v>155</v>
      </c>
      <c r="AP23" s="127">
        <v>253</v>
      </c>
      <c r="AQ23" s="125">
        <v>253</v>
      </c>
      <c r="AR23" s="127">
        <v>151</v>
      </c>
      <c r="AS23" s="125">
        <v>151</v>
      </c>
    </row>
    <row r="24" spans="1:45" ht="13.5" customHeight="1" x14ac:dyDescent="0.3">
      <c r="A24" s="124" t="s">
        <v>316</v>
      </c>
      <c r="B24" s="168" t="str">
        <f>'Incentive Goal'!B23</f>
        <v>CHOWAN</v>
      </c>
      <c r="C24" s="125">
        <v>2</v>
      </c>
      <c r="D24" s="125">
        <v>4</v>
      </c>
      <c r="E24" s="234">
        <v>892</v>
      </c>
      <c r="F24" s="233">
        <v>446</v>
      </c>
      <c r="G24" s="234">
        <v>11</v>
      </c>
      <c r="H24" s="233">
        <v>5.5</v>
      </c>
      <c r="I24" s="234">
        <v>20</v>
      </c>
      <c r="J24" s="233">
        <v>10</v>
      </c>
      <c r="K24" s="126">
        <v>702256.45</v>
      </c>
      <c r="L24" s="126">
        <v>351128.22499999998</v>
      </c>
      <c r="M24" s="126">
        <v>175564.11249999999</v>
      </c>
      <c r="N24" s="372">
        <v>9066</v>
      </c>
      <c r="O24" s="125">
        <v>4533</v>
      </c>
      <c r="P24" s="372">
        <v>9</v>
      </c>
      <c r="Q24" s="125">
        <v>4.5</v>
      </c>
      <c r="R24" s="372">
        <v>159</v>
      </c>
      <c r="S24" s="125">
        <v>79.5</v>
      </c>
      <c r="T24" s="372">
        <v>1</v>
      </c>
      <c r="U24" s="125">
        <v>0.5</v>
      </c>
      <c r="V24" s="372">
        <v>3</v>
      </c>
      <c r="W24" s="125">
        <v>1.5</v>
      </c>
      <c r="X24" s="372">
        <v>11</v>
      </c>
      <c r="Y24" s="125">
        <v>5.5</v>
      </c>
      <c r="Z24" s="372">
        <v>24</v>
      </c>
      <c r="AA24" s="125">
        <v>12</v>
      </c>
      <c r="AB24" s="372">
        <v>13</v>
      </c>
      <c r="AC24" s="125">
        <v>6.5</v>
      </c>
      <c r="AD24" s="372">
        <v>4</v>
      </c>
      <c r="AE24" s="125">
        <v>2</v>
      </c>
      <c r="AF24" s="127">
        <v>8</v>
      </c>
      <c r="AG24" s="125">
        <v>4</v>
      </c>
      <c r="AH24" s="127">
        <v>38</v>
      </c>
      <c r="AI24" s="125">
        <v>19</v>
      </c>
      <c r="AJ24" s="127">
        <v>3</v>
      </c>
      <c r="AK24" s="125">
        <v>1.5</v>
      </c>
      <c r="AL24" s="127">
        <v>60</v>
      </c>
      <c r="AM24" s="125">
        <v>30</v>
      </c>
      <c r="AN24" s="127">
        <v>137</v>
      </c>
      <c r="AO24" s="125">
        <v>68.5</v>
      </c>
      <c r="AP24" s="127">
        <v>155</v>
      </c>
      <c r="AQ24" s="125">
        <v>77.5</v>
      </c>
      <c r="AR24" s="127">
        <v>61</v>
      </c>
      <c r="AS24" s="125">
        <v>30.5</v>
      </c>
    </row>
    <row r="25" spans="1:45" ht="13.5" customHeight="1" x14ac:dyDescent="0.3">
      <c r="A25" s="124" t="s">
        <v>251</v>
      </c>
      <c r="B25" s="168" t="str">
        <f>'Incentive Goal'!B24</f>
        <v>CLAY</v>
      </c>
      <c r="C25" s="125">
        <v>1</v>
      </c>
      <c r="D25" s="125">
        <v>1.2000000000000002</v>
      </c>
      <c r="E25" s="234">
        <v>227</v>
      </c>
      <c r="F25" s="233">
        <v>227</v>
      </c>
      <c r="G25" s="235">
        <v>6</v>
      </c>
      <c r="H25" s="233">
        <v>6</v>
      </c>
      <c r="I25" s="234">
        <v>3</v>
      </c>
      <c r="J25" s="233">
        <v>3</v>
      </c>
      <c r="K25" s="126">
        <v>237861.96</v>
      </c>
      <c r="L25" s="126">
        <v>237861.96</v>
      </c>
      <c r="M25" s="126">
        <v>198218.29999999996</v>
      </c>
      <c r="N25" s="372">
        <v>1614</v>
      </c>
      <c r="O25" s="125">
        <v>1614</v>
      </c>
      <c r="P25" s="372">
        <v>11</v>
      </c>
      <c r="Q25" s="125">
        <v>11</v>
      </c>
      <c r="R25" s="372">
        <v>21</v>
      </c>
      <c r="S25" s="125">
        <v>21</v>
      </c>
      <c r="T25" s="372">
        <v>4</v>
      </c>
      <c r="U25" s="125">
        <v>4</v>
      </c>
      <c r="V25" s="372">
        <v>0</v>
      </c>
      <c r="W25" s="125">
        <v>0</v>
      </c>
      <c r="X25" s="372">
        <v>4</v>
      </c>
      <c r="Y25" s="125">
        <v>4</v>
      </c>
      <c r="Z25" s="372">
        <v>7</v>
      </c>
      <c r="AA25" s="125">
        <v>7</v>
      </c>
      <c r="AB25" s="372">
        <v>4</v>
      </c>
      <c r="AC25" s="125">
        <v>4</v>
      </c>
      <c r="AD25" s="372">
        <v>4</v>
      </c>
      <c r="AE25" s="125">
        <v>4</v>
      </c>
      <c r="AF25" s="127">
        <v>3</v>
      </c>
      <c r="AG25" s="125">
        <v>3</v>
      </c>
      <c r="AH25" s="127">
        <v>10</v>
      </c>
      <c r="AI25" s="125">
        <v>10</v>
      </c>
      <c r="AJ25" s="127">
        <v>0</v>
      </c>
      <c r="AK25" s="125">
        <v>0</v>
      </c>
      <c r="AL25" s="127">
        <v>43</v>
      </c>
      <c r="AM25" s="125">
        <v>43</v>
      </c>
      <c r="AN25" s="127">
        <v>61</v>
      </c>
      <c r="AO25" s="125">
        <v>61</v>
      </c>
      <c r="AP25" s="127">
        <v>175</v>
      </c>
      <c r="AQ25" s="125">
        <v>175</v>
      </c>
      <c r="AR25" s="127">
        <v>8</v>
      </c>
      <c r="AS25" s="125">
        <v>8</v>
      </c>
    </row>
    <row r="26" spans="1:45" ht="13.5" customHeight="1" x14ac:dyDescent="0.3">
      <c r="A26" s="124" t="s">
        <v>152</v>
      </c>
      <c r="B26" s="168" t="str">
        <f>'Incentive Goal'!B25</f>
        <v>CLEVELAND</v>
      </c>
      <c r="C26" s="125">
        <v>15</v>
      </c>
      <c r="D26" s="125">
        <v>21</v>
      </c>
      <c r="E26" s="234">
        <v>5751</v>
      </c>
      <c r="F26" s="233">
        <v>383.4</v>
      </c>
      <c r="G26" s="234">
        <v>85</v>
      </c>
      <c r="H26" s="233">
        <v>5.666666666666667</v>
      </c>
      <c r="I26" s="234">
        <v>123</v>
      </c>
      <c r="J26" s="233">
        <v>8.1999999999999993</v>
      </c>
      <c r="K26" s="126">
        <v>4257539.3600000003</v>
      </c>
      <c r="L26" s="126">
        <v>283835.95733333338</v>
      </c>
      <c r="M26" s="126">
        <v>202739.96952380953</v>
      </c>
      <c r="N26" s="372">
        <v>76673</v>
      </c>
      <c r="O26" s="125">
        <v>5111.5333333333338</v>
      </c>
      <c r="P26" s="372">
        <v>368</v>
      </c>
      <c r="Q26" s="125">
        <v>24.533333333333335</v>
      </c>
      <c r="R26" s="372">
        <v>1543</v>
      </c>
      <c r="S26" s="125">
        <v>102.86666666666666</v>
      </c>
      <c r="T26" s="372">
        <v>36</v>
      </c>
      <c r="U26" s="125">
        <v>2.4</v>
      </c>
      <c r="V26" s="372">
        <v>64</v>
      </c>
      <c r="W26" s="125">
        <v>4.2666666666666666</v>
      </c>
      <c r="X26" s="372">
        <v>80</v>
      </c>
      <c r="Y26" s="125">
        <v>5.333333333333333</v>
      </c>
      <c r="Z26" s="372">
        <v>202</v>
      </c>
      <c r="AA26" s="125">
        <v>13.466666666666667</v>
      </c>
      <c r="AB26" s="372">
        <v>109</v>
      </c>
      <c r="AC26" s="125">
        <v>7.2666666666666666</v>
      </c>
      <c r="AD26" s="372">
        <v>81</v>
      </c>
      <c r="AE26" s="125">
        <v>5.4</v>
      </c>
      <c r="AF26" s="127">
        <v>157</v>
      </c>
      <c r="AG26" s="125">
        <v>10.466666666666667</v>
      </c>
      <c r="AH26" s="127">
        <v>450</v>
      </c>
      <c r="AI26" s="125">
        <v>30</v>
      </c>
      <c r="AJ26" s="127">
        <v>37</v>
      </c>
      <c r="AK26" s="125">
        <v>2.4666666666666668</v>
      </c>
      <c r="AL26" s="127">
        <v>2145</v>
      </c>
      <c r="AM26" s="125">
        <v>143</v>
      </c>
      <c r="AN26" s="127">
        <v>1361</v>
      </c>
      <c r="AO26" s="125">
        <v>90.733333333333334</v>
      </c>
      <c r="AP26" s="127">
        <v>2511</v>
      </c>
      <c r="AQ26" s="125">
        <v>167.4</v>
      </c>
      <c r="AR26" s="127">
        <v>533</v>
      </c>
      <c r="AS26" s="125">
        <v>35.533333333333331</v>
      </c>
    </row>
    <row r="27" spans="1:45" ht="13.5" customHeight="1" x14ac:dyDescent="0.3">
      <c r="A27" s="124" t="s">
        <v>166</v>
      </c>
      <c r="B27" s="168" t="str">
        <f>'Incentive Goal'!B26</f>
        <v>COLUMBUS</v>
      </c>
      <c r="C27" s="125">
        <v>12</v>
      </c>
      <c r="D27" s="125">
        <v>12</v>
      </c>
      <c r="E27" s="234">
        <v>3504</v>
      </c>
      <c r="F27" s="233">
        <v>292</v>
      </c>
      <c r="G27" s="234">
        <v>83</v>
      </c>
      <c r="H27" s="233">
        <v>6.916666666666667</v>
      </c>
      <c r="I27" s="234">
        <v>118</v>
      </c>
      <c r="J27" s="233">
        <v>9.8333333333333339</v>
      </c>
      <c r="K27" s="126">
        <v>2148123.63</v>
      </c>
      <c r="L27" s="126">
        <v>179010.30249999999</v>
      </c>
      <c r="M27" s="126">
        <v>179010.30249999999</v>
      </c>
      <c r="N27" s="372">
        <v>45323</v>
      </c>
      <c r="O27" s="125">
        <v>3776.9166666666665</v>
      </c>
      <c r="P27" s="372">
        <v>211</v>
      </c>
      <c r="Q27" s="125">
        <v>17.583333333333332</v>
      </c>
      <c r="R27" s="372">
        <v>1345</v>
      </c>
      <c r="S27" s="125">
        <v>112.08333333333333</v>
      </c>
      <c r="T27" s="372">
        <v>150</v>
      </c>
      <c r="U27" s="125">
        <v>12.5</v>
      </c>
      <c r="V27" s="372">
        <v>92</v>
      </c>
      <c r="W27" s="125">
        <v>7.666666666666667</v>
      </c>
      <c r="X27" s="372">
        <v>90</v>
      </c>
      <c r="Y27" s="125">
        <v>7.5</v>
      </c>
      <c r="Z27" s="372">
        <v>199</v>
      </c>
      <c r="AA27" s="125">
        <v>16.583333333333332</v>
      </c>
      <c r="AB27" s="372">
        <v>110</v>
      </c>
      <c r="AC27" s="125">
        <v>9.1666666666666661</v>
      </c>
      <c r="AD27" s="372">
        <v>32</v>
      </c>
      <c r="AE27" s="125">
        <v>2.6666666666666665</v>
      </c>
      <c r="AF27" s="127">
        <v>30</v>
      </c>
      <c r="AG27" s="125">
        <v>2.5</v>
      </c>
      <c r="AH27" s="127">
        <v>149</v>
      </c>
      <c r="AI27" s="125">
        <v>12.416666666666666</v>
      </c>
      <c r="AJ27" s="127">
        <v>6</v>
      </c>
      <c r="AK27" s="125">
        <v>0.5</v>
      </c>
      <c r="AL27" s="127">
        <v>852</v>
      </c>
      <c r="AM27" s="125">
        <v>71</v>
      </c>
      <c r="AN27" s="127">
        <v>631</v>
      </c>
      <c r="AO27" s="125">
        <v>52.583333333333336</v>
      </c>
      <c r="AP27" s="127">
        <v>3703</v>
      </c>
      <c r="AQ27" s="125">
        <v>308.58333333333331</v>
      </c>
      <c r="AR27" s="127">
        <v>315</v>
      </c>
      <c r="AS27" s="125">
        <v>26.25</v>
      </c>
    </row>
    <row r="28" spans="1:45" ht="13.5" customHeight="1" x14ac:dyDescent="0.3">
      <c r="A28" s="124" t="s">
        <v>166</v>
      </c>
      <c r="B28" s="168" t="str">
        <f>'Incentive Goal'!B27</f>
        <v>CRAVEN</v>
      </c>
      <c r="C28" s="125">
        <v>7</v>
      </c>
      <c r="D28" s="125">
        <v>9</v>
      </c>
      <c r="E28" s="234">
        <v>3973</v>
      </c>
      <c r="F28" s="233">
        <v>567.57142857142856</v>
      </c>
      <c r="G28" s="234">
        <v>183</v>
      </c>
      <c r="H28" s="233">
        <v>26.142857142857142</v>
      </c>
      <c r="I28" s="234">
        <v>109</v>
      </c>
      <c r="J28" s="233">
        <v>15.571428571428571</v>
      </c>
      <c r="K28" s="126">
        <v>3602510.86</v>
      </c>
      <c r="L28" s="126">
        <v>514644.40857142856</v>
      </c>
      <c r="M28" s="126">
        <v>400278.98444444442</v>
      </c>
      <c r="N28" s="372">
        <v>36705</v>
      </c>
      <c r="O28" s="125">
        <v>5243.5714285714284</v>
      </c>
      <c r="P28" s="372">
        <v>146</v>
      </c>
      <c r="Q28" s="125">
        <v>20.857142857142858</v>
      </c>
      <c r="R28" s="372">
        <v>3014</v>
      </c>
      <c r="S28" s="125">
        <v>430.57142857142856</v>
      </c>
      <c r="T28" s="372">
        <v>19</v>
      </c>
      <c r="U28" s="125">
        <v>2.7142857142857144</v>
      </c>
      <c r="V28" s="372">
        <v>72</v>
      </c>
      <c r="W28" s="125">
        <v>10.285714285714286</v>
      </c>
      <c r="X28" s="372">
        <v>190</v>
      </c>
      <c r="Y28" s="125">
        <v>27.142857142857142</v>
      </c>
      <c r="Z28" s="372">
        <v>203</v>
      </c>
      <c r="AA28" s="125">
        <v>29</v>
      </c>
      <c r="AB28" s="372">
        <v>90</v>
      </c>
      <c r="AC28" s="125">
        <v>12.857142857142858</v>
      </c>
      <c r="AD28" s="372">
        <v>18</v>
      </c>
      <c r="AE28" s="125">
        <v>2.5714285714285716</v>
      </c>
      <c r="AF28" s="127">
        <v>5</v>
      </c>
      <c r="AG28" s="125">
        <v>0.7142857142857143</v>
      </c>
      <c r="AH28" s="127">
        <v>104</v>
      </c>
      <c r="AI28" s="125">
        <v>14.857142857142858</v>
      </c>
      <c r="AJ28" s="127">
        <v>6</v>
      </c>
      <c r="AK28" s="125">
        <v>0.8571428571428571</v>
      </c>
      <c r="AL28" s="127">
        <v>703</v>
      </c>
      <c r="AM28" s="125">
        <v>100.42857142857143</v>
      </c>
      <c r="AN28" s="127">
        <v>506</v>
      </c>
      <c r="AO28" s="125">
        <v>72.285714285714292</v>
      </c>
      <c r="AP28" s="127">
        <v>1124</v>
      </c>
      <c r="AQ28" s="125">
        <v>160.57142857142858</v>
      </c>
      <c r="AR28" s="127">
        <v>241</v>
      </c>
      <c r="AS28" s="125">
        <v>34.428571428571431</v>
      </c>
    </row>
    <row r="29" spans="1:45" ht="13.5" customHeight="1" x14ac:dyDescent="0.3">
      <c r="A29" s="124" t="s">
        <v>166</v>
      </c>
      <c r="B29" s="168" t="str">
        <f>'Incentive Goal'!B28</f>
        <v>CUMBERLAND</v>
      </c>
      <c r="C29" s="125">
        <v>46</v>
      </c>
      <c r="D29" s="125">
        <v>71</v>
      </c>
      <c r="E29" s="234">
        <v>18072</v>
      </c>
      <c r="F29" s="233">
        <v>392.86956521739131</v>
      </c>
      <c r="G29" s="234">
        <v>460</v>
      </c>
      <c r="H29" s="233">
        <v>10</v>
      </c>
      <c r="I29" s="234">
        <v>429</v>
      </c>
      <c r="J29" s="233">
        <v>9.3260869565217384</v>
      </c>
      <c r="K29" s="126">
        <v>18059292.879999999</v>
      </c>
      <c r="L29" s="126">
        <v>392593.32347826083</v>
      </c>
      <c r="M29" s="126">
        <v>254356.23774647884</v>
      </c>
      <c r="N29" s="372">
        <v>171339</v>
      </c>
      <c r="O29" s="125">
        <v>3724.7608695652175</v>
      </c>
      <c r="P29" s="372">
        <v>1278</v>
      </c>
      <c r="Q29" s="125">
        <v>27.782608695652176</v>
      </c>
      <c r="R29" s="372">
        <v>25623</v>
      </c>
      <c r="S29" s="125">
        <v>557.02173913043475</v>
      </c>
      <c r="T29" s="372">
        <v>1319</v>
      </c>
      <c r="U29" s="125">
        <v>28.673913043478262</v>
      </c>
      <c r="V29" s="372">
        <v>220</v>
      </c>
      <c r="W29" s="125">
        <v>4.7826086956521738</v>
      </c>
      <c r="X29" s="372">
        <v>487</v>
      </c>
      <c r="Y29" s="125">
        <v>10.586956521739131</v>
      </c>
      <c r="Z29" s="372">
        <v>551</v>
      </c>
      <c r="AA29" s="125">
        <v>11.978260869565217</v>
      </c>
      <c r="AB29" s="372">
        <v>412</v>
      </c>
      <c r="AC29" s="125">
        <v>8.9565217391304355</v>
      </c>
      <c r="AD29" s="372">
        <v>382</v>
      </c>
      <c r="AE29" s="125">
        <v>8.304347826086957</v>
      </c>
      <c r="AF29" s="127">
        <v>438</v>
      </c>
      <c r="AG29" s="125">
        <v>9.5217391304347831</v>
      </c>
      <c r="AH29" s="127">
        <v>477</v>
      </c>
      <c r="AI29" s="125">
        <v>10.369565217391305</v>
      </c>
      <c r="AJ29" s="127">
        <v>176</v>
      </c>
      <c r="AK29" s="125">
        <v>3.8260869565217392</v>
      </c>
      <c r="AL29" s="127">
        <v>4544</v>
      </c>
      <c r="AM29" s="125">
        <v>98.782608695652172</v>
      </c>
      <c r="AN29" s="127">
        <v>2431</v>
      </c>
      <c r="AO29" s="125">
        <v>52.847826086956523</v>
      </c>
      <c r="AP29" s="127">
        <v>18313</v>
      </c>
      <c r="AQ29" s="125">
        <v>398.10869565217394</v>
      </c>
      <c r="AR29" s="127">
        <v>194</v>
      </c>
      <c r="AS29" s="125">
        <v>4.2173913043478262</v>
      </c>
    </row>
    <row r="30" spans="1:45" ht="13.5" customHeight="1" x14ac:dyDescent="0.3">
      <c r="A30" s="124" t="s">
        <v>316</v>
      </c>
      <c r="B30" s="168" t="str">
        <f>'Incentive Goal'!B29</f>
        <v>CURRITUCK</v>
      </c>
      <c r="C30" s="125">
        <v>2</v>
      </c>
      <c r="D30" s="125">
        <v>2.5</v>
      </c>
      <c r="E30" s="234">
        <v>722</v>
      </c>
      <c r="F30" s="233">
        <v>361</v>
      </c>
      <c r="G30" s="234">
        <v>9</v>
      </c>
      <c r="H30" s="233">
        <v>4.5</v>
      </c>
      <c r="I30" s="234">
        <v>16</v>
      </c>
      <c r="J30" s="233">
        <v>8</v>
      </c>
      <c r="K30" s="126">
        <v>1009891.63</v>
      </c>
      <c r="L30" s="126">
        <v>504945.815</v>
      </c>
      <c r="M30" s="126">
        <v>403956.652</v>
      </c>
      <c r="N30" s="372">
        <v>4163</v>
      </c>
      <c r="O30" s="125">
        <v>2081.5</v>
      </c>
      <c r="P30" s="372">
        <v>10</v>
      </c>
      <c r="Q30" s="125">
        <v>5</v>
      </c>
      <c r="R30" s="372">
        <v>79</v>
      </c>
      <c r="S30" s="125">
        <v>39.5</v>
      </c>
      <c r="T30" s="372">
        <v>0</v>
      </c>
      <c r="U30" s="125">
        <v>0</v>
      </c>
      <c r="V30" s="372">
        <v>0</v>
      </c>
      <c r="W30" s="125">
        <v>0</v>
      </c>
      <c r="X30" s="372">
        <v>0</v>
      </c>
      <c r="Y30" s="125">
        <v>0</v>
      </c>
      <c r="Z30" s="372">
        <v>0</v>
      </c>
      <c r="AA30" s="125">
        <v>0</v>
      </c>
      <c r="AB30" s="372">
        <v>5</v>
      </c>
      <c r="AC30" s="125">
        <v>2.5</v>
      </c>
      <c r="AD30" s="372">
        <v>0</v>
      </c>
      <c r="AE30" s="125">
        <v>0</v>
      </c>
      <c r="AF30" s="127">
        <v>20</v>
      </c>
      <c r="AG30" s="125">
        <v>10</v>
      </c>
      <c r="AH30" s="127">
        <v>53</v>
      </c>
      <c r="AI30" s="125">
        <v>26.5</v>
      </c>
      <c r="AJ30" s="127">
        <v>5</v>
      </c>
      <c r="AK30" s="125">
        <v>2.5</v>
      </c>
      <c r="AL30" s="127">
        <v>103</v>
      </c>
      <c r="AM30" s="125">
        <v>51.5</v>
      </c>
      <c r="AN30" s="127">
        <v>601</v>
      </c>
      <c r="AO30" s="125">
        <v>300.5</v>
      </c>
      <c r="AP30" s="127">
        <v>255</v>
      </c>
      <c r="AQ30" s="125">
        <v>127.5</v>
      </c>
      <c r="AR30" s="127">
        <v>143</v>
      </c>
      <c r="AS30" s="125">
        <v>71.5</v>
      </c>
    </row>
    <row r="31" spans="1:45" ht="13.5" customHeight="1" x14ac:dyDescent="0.3">
      <c r="A31" s="124" t="s">
        <v>316</v>
      </c>
      <c r="B31" s="168" t="str">
        <f>'Incentive Goal'!B30</f>
        <v>DARE</v>
      </c>
      <c r="C31" s="125">
        <v>2</v>
      </c>
      <c r="D31" s="125">
        <v>2.5</v>
      </c>
      <c r="E31" s="234">
        <v>735</v>
      </c>
      <c r="F31" s="233">
        <v>367.5</v>
      </c>
      <c r="G31" s="234">
        <v>12</v>
      </c>
      <c r="H31" s="233">
        <v>6</v>
      </c>
      <c r="I31" s="234">
        <v>14</v>
      </c>
      <c r="J31" s="233">
        <v>7</v>
      </c>
      <c r="K31" s="126">
        <v>1026699.29</v>
      </c>
      <c r="L31" s="126">
        <v>513349.64500000002</v>
      </c>
      <c r="M31" s="126">
        <v>410679.71600000001</v>
      </c>
      <c r="N31" s="372">
        <v>7104</v>
      </c>
      <c r="O31" s="125">
        <v>3552</v>
      </c>
      <c r="P31" s="372">
        <v>88</v>
      </c>
      <c r="Q31" s="125">
        <v>44</v>
      </c>
      <c r="R31" s="372">
        <v>128</v>
      </c>
      <c r="S31" s="125">
        <v>64</v>
      </c>
      <c r="T31" s="372">
        <v>4</v>
      </c>
      <c r="U31" s="125">
        <v>2</v>
      </c>
      <c r="V31" s="372">
        <v>4</v>
      </c>
      <c r="W31" s="125">
        <v>2</v>
      </c>
      <c r="X31" s="372">
        <v>22</v>
      </c>
      <c r="Y31" s="125">
        <v>11</v>
      </c>
      <c r="Z31" s="372">
        <v>28</v>
      </c>
      <c r="AA31" s="125">
        <v>14</v>
      </c>
      <c r="AB31" s="372">
        <v>22</v>
      </c>
      <c r="AC31" s="125">
        <v>11</v>
      </c>
      <c r="AD31" s="372">
        <v>0</v>
      </c>
      <c r="AE31" s="125">
        <v>0</v>
      </c>
      <c r="AF31" s="127">
        <v>16</v>
      </c>
      <c r="AG31" s="125">
        <v>8</v>
      </c>
      <c r="AH31" s="127">
        <v>35</v>
      </c>
      <c r="AI31" s="125">
        <v>17.5</v>
      </c>
      <c r="AJ31" s="127">
        <v>5</v>
      </c>
      <c r="AK31" s="125">
        <v>2.5</v>
      </c>
      <c r="AL31" s="127">
        <v>126</v>
      </c>
      <c r="AM31" s="125">
        <v>63</v>
      </c>
      <c r="AN31" s="127">
        <v>168</v>
      </c>
      <c r="AO31" s="125">
        <v>84</v>
      </c>
      <c r="AP31" s="127">
        <v>265</v>
      </c>
      <c r="AQ31" s="125">
        <v>132.5</v>
      </c>
      <c r="AR31" s="127">
        <v>116</v>
      </c>
      <c r="AS31" s="125">
        <v>58</v>
      </c>
    </row>
    <row r="32" spans="1:45" ht="13.5" customHeight="1" x14ac:dyDescent="0.3">
      <c r="A32" s="124" t="s">
        <v>142</v>
      </c>
      <c r="B32" s="168" t="str">
        <f>'Incentive Goal'!B31</f>
        <v>DAVIDSON</v>
      </c>
      <c r="C32" s="125">
        <v>15</v>
      </c>
      <c r="D32" s="125">
        <v>20</v>
      </c>
      <c r="E32" s="234">
        <v>4679</v>
      </c>
      <c r="F32" s="233">
        <v>311.93333333333334</v>
      </c>
      <c r="G32" s="234">
        <v>113</v>
      </c>
      <c r="H32" s="233">
        <v>7.5333333333333332</v>
      </c>
      <c r="I32" s="234">
        <v>118</v>
      </c>
      <c r="J32" s="233">
        <v>7.8666666666666663</v>
      </c>
      <c r="K32" s="126">
        <v>5598962.5199999996</v>
      </c>
      <c r="L32" s="126">
        <v>373264.16799999995</v>
      </c>
      <c r="M32" s="126">
        <v>279948.12599999999</v>
      </c>
      <c r="N32" s="372">
        <v>45947</v>
      </c>
      <c r="O32" s="125">
        <v>3063.1333333333332</v>
      </c>
      <c r="P32" s="372">
        <v>244</v>
      </c>
      <c r="Q32" s="125">
        <v>16.266666666666666</v>
      </c>
      <c r="R32" s="372">
        <v>6042</v>
      </c>
      <c r="S32" s="125">
        <v>402.8</v>
      </c>
      <c r="T32" s="372">
        <v>520</v>
      </c>
      <c r="U32" s="125">
        <v>34.666666666666664</v>
      </c>
      <c r="V32" s="372">
        <v>79</v>
      </c>
      <c r="W32" s="125">
        <v>5.2666666666666666</v>
      </c>
      <c r="X32" s="372">
        <v>130</v>
      </c>
      <c r="Y32" s="125">
        <v>8.6666666666666661</v>
      </c>
      <c r="Z32" s="372">
        <v>372</v>
      </c>
      <c r="AA32" s="125">
        <v>24.8</v>
      </c>
      <c r="AB32" s="372">
        <v>110</v>
      </c>
      <c r="AC32" s="125">
        <v>7.333333333333333</v>
      </c>
      <c r="AD32" s="372">
        <v>248</v>
      </c>
      <c r="AE32" s="125">
        <v>16.533333333333335</v>
      </c>
      <c r="AF32" s="127">
        <v>79</v>
      </c>
      <c r="AG32" s="125">
        <v>5.2666666666666666</v>
      </c>
      <c r="AH32" s="127">
        <v>162</v>
      </c>
      <c r="AI32" s="125">
        <v>10.8</v>
      </c>
      <c r="AJ32" s="127">
        <v>19</v>
      </c>
      <c r="AK32" s="125">
        <v>1.2666666666666666</v>
      </c>
      <c r="AL32" s="127">
        <v>1371</v>
      </c>
      <c r="AM32" s="125">
        <v>91.4</v>
      </c>
      <c r="AN32" s="127">
        <v>921</v>
      </c>
      <c r="AO32" s="125">
        <v>61.4</v>
      </c>
      <c r="AP32" s="127">
        <v>2379</v>
      </c>
      <c r="AQ32" s="125">
        <v>158.6</v>
      </c>
      <c r="AR32" s="127">
        <v>418</v>
      </c>
      <c r="AS32" s="125">
        <v>27.866666666666667</v>
      </c>
    </row>
    <row r="33" spans="1:45" ht="13.5" customHeight="1" x14ac:dyDescent="0.3">
      <c r="A33" s="124" t="s">
        <v>142</v>
      </c>
      <c r="B33" s="168" t="str">
        <f>'Incentive Goal'!B32</f>
        <v>DAVIE</v>
      </c>
      <c r="C33" s="125">
        <v>3.75</v>
      </c>
      <c r="D33" s="125">
        <v>5</v>
      </c>
      <c r="E33" s="234">
        <v>1044</v>
      </c>
      <c r="F33" s="233">
        <v>278.39999999999998</v>
      </c>
      <c r="G33" s="234">
        <v>36</v>
      </c>
      <c r="H33" s="233">
        <v>9.6</v>
      </c>
      <c r="I33" s="234">
        <v>39</v>
      </c>
      <c r="J33" s="233">
        <v>10.4</v>
      </c>
      <c r="K33" s="126">
        <v>1141056.22</v>
      </c>
      <c r="L33" s="126">
        <v>304281.65866666666</v>
      </c>
      <c r="M33" s="126">
        <v>228211.24400000001</v>
      </c>
      <c r="N33" s="372">
        <v>9001</v>
      </c>
      <c r="O33" s="125">
        <v>2400.2666666666669</v>
      </c>
      <c r="P33" s="372">
        <v>25</v>
      </c>
      <c r="Q33" s="125">
        <v>6.666666666666667</v>
      </c>
      <c r="R33" s="372">
        <v>316</v>
      </c>
      <c r="S33" s="125">
        <v>84.266666666666666</v>
      </c>
      <c r="T33" s="372">
        <v>3</v>
      </c>
      <c r="U33" s="125">
        <v>0.8</v>
      </c>
      <c r="V33" s="372">
        <v>14</v>
      </c>
      <c r="W33" s="125">
        <v>3.7333333333333334</v>
      </c>
      <c r="X33" s="372">
        <v>33</v>
      </c>
      <c r="Y33" s="125">
        <v>8.8000000000000007</v>
      </c>
      <c r="Z33" s="372">
        <v>60</v>
      </c>
      <c r="AA33" s="125">
        <v>16</v>
      </c>
      <c r="AB33" s="372">
        <v>35</v>
      </c>
      <c r="AC33" s="125">
        <v>9.3333333333333339</v>
      </c>
      <c r="AD33" s="372">
        <v>1</v>
      </c>
      <c r="AE33" s="125">
        <v>0.26666666666666666</v>
      </c>
      <c r="AF33" s="127">
        <v>15</v>
      </c>
      <c r="AG33" s="125">
        <v>4</v>
      </c>
      <c r="AH33" s="127">
        <v>9</v>
      </c>
      <c r="AI33" s="125">
        <v>2.4</v>
      </c>
      <c r="AJ33" s="127">
        <v>0</v>
      </c>
      <c r="AK33" s="125">
        <v>0</v>
      </c>
      <c r="AL33" s="127">
        <v>296</v>
      </c>
      <c r="AM33" s="125">
        <v>78.933333333333337</v>
      </c>
      <c r="AN33" s="127">
        <v>281</v>
      </c>
      <c r="AO33" s="125">
        <v>74.933333333333337</v>
      </c>
      <c r="AP33" s="127">
        <v>724</v>
      </c>
      <c r="AQ33" s="125">
        <v>193.06666666666666</v>
      </c>
      <c r="AR33" s="127">
        <v>88</v>
      </c>
      <c r="AS33" s="125">
        <v>23.466666666666665</v>
      </c>
    </row>
    <row r="34" spans="1:45" ht="13.5" customHeight="1" x14ac:dyDescent="0.3">
      <c r="A34" s="124" t="s">
        <v>166</v>
      </c>
      <c r="B34" s="168" t="str">
        <f>'Incentive Goal'!B33</f>
        <v>DUPLIN</v>
      </c>
      <c r="C34" s="125">
        <v>9</v>
      </c>
      <c r="D34" s="125">
        <v>9</v>
      </c>
      <c r="E34" s="234">
        <v>2416</v>
      </c>
      <c r="F34" s="233">
        <v>268.44444444444446</v>
      </c>
      <c r="G34" s="234">
        <v>56</v>
      </c>
      <c r="H34" s="233">
        <v>6.2222222222222223</v>
      </c>
      <c r="I34" s="234">
        <v>84</v>
      </c>
      <c r="J34" s="233">
        <v>9.3333333333333339</v>
      </c>
      <c r="K34" s="126">
        <v>2548438.5299999998</v>
      </c>
      <c r="L34" s="126">
        <v>283159.83666666667</v>
      </c>
      <c r="M34" s="126">
        <v>283159.83666666667</v>
      </c>
      <c r="N34" s="372">
        <v>21546</v>
      </c>
      <c r="O34" s="125">
        <v>2394</v>
      </c>
      <c r="P34" s="372">
        <v>73</v>
      </c>
      <c r="Q34" s="125">
        <v>8.1111111111111107</v>
      </c>
      <c r="R34" s="372">
        <v>516</v>
      </c>
      <c r="S34" s="125">
        <v>57.333333333333336</v>
      </c>
      <c r="T34" s="372">
        <v>11</v>
      </c>
      <c r="U34" s="125">
        <v>1.2222222222222223</v>
      </c>
      <c r="V34" s="372">
        <v>48</v>
      </c>
      <c r="W34" s="125">
        <v>5.333333333333333</v>
      </c>
      <c r="X34" s="372">
        <v>63</v>
      </c>
      <c r="Y34" s="125">
        <v>7</v>
      </c>
      <c r="Z34" s="372">
        <v>139</v>
      </c>
      <c r="AA34" s="125">
        <v>15.444444444444445</v>
      </c>
      <c r="AB34" s="372">
        <v>83</v>
      </c>
      <c r="AC34" s="125">
        <v>9.2222222222222214</v>
      </c>
      <c r="AD34" s="372">
        <v>5</v>
      </c>
      <c r="AE34" s="125">
        <v>0.55555555555555558</v>
      </c>
      <c r="AF34" s="127">
        <v>67</v>
      </c>
      <c r="AG34" s="125">
        <v>7.4444444444444446</v>
      </c>
      <c r="AH34" s="127">
        <v>60</v>
      </c>
      <c r="AI34" s="125">
        <v>6.666666666666667</v>
      </c>
      <c r="AJ34" s="127">
        <v>10</v>
      </c>
      <c r="AK34" s="125">
        <v>1.1111111111111112</v>
      </c>
      <c r="AL34" s="127">
        <v>537</v>
      </c>
      <c r="AM34" s="125">
        <v>59.666666666666664</v>
      </c>
      <c r="AN34" s="127">
        <v>592</v>
      </c>
      <c r="AO34" s="125">
        <v>65.777777777777771</v>
      </c>
      <c r="AP34" s="127">
        <v>487</v>
      </c>
      <c r="AQ34" s="125">
        <v>54.111111111111114</v>
      </c>
      <c r="AR34" s="127">
        <v>250</v>
      </c>
      <c r="AS34" s="125">
        <v>27.777777777777779</v>
      </c>
    </row>
    <row r="35" spans="1:45" ht="13.5" customHeight="1" x14ac:dyDescent="0.3">
      <c r="A35" s="124" t="s">
        <v>142</v>
      </c>
      <c r="B35" s="168" t="str">
        <f>'Incentive Goal'!B34</f>
        <v>DURHAM</v>
      </c>
      <c r="C35" s="125">
        <v>29</v>
      </c>
      <c r="D35" s="125">
        <v>41.5</v>
      </c>
      <c r="E35" s="234">
        <v>7741</v>
      </c>
      <c r="F35" s="233">
        <v>266.93103448275861</v>
      </c>
      <c r="G35" s="234">
        <v>162</v>
      </c>
      <c r="H35" s="233">
        <v>5.5862068965517242</v>
      </c>
      <c r="I35" s="234">
        <v>176</v>
      </c>
      <c r="J35" s="233">
        <v>6.068965517241379</v>
      </c>
      <c r="K35" s="126">
        <v>7411095.1200000001</v>
      </c>
      <c r="L35" s="126">
        <v>255555.00413793104</v>
      </c>
      <c r="M35" s="126">
        <v>178580.60530120484</v>
      </c>
      <c r="N35" s="372">
        <v>69931</v>
      </c>
      <c r="O35" s="125">
        <v>2411.4137931034484</v>
      </c>
      <c r="P35" s="372">
        <v>476</v>
      </c>
      <c r="Q35" s="125">
        <v>16.413793103448278</v>
      </c>
      <c r="R35" s="372">
        <v>2532</v>
      </c>
      <c r="S35" s="125">
        <v>87.310344827586206</v>
      </c>
      <c r="T35" s="372">
        <v>104</v>
      </c>
      <c r="U35" s="125">
        <v>3.5862068965517242</v>
      </c>
      <c r="V35" s="372">
        <v>78</v>
      </c>
      <c r="W35" s="125">
        <v>2.6896551724137931</v>
      </c>
      <c r="X35" s="372">
        <v>176</v>
      </c>
      <c r="Y35" s="125">
        <v>6.068965517241379</v>
      </c>
      <c r="Z35" s="372">
        <v>166</v>
      </c>
      <c r="AA35" s="125">
        <v>5.7241379310344831</v>
      </c>
      <c r="AB35" s="372">
        <v>156</v>
      </c>
      <c r="AC35" s="125">
        <v>5.3793103448275863</v>
      </c>
      <c r="AD35" s="372">
        <v>41</v>
      </c>
      <c r="AE35" s="125">
        <v>1.4137931034482758</v>
      </c>
      <c r="AF35" s="127">
        <v>59</v>
      </c>
      <c r="AG35" s="125">
        <v>2.0344827586206895</v>
      </c>
      <c r="AH35" s="127">
        <v>334</v>
      </c>
      <c r="AI35" s="125">
        <v>11.517241379310345</v>
      </c>
      <c r="AJ35" s="127">
        <v>56</v>
      </c>
      <c r="AK35" s="125">
        <v>1.9310344827586208</v>
      </c>
      <c r="AL35" s="127">
        <v>2382</v>
      </c>
      <c r="AM35" s="125">
        <v>82.137931034482762</v>
      </c>
      <c r="AN35" s="127">
        <v>1247</v>
      </c>
      <c r="AO35" s="125">
        <v>43</v>
      </c>
      <c r="AP35" s="127">
        <v>4814</v>
      </c>
      <c r="AQ35" s="125">
        <v>166</v>
      </c>
      <c r="AR35" s="127">
        <v>420</v>
      </c>
      <c r="AS35" s="125">
        <v>14.482758620689655</v>
      </c>
    </row>
    <row r="36" spans="1:45" ht="13.5" customHeight="1" x14ac:dyDescent="0.3">
      <c r="A36" s="124" t="s">
        <v>238</v>
      </c>
      <c r="B36" s="168" t="str">
        <f>'Incentive Goal'!B35</f>
        <v>EDGE-Rky Mt</v>
      </c>
      <c r="C36" s="125">
        <v>8.5</v>
      </c>
      <c r="D36" s="125">
        <v>9.5</v>
      </c>
      <c r="E36" s="234">
        <v>2140</v>
      </c>
      <c r="F36" s="233">
        <v>251.76470588235293</v>
      </c>
      <c r="G36" s="234">
        <v>21</v>
      </c>
      <c r="H36" s="233">
        <v>2.4705882352941178</v>
      </c>
      <c r="I36" s="234">
        <v>4</v>
      </c>
      <c r="J36" s="233">
        <v>0.47058823529411764</v>
      </c>
      <c r="K36" s="126">
        <v>1225927.67</v>
      </c>
      <c r="L36" s="126">
        <v>144226.78470588234</v>
      </c>
      <c r="M36" s="126">
        <v>129045.01789473684</v>
      </c>
      <c r="N36" s="372">
        <v>27988</v>
      </c>
      <c r="O36" s="125">
        <v>3292.705882352941</v>
      </c>
      <c r="P36" s="372">
        <v>108</v>
      </c>
      <c r="Q36" s="125">
        <v>12.705882352941176</v>
      </c>
      <c r="R36" s="372">
        <v>2073</v>
      </c>
      <c r="S36" s="125">
        <v>243.88235294117646</v>
      </c>
      <c r="T36" s="372">
        <v>111</v>
      </c>
      <c r="U36" s="125">
        <v>13.058823529411764</v>
      </c>
      <c r="V36" s="372">
        <v>23</v>
      </c>
      <c r="W36" s="125">
        <v>2.7058823529411766</v>
      </c>
      <c r="X36" s="372">
        <v>24</v>
      </c>
      <c r="Y36" s="125">
        <v>2.8235294117647061</v>
      </c>
      <c r="Z36" s="372">
        <v>50</v>
      </c>
      <c r="AA36" s="125">
        <v>5.882352941176471</v>
      </c>
      <c r="AB36" s="372">
        <v>14</v>
      </c>
      <c r="AC36" s="125">
        <v>1.6470588235294117</v>
      </c>
      <c r="AD36" s="372">
        <v>14</v>
      </c>
      <c r="AE36" s="125">
        <v>1.6470588235294117</v>
      </c>
      <c r="AF36" s="127">
        <v>25</v>
      </c>
      <c r="AG36" s="125">
        <v>2.9411764705882355</v>
      </c>
      <c r="AH36" s="127">
        <v>81</v>
      </c>
      <c r="AI36" s="125">
        <v>9.5294117647058822</v>
      </c>
      <c r="AJ36" s="127">
        <v>4</v>
      </c>
      <c r="AK36" s="125">
        <v>0.47058823529411764</v>
      </c>
      <c r="AL36" s="127">
        <v>465</v>
      </c>
      <c r="AM36" s="125">
        <v>54.705882352941174</v>
      </c>
      <c r="AN36" s="127">
        <v>552</v>
      </c>
      <c r="AO36" s="125">
        <v>64.941176470588232</v>
      </c>
      <c r="AP36" s="127">
        <v>494</v>
      </c>
      <c r="AQ36" s="125">
        <v>58.117647058823529</v>
      </c>
      <c r="AR36" s="127">
        <v>126</v>
      </c>
      <c r="AS36" s="125">
        <v>14.823529411764707</v>
      </c>
    </row>
    <row r="37" spans="1:45" ht="13.5" customHeight="1" x14ac:dyDescent="0.3">
      <c r="A37" s="124" t="s">
        <v>238</v>
      </c>
      <c r="B37" s="168" t="str">
        <f>'Incentive Goal'!B36</f>
        <v>EDGE-Tarboro</v>
      </c>
      <c r="C37" s="125">
        <v>9.5</v>
      </c>
      <c r="D37" s="125">
        <v>11.5</v>
      </c>
      <c r="E37" s="234">
        <v>2552</v>
      </c>
      <c r="F37" s="233">
        <v>268.63157894736844</v>
      </c>
      <c r="G37" s="234">
        <v>23</v>
      </c>
      <c r="H37" s="233">
        <v>2.4210526315789473</v>
      </c>
      <c r="I37" s="234">
        <v>18</v>
      </c>
      <c r="J37" s="233">
        <v>1.8947368421052631</v>
      </c>
      <c r="K37" s="126">
        <v>1194939.3799999999</v>
      </c>
      <c r="L37" s="126">
        <v>125783.09263157894</v>
      </c>
      <c r="M37" s="126">
        <v>103907.77217391304</v>
      </c>
      <c r="N37" s="373">
        <v>18782</v>
      </c>
      <c r="O37" s="125">
        <v>1977.0526315789473</v>
      </c>
      <c r="P37" s="372">
        <v>74</v>
      </c>
      <c r="Q37" s="125">
        <v>7.7894736842105265</v>
      </c>
      <c r="R37" s="372">
        <v>756</v>
      </c>
      <c r="S37" s="125">
        <v>79.578947368421055</v>
      </c>
      <c r="T37" s="372">
        <v>28</v>
      </c>
      <c r="U37" s="125">
        <v>2.9473684210526314</v>
      </c>
      <c r="V37" s="372">
        <v>23</v>
      </c>
      <c r="W37" s="125">
        <v>2.4210526315789473</v>
      </c>
      <c r="X37" s="372">
        <v>16</v>
      </c>
      <c r="Y37" s="125">
        <v>1.6842105263157894</v>
      </c>
      <c r="Z37" s="372">
        <v>24</v>
      </c>
      <c r="AA37" s="125">
        <v>2.5263157894736841</v>
      </c>
      <c r="AB37" s="372">
        <v>3</v>
      </c>
      <c r="AC37" s="125">
        <v>0.31578947368421051</v>
      </c>
      <c r="AD37" s="372">
        <v>2</v>
      </c>
      <c r="AE37" s="125">
        <v>0.21052631578947367</v>
      </c>
      <c r="AF37" s="127">
        <v>19</v>
      </c>
      <c r="AG37" s="125">
        <v>2</v>
      </c>
      <c r="AH37" s="127">
        <v>45</v>
      </c>
      <c r="AI37" s="125">
        <v>4.7368421052631575</v>
      </c>
      <c r="AJ37" s="127">
        <v>5</v>
      </c>
      <c r="AK37" s="125">
        <v>0.52631578947368418</v>
      </c>
      <c r="AL37" s="127">
        <v>239</v>
      </c>
      <c r="AM37" s="125">
        <v>25.157894736842106</v>
      </c>
      <c r="AN37" s="127">
        <v>950</v>
      </c>
      <c r="AO37" s="125">
        <v>100</v>
      </c>
      <c r="AP37" s="127">
        <v>581</v>
      </c>
      <c r="AQ37" s="125">
        <v>61.157894736842103</v>
      </c>
      <c r="AR37" s="127">
        <v>139</v>
      </c>
      <c r="AS37" s="125">
        <v>14.631578947368421</v>
      </c>
    </row>
    <row r="38" spans="1:45" ht="13.5" customHeight="1" x14ac:dyDescent="0.3">
      <c r="A38" s="124" t="s">
        <v>142</v>
      </c>
      <c r="B38" s="168" t="str">
        <f>'Incentive Goal'!B37</f>
        <v>FORSYTH</v>
      </c>
      <c r="C38" s="125">
        <v>34</v>
      </c>
      <c r="D38" s="125">
        <v>42</v>
      </c>
      <c r="E38" s="234">
        <v>12201</v>
      </c>
      <c r="F38" s="233">
        <v>358.85294117647061</v>
      </c>
      <c r="G38" s="234">
        <v>384</v>
      </c>
      <c r="H38" s="233">
        <v>11.294117647058824</v>
      </c>
      <c r="I38" s="234">
        <v>276</v>
      </c>
      <c r="J38" s="233">
        <v>8.117647058823529</v>
      </c>
      <c r="K38" s="126">
        <v>10880139.02</v>
      </c>
      <c r="L38" s="126">
        <v>320004.08882352943</v>
      </c>
      <c r="M38" s="126">
        <v>259050.92904761905</v>
      </c>
      <c r="N38" s="373">
        <v>105207</v>
      </c>
      <c r="O38" s="125">
        <v>3094.3235294117649</v>
      </c>
      <c r="P38" s="372">
        <v>824</v>
      </c>
      <c r="Q38" s="125">
        <v>24.235294117647058</v>
      </c>
      <c r="R38" s="372">
        <v>4038</v>
      </c>
      <c r="S38" s="125">
        <v>118.76470588235294</v>
      </c>
      <c r="T38" s="372">
        <v>603</v>
      </c>
      <c r="U38" s="125">
        <v>17.735294117647058</v>
      </c>
      <c r="V38" s="372">
        <v>158</v>
      </c>
      <c r="W38" s="125">
        <v>4.6470588235294121</v>
      </c>
      <c r="X38" s="372">
        <v>421</v>
      </c>
      <c r="Y38" s="125">
        <v>12.382352941176471</v>
      </c>
      <c r="Z38" s="372">
        <v>356</v>
      </c>
      <c r="AA38" s="125">
        <v>10.470588235294118</v>
      </c>
      <c r="AB38" s="372">
        <v>248</v>
      </c>
      <c r="AC38" s="125">
        <v>7.2941176470588234</v>
      </c>
      <c r="AD38" s="372">
        <v>574</v>
      </c>
      <c r="AE38" s="125">
        <v>16.882352941176471</v>
      </c>
      <c r="AF38" s="127">
        <v>196</v>
      </c>
      <c r="AG38" s="125">
        <v>5.7647058823529411</v>
      </c>
      <c r="AH38" s="127">
        <v>508</v>
      </c>
      <c r="AI38" s="125">
        <v>14.941176470588236</v>
      </c>
      <c r="AJ38" s="127">
        <v>77</v>
      </c>
      <c r="AK38" s="125">
        <v>2.2647058823529411</v>
      </c>
      <c r="AL38" s="127">
        <v>4005</v>
      </c>
      <c r="AM38" s="125">
        <v>117.79411764705883</v>
      </c>
      <c r="AN38" s="127">
        <v>1089</v>
      </c>
      <c r="AO38" s="125">
        <v>32.029411764705884</v>
      </c>
      <c r="AP38" s="127">
        <v>10686</v>
      </c>
      <c r="AQ38" s="125">
        <v>314.29411764705884</v>
      </c>
      <c r="AR38" s="127">
        <v>267</v>
      </c>
      <c r="AS38" s="125">
        <v>7.8529411764705879</v>
      </c>
    </row>
    <row r="39" spans="1:45" ht="13.5" customHeight="1" x14ac:dyDescent="0.3">
      <c r="A39" s="124" t="s">
        <v>238</v>
      </c>
      <c r="B39" s="168" t="str">
        <f>'Incentive Goal'!B38</f>
        <v>FRANKLIN</v>
      </c>
      <c r="C39" s="125">
        <v>8</v>
      </c>
      <c r="D39" s="125">
        <v>8</v>
      </c>
      <c r="E39" s="234">
        <v>2564</v>
      </c>
      <c r="F39" s="233">
        <v>320.5</v>
      </c>
      <c r="G39" s="234">
        <v>52</v>
      </c>
      <c r="H39" s="233">
        <v>6.5</v>
      </c>
      <c r="I39" s="234">
        <v>69</v>
      </c>
      <c r="J39" s="233">
        <v>8.625</v>
      </c>
      <c r="K39" s="126">
        <v>2642414.9</v>
      </c>
      <c r="L39" s="126">
        <v>330301.86249999999</v>
      </c>
      <c r="M39" s="126">
        <v>330301.86249999999</v>
      </c>
      <c r="N39" s="373">
        <v>20821</v>
      </c>
      <c r="O39" s="125">
        <v>2602.625</v>
      </c>
      <c r="P39" s="372">
        <v>236</v>
      </c>
      <c r="Q39" s="125">
        <v>29.5</v>
      </c>
      <c r="R39" s="372">
        <v>316</v>
      </c>
      <c r="S39" s="125">
        <v>39.5</v>
      </c>
      <c r="T39" s="372">
        <v>9</v>
      </c>
      <c r="U39" s="125">
        <v>1.125</v>
      </c>
      <c r="V39" s="372">
        <v>12</v>
      </c>
      <c r="W39" s="125">
        <v>1.5</v>
      </c>
      <c r="X39" s="372">
        <v>55</v>
      </c>
      <c r="Y39" s="125">
        <v>6.875</v>
      </c>
      <c r="Z39" s="372">
        <v>59</v>
      </c>
      <c r="AA39" s="125">
        <v>7.375</v>
      </c>
      <c r="AB39" s="372">
        <v>57</v>
      </c>
      <c r="AC39" s="125">
        <v>7.125</v>
      </c>
      <c r="AD39" s="372">
        <v>46</v>
      </c>
      <c r="AE39" s="125">
        <v>5.75</v>
      </c>
      <c r="AF39" s="127">
        <v>83</v>
      </c>
      <c r="AG39" s="125">
        <v>10.375</v>
      </c>
      <c r="AH39" s="127">
        <v>63</v>
      </c>
      <c r="AI39" s="125">
        <v>7.875</v>
      </c>
      <c r="AJ39" s="127">
        <v>6</v>
      </c>
      <c r="AK39" s="125">
        <v>0.75</v>
      </c>
      <c r="AL39" s="127">
        <v>787</v>
      </c>
      <c r="AM39" s="125">
        <v>98.375</v>
      </c>
      <c r="AN39" s="127">
        <v>592</v>
      </c>
      <c r="AO39" s="125">
        <v>74</v>
      </c>
      <c r="AP39" s="127">
        <v>2032</v>
      </c>
      <c r="AQ39" s="125">
        <v>254</v>
      </c>
      <c r="AR39" s="127">
        <v>256</v>
      </c>
      <c r="AS39" s="125">
        <v>32</v>
      </c>
    </row>
    <row r="40" spans="1:45" ht="13.5" customHeight="1" x14ac:dyDescent="0.3">
      <c r="A40" s="124" t="s">
        <v>152</v>
      </c>
      <c r="B40" s="168" t="str">
        <f>'Incentive Goal'!B39</f>
        <v>GASTON</v>
      </c>
      <c r="C40" s="125">
        <v>24</v>
      </c>
      <c r="D40" s="125">
        <v>32</v>
      </c>
      <c r="E40" s="234">
        <v>7941</v>
      </c>
      <c r="F40" s="233">
        <v>330.875</v>
      </c>
      <c r="G40" s="234">
        <v>289</v>
      </c>
      <c r="H40" s="233">
        <v>12.041666666666666</v>
      </c>
      <c r="I40" s="234">
        <v>247</v>
      </c>
      <c r="J40" s="233">
        <v>10.291666666666666</v>
      </c>
      <c r="K40" s="126">
        <v>6944277.3200000003</v>
      </c>
      <c r="L40" s="126">
        <v>289344.88833333337</v>
      </c>
      <c r="M40" s="126">
        <v>217008.66625000001</v>
      </c>
      <c r="N40" s="373">
        <v>86592</v>
      </c>
      <c r="O40" s="125">
        <v>3608</v>
      </c>
      <c r="P40" s="372">
        <v>454</v>
      </c>
      <c r="Q40" s="125">
        <v>18.916666666666668</v>
      </c>
      <c r="R40" s="372">
        <v>5809</v>
      </c>
      <c r="S40" s="125">
        <v>242.04166666666666</v>
      </c>
      <c r="T40" s="372">
        <v>522</v>
      </c>
      <c r="U40" s="125">
        <v>21.75</v>
      </c>
      <c r="V40" s="372">
        <v>157</v>
      </c>
      <c r="W40" s="125">
        <v>6.541666666666667</v>
      </c>
      <c r="X40" s="372">
        <v>303</v>
      </c>
      <c r="Y40" s="125">
        <v>12.625</v>
      </c>
      <c r="Z40" s="372">
        <v>519</v>
      </c>
      <c r="AA40" s="125">
        <v>21.625</v>
      </c>
      <c r="AB40" s="372">
        <v>224</v>
      </c>
      <c r="AC40" s="125">
        <v>9.3333333333333339</v>
      </c>
      <c r="AD40" s="372">
        <v>27</v>
      </c>
      <c r="AE40" s="125">
        <v>1.125</v>
      </c>
      <c r="AF40" s="127">
        <v>257</v>
      </c>
      <c r="AG40" s="125">
        <v>10.708333333333334</v>
      </c>
      <c r="AH40" s="127">
        <v>171</v>
      </c>
      <c r="AI40" s="125">
        <v>7.125</v>
      </c>
      <c r="AJ40" s="127">
        <v>94</v>
      </c>
      <c r="AK40" s="125">
        <v>3.9166666666666665</v>
      </c>
      <c r="AL40" s="127">
        <v>2818</v>
      </c>
      <c r="AM40" s="125">
        <v>117.41666666666667</v>
      </c>
      <c r="AN40" s="127">
        <v>860</v>
      </c>
      <c r="AO40" s="125">
        <v>35.833333333333336</v>
      </c>
      <c r="AP40" s="127">
        <v>6295</v>
      </c>
      <c r="AQ40" s="125">
        <v>262.29166666666669</v>
      </c>
      <c r="AR40" s="127">
        <v>412</v>
      </c>
      <c r="AS40" s="125">
        <v>17.166666666666668</v>
      </c>
    </row>
    <row r="41" spans="1:45" ht="13.5" customHeight="1" x14ac:dyDescent="0.3">
      <c r="A41" s="124" t="s">
        <v>316</v>
      </c>
      <c r="B41" s="168" t="str">
        <f>'Incentive Goal'!B40</f>
        <v>GATES</v>
      </c>
      <c r="C41" s="125">
        <v>1</v>
      </c>
      <c r="D41" s="125">
        <v>2</v>
      </c>
      <c r="E41" s="234">
        <v>399</v>
      </c>
      <c r="F41" s="233">
        <v>399</v>
      </c>
      <c r="G41" s="234">
        <v>10</v>
      </c>
      <c r="H41" s="233">
        <v>10</v>
      </c>
      <c r="I41" s="234">
        <v>11</v>
      </c>
      <c r="J41" s="233">
        <v>11</v>
      </c>
      <c r="K41" s="126">
        <v>513679.45</v>
      </c>
      <c r="L41" s="126">
        <v>513679.45</v>
      </c>
      <c r="M41" s="126">
        <v>256839.72500000001</v>
      </c>
      <c r="N41" s="373">
        <v>102</v>
      </c>
      <c r="O41" s="125">
        <v>102</v>
      </c>
      <c r="P41" s="372">
        <v>0</v>
      </c>
      <c r="Q41" s="125">
        <v>0</v>
      </c>
      <c r="R41" s="372">
        <v>2</v>
      </c>
      <c r="S41" s="125">
        <v>2</v>
      </c>
      <c r="T41" s="372">
        <v>0</v>
      </c>
      <c r="U41" s="125">
        <v>0</v>
      </c>
      <c r="V41" s="372">
        <v>1</v>
      </c>
      <c r="W41" s="125">
        <v>1</v>
      </c>
      <c r="X41" s="372">
        <v>0</v>
      </c>
      <c r="Y41" s="125">
        <v>0</v>
      </c>
      <c r="Z41" s="372">
        <v>0</v>
      </c>
      <c r="AA41" s="125">
        <v>0</v>
      </c>
      <c r="AB41" s="372">
        <v>0</v>
      </c>
      <c r="AC41" s="125">
        <v>0</v>
      </c>
      <c r="AD41" s="372">
        <v>0</v>
      </c>
      <c r="AE41" s="125">
        <v>0</v>
      </c>
      <c r="AF41" s="127">
        <v>0</v>
      </c>
      <c r="AG41" s="125">
        <v>0</v>
      </c>
      <c r="AH41" s="127">
        <v>0</v>
      </c>
      <c r="AI41" s="125">
        <v>0</v>
      </c>
      <c r="AJ41" s="127">
        <v>2</v>
      </c>
      <c r="AK41" s="125">
        <v>2</v>
      </c>
      <c r="AL41" s="127">
        <v>96</v>
      </c>
      <c r="AM41" s="125">
        <v>96</v>
      </c>
      <c r="AN41" s="127">
        <v>0</v>
      </c>
      <c r="AO41" s="125">
        <v>0</v>
      </c>
      <c r="AP41" s="127">
        <v>0</v>
      </c>
      <c r="AQ41" s="125">
        <v>0</v>
      </c>
      <c r="AR41" s="127">
        <v>39</v>
      </c>
      <c r="AS41" s="125">
        <v>39</v>
      </c>
    </row>
    <row r="42" spans="1:45" ht="13.5" customHeight="1" x14ac:dyDescent="0.3">
      <c r="A42" s="124" t="s">
        <v>251</v>
      </c>
      <c r="B42" s="168" t="str">
        <f>'Incentive Goal'!B41</f>
        <v>GRAHAM</v>
      </c>
      <c r="C42" s="125">
        <v>0.75</v>
      </c>
      <c r="D42" s="125">
        <v>1.1000000000000001</v>
      </c>
      <c r="E42" s="234">
        <v>220</v>
      </c>
      <c r="F42" s="233">
        <v>293.33333333333331</v>
      </c>
      <c r="G42" s="234">
        <v>3</v>
      </c>
      <c r="H42" s="233">
        <v>4</v>
      </c>
      <c r="I42" s="234">
        <v>4</v>
      </c>
      <c r="J42" s="233">
        <v>5.333333333333333</v>
      </c>
      <c r="K42" s="126">
        <v>258413.65</v>
      </c>
      <c r="L42" s="126">
        <v>344551.53333333333</v>
      </c>
      <c r="M42" s="126">
        <v>234921.49999999997</v>
      </c>
      <c r="N42" s="373">
        <v>1711</v>
      </c>
      <c r="O42" s="125">
        <v>2281.3333333333335</v>
      </c>
      <c r="P42" s="372">
        <v>10</v>
      </c>
      <c r="Q42" s="125">
        <v>13.333333333333334</v>
      </c>
      <c r="R42" s="372">
        <v>24</v>
      </c>
      <c r="S42" s="125">
        <v>32</v>
      </c>
      <c r="T42" s="372">
        <v>0</v>
      </c>
      <c r="U42" s="125">
        <v>0</v>
      </c>
      <c r="V42" s="372">
        <v>0</v>
      </c>
      <c r="W42" s="125">
        <v>0</v>
      </c>
      <c r="X42" s="372">
        <v>1</v>
      </c>
      <c r="Y42" s="125">
        <v>1.3333333333333333</v>
      </c>
      <c r="Z42" s="372">
        <v>2</v>
      </c>
      <c r="AA42" s="125">
        <v>2.6666666666666665</v>
      </c>
      <c r="AB42" s="372">
        <v>4</v>
      </c>
      <c r="AC42" s="125">
        <v>5.333333333333333</v>
      </c>
      <c r="AD42" s="372">
        <v>2</v>
      </c>
      <c r="AE42" s="125">
        <v>2.6666666666666665</v>
      </c>
      <c r="AF42" s="127">
        <v>0</v>
      </c>
      <c r="AG42" s="125">
        <v>0</v>
      </c>
      <c r="AH42" s="127">
        <v>15</v>
      </c>
      <c r="AI42" s="125">
        <v>20</v>
      </c>
      <c r="AJ42" s="127">
        <v>1</v>
      </c>
      <c r="AK42" s="125">
        <v>1.3333333333333333</v>
      </c>
      <c r="AL42" s="127">
        <v>5</v>
      </c>
      <c r="AM42" s="125">
        <v>6.666666666666667</v>
      </c>
      <c r="AN42" s="127">
        <v>67</v>
      </c>
      <c r="AO42" s="125">
        <v>89.333333333333329</v>
      </c>
      <c r="AP42" s="127">
        <v>16</v>
      </c>
      <c r="AQ42" s="125">
        <v>21.333333333333332</v>
      </c>
      <c r="AR42" s="127">
        <v>37</v>
      </c>
      <c r="AS42" s="125">
        <v>49.333333333333336</v>
      </c>
    </row>
    <row r="43" spans="1:45" ht="13.5" customHeight="1" x14ac:dyDescent="0.3">
      <c r="A43" s="124" t="s">
        <v>238</v>
      </c>
      <c r="B43" s="168" t="str">
        <f>'Incentive Goal'!B42</f>
        <v>GRANVILLE</v>
      </c>
      <c r="C43" s="125">
        <v>9.5</v>
      </c>
      <c r="D43" s="125">
        <v>8</v>
      </c>
      <c r="E43" s="234">
        <v>2263</v>
      </c>
      <c r="F43" s="233">
        <v>238.21052631578948</v>
      </c>
      <c r="G43" s="234">
        <v>42</v>
      </c>
      <c r="H43" s="233">
        <v>4.4210526315789478</v>
      </c>
      <c r="I43" s="234">
        <v>75</v>
      </c>
      <c r="J43" s="233">
        <v>7.8947368421052628</v>
      </c>
      <c r="K43" s="126">
        <v>1799846.52</v>
      </c>
      <c r="L43" s="126">
        <v>189457.52842105264</v>
      </c>
      <c r="M43" s="126">
        <v>224980.815</v>
      </c>
      <c r="N43" s="373">
        <v>18884</v>
      </c>
      <c r="O43" s="125">
        <v>1987.7894736842106</v>
      </c>
      <c r="P43" s="372">
        <v>92</v>
      </c>
      <c r="Q43" s="125">
        <v>9.6842105263157894</v>
      </c>
      <c r="R43" s="372">
        <v>411</v>
      </c>
      <c r="S43" s="125">
        <v>43.263157894736842</v>
      </c>
      <c r="T43" s="372">
        <v>7</v>
      </c>
      <c r="U43" s="125">
        <v>0.73684210526315785</v>
      </c>
      <c r="V43" s="372">
        <v>24</v>
      </c>
      <c r="W43" s="125">
        <v>2.5263157894736841</v>
      </c>
      <c r="X43" s="372">
        <v>45</v>
      </c>
      <c r="Y43" s="125">
        <v>4.7368421052631575</v>
      </c>
      <c r="Z43" s="372">
        <v>81</v>
      </c>
      <c r="AA43" s="125">
        <v>8.526315789473685</v>
      </c>
      <c r="AB43" s="372">
        <v>56</v>
      </c>
      <c r="AC43" s="125">
        <v>5.8947368421052628</v>
      </c>
      <c r="AD43" s="372">
        <v>11</v>
      </c>
      <c r="AE43" s="125">
        <v>1.1578947368421053</v>
      </c>
      <c r="AF43" s="127">
        <v>44</v>
      </c>
      <c r="AG43" s="125">
        <v>4.6315789473684212</v>
      </c>
      <c r="AH43" s="127">
        <v>63</v>
      </c>
      <c r="AI43" s="125">
        <v>6.6315789473684212</v>
      </c>
      <c r="AJ43" s="127">
        <v>4</v>
      </c>
      <c r="AK43" s="125">
        <v>0.42105263157894735</v>
      </c>
      <c r="AL43" s="127">
        <v>502</v>
      </c>
      <c r="AM43" s="125">
        <v>52.842105263157897</v>
      </c>
      <c r="AN43" s="127">
        <v>461</v>
      </c>
      <c r="AO43" s="125">
        <v>48.526315789473685</v>
      </c>
      <c r="AP43" s="127">
        <v>771</v>
      </c>
      <c r="AQ43" s="125">
        <v>81.15789473684211</v>
      </c>
      <c r="AR43" s="127">
        <v>99</v>
      </c>
      <c r="AS43" s="125">
        <v>10.421052631578947</v>
      </c>
    </row>
    <row r="44" spans="1:45" ht="13.5" customHeight="1" x14ac:dyDescent="0.3">
      <c r="A44" s="124" t="s">
        <v>238</v>
      </c>
      <c r="B44" s="168" t="str">
        <f>'Incentive Goal'!B43</f>
        <v>GREENE</v>
      </c>
      <c r="C44" s="125">
        <v>3</v>
      </c>
      <c r="D44" s="125">
        <v>4.55</v>
      </c>
      <c r="E44" s="234">
        <v>1206</v>
      </c>
      <c r="F44" s="233">
        <v>402</v>
      </c>
      <c r="G44" s="234">
        <v>31</v>
      </c>
      <c r="H44" s="233">
        <v>10.333333333333334</v>
      </c>
      <c r="I44" s="234">
        <v>41</v>
      </c>
      <c r="J44" s="233">
        <v>13.666666666666666</v>
      </c>
      <c r="K44" s="126">
        <v>884972.6</v>
      </c>
      <c r="L44" s="126">
        <v>294990.86666666664</v>
      </c>
      <c r="M44" s="126">
        <v>194499.47252747254</v>
      </c>
      <c r="N44" s="373">
        <v>11219</v>
      </c>
      <c r="O44" s="125">
        <v>3739.6666666666665</v>
      </c>
      <c r="P44" s="372">
        <v>66</v>
      </c>
      <c r="Q44" s="125">
        <v>22</v>
      </c>
      <c r="R44" s="372">
        <v>659</v>
      </c>
      <c r="S44" s="125">
        <v>219.66666666666666</v>
      </c>
      <c r="T44" s="372">
        <v>28</v>
      </c>
      <c r="U44" s="125">
        <v>9.3333333333333339</v>
      </c>
      <c r="V44" s="372">
        <v>41</v>
      </c>
      <c r="W44" s="125">
        <v>13.666666666666666</v>
      </c>
      <c r="X44" s="372">
        <v>31</v>
      </c>
      <c r="Y44" s="125">
        <v>10.333333333333334</v>
      </c>
      <c r="Z44" s="372">
        <v>79</v>
      </c>
      <c r="AA44" s="125">
        <v>26.333333333333332</v>
      </c>
      <c r="AB44" s="372">
        <v>41</v>
      </c>
      <c r="AC44" s="125">
        <v>13.666666666666666</v>
      </c>
      <c r="AD44" s="372">
        <v>1</v>
      </c>
      <c r="AE44" s="125">
        <v>0.33333333333333331</v>
      </c>
      <c r="AF44" s="127">
        <v>15</v>
      </c>
      <c r="AG44" s="125">
        <v>5</v>
      </c>
      <c r="AH44" s="127">
        <v>44</v>
      </c>
      <c r="AI44" s="125">
        <v>14.666666666666666</v>
      </c>
      <c r="AJ44" s="127">
        <v>3</v>
      </c>
      <c r="AK44" s="125">
        <v>1</v>
      </c>
      <c r="AL44" s="127">
        <v>338</v>
      </c>
      <c r="AM44" s="125">
        <v>112.66666666666667</v>
      </c>
      <c r="AN44" s="127">
        <v>445</v>
      </c>
      <c r="AO44" s="125">
        <v>148.33333333333334</v>
      </c>
      <c r="AP44" s="127">
        <v>141</v>
      </c>
      <c r="AQ44" s="125">
        <v>47</v>
      </c>
      <c r="AR44" s="127">
        <v>406</v>
      </c>
      <c r="AS44" s="125">
        <v>135.33333333333334</v>
      </c>
    </row>
    <row r="45" spans="1:45" ht="13.5" customHeight="1" x14ac:dyDescent="0.3">
      <c r="A45" s="124" t="s">
        <v>142</v>
      </c>
      <c r="B45" s="168" t="str">
        <f>'Incentive Goal'!B44</f>
        <v>GUIL-Gboro</v>
      </c>
      <c r="C45" s="125">
        <v>35</v>
      </c>
      <c r="D45" s="125">
        <v>66</v>
      </c>
      <c r="E45" s="234">
        <v>13332</v>
      </c>
      <c r="F45" s="233">
        <v>380.91428571428571</v>
      </c>
      <c r="G45" s="234">
        <v>371</v>
      </c>
      <c r="H45" s="233">
        <v>10.6</v>
      </c>
      <c r="I45" s="234">
        <v>319</v>
      </c>
      <c r="J45" s="233">
        <v>9.1142857142857139</v>
      </c>
      <c r="K45" s="126">
        <v>11920132.42</v>
      </c>
      <c r="L45" s="126">
        <v>340575.212</v>
      </c>
      <c r="M45" s="126">
        <v>180608.06696969696</v>
      </c>
      <c r="N45" s="373">
        <v>128872</v>
      </c>
      <c r="O45" s="125">
        <v>3682.0571428571429</v>
      </c>
      <c r="P45" s="372">
        <v>961</v>
      </c>
      <c r="Q45" s="125">
        <v>27.457142857142856</v>
      </c>
      <c r="R45" s="372">
        <v>2400</v>
      </c>
      <c r="S45" s="125">
        <v>68.571428571428569</v>
      </c>
      <c r="T45" s="372">
        <v>170</v>
      </c>
      <c r="U45" s="125">
        <v>4.8571428571428568</v>
      </c>
      <c r="V45" s="372">
        <v>218</v>
      </c>
      <c r="W45" s="125">
        <v>6.2285714285714286</v>
      </c>
      <c r="X45" s="372">
        <v>386</v>
      </c>
      <c r="Y45" s="125">
        <v>11.028571428571428</v>
      </c>
      <c r="Z45" s="372">
        <v>589</v>
      </c>
      <c r="AA45" s="125">
        <v>16.828571428571429</v>
      </c>
      <c r="AB45" s="372">
        <v>303</v>
      </c>
      <c r="AC45" s="125">
        <v>8.6571428571428566</v>
      </c>
      <c r="AD45" s="372">
        <v>748</v>
      </c>
      <c r="AE45" s="125">
        <v>21.37142857142857</v>
      </c>
      <c r="AF45" s="127">
        <v>241</v>
      </c>
      <c r="AG45" s="125">
        <v>6.8857142857142861</v>
      </c>
      <c r="AH45" s="127">
        <v>419</v>
      </c>
      <c r="AI45" s="125">
        <v>11.971428571428572</v>
      </c>
      <c r="AJ45" s="127">
        <v>110</v>
      </c>
      <c r="AK45" s="125">
        <v>3.1428571428571428</v>
      </c>
      <c r="AL45" s="127">
        <v>4398</v>
      </c>
      <c r="AM45" s="125">
        <v>125.65714285714286</v>
      </c>
      <c r="AN45" s="127">
        <v>2135</v>
      </c>
      <c r="AO45" s="125">
        <v>61</v>
      </c>
      <c r="AP45" s="127">
        <v>17978</v>
      </c>
      <c r="AQ45" s="125">
        <v>513.65714285714284</v>
      </c>
      <c r="AR45" s="127">
        <v>591</v>
      </c>
      <c r="AS45" s="125">
        <v>16.885714285714286</v>
      </c>
    </row>
    <row r="46" spans="1:45" ht="13.5" customHeight="1" x14ac:dyDescent="0.3">
      <c r="A46" s="124" t="s">
        <v>142</v>
      </c>
      <c r="B46" s="168" t="str">
        <f>'Incentive Goal'!B45</f>
        <v>GUIL-HP</v>
      </c>
      <c r="C46" s="125">
        <v>14</v>
      </c>
      <c r="D46" s="125">
        <v>26</v>
      </c>
      <c r="E46" s="234">
        <v>5003</v>
      </c>
      <c r="F46" s="233">
        <v>357.35714285714283</v>
      </c>
      <c r="G46" s="234">
        <v>175</v>
      </c>
      <c r="H46" s="233">
        <v>12.5</v>
      </c>
      <c r="I46" s="234">
        <v>127</v>
      </c>
      <c r="J46" s="233">
        <v>9.0714285714285712</v>
      </c>
      <c r="K46" s="126">
        <v>4195558.74</v>
      </c>
      <c r="L46" s="126">
        <v>299682.76714285713</v>
      </c>
      <c r="M46" s="126">
        <v>161367.64384615386</v>
      </c>
      <c r="N46" s="374">
        <v>52448</v>
      </c>
      <c r="O46" s="125">
        <v>3746.2857142857142</v>
      </c>
      <c r="P46" s="372">
        <v>247</v>
      </c>
      <c r="Q46" s="125">
        <v>17.642857142857142</v>
      </c>
      <c r="R46" s="372">
        <v>1419</v>
      </c>
      <c r="S46" s="125">
        <v>101.35714285714286</v>
      </c>
      <c r="T46" s="372">
        <v>114</v>
      </c>
      <c r="U46" s="125">
        <v>8.1428571428571423</v>
      </c>
      <c r="V46" s="372">
        <v>109</v>
      </c>
      <c r="W46" s="125">
        <v>7.7857142857142856</v>
      </c>
      <c r="X46" s="372">
        <v>171</v>
      </c>
      <c r="Y46" s="125">
        <v>12.214285714285714</v>
      </c>
      <c r="Z46" s="372">
        <v>211</v>
      </c>
      <c r="AA46" s="125">
        <v>15.071428571428571</v>
      </c>
      <c r="AB46" s="372">
        <v>110</v>
      </c>
      <c r="AC46" s="125">
        <v>7.8571428571428568</v>
      </c>
      <c r="AD46" s="372">
        <v>370</v>
      </c>
      <c r="AE46" s="125">
        <v>26.428571428571427</v>
      </c>
      <c r="AF46" s="127">
        <v>77</v>
      </c>
      <c r="AG46" s="125">
        <v>5.5</v>
      </c>
      <c r="AH46" s="127">
        <v>233</v>
      </c>
      <c r="AI46" s="125">
        <v>16.642857142857142</v>
      </c>
      <c r="AJ46" s="127">
        <v>46</v>
      </c>
      <c r="AK46" s="125">
        <v>3.2857142857142856</v>
      </c>
      <c r="AL46" s="127">
        <v>1649</v>
      </c>
      <c r="AM46" s="125">
        <v>117.78571428571429</v>
      </c>
      <c r="AN46" s="127">
        <v>1456</v>
      </c>
      <c r="AO46" s="125">
        <v>104</v>
      </c>
      <c r="AP46" s="127">
        <v>6651</v>
      </c>
      <c r="AQ46" s="125">
        <v>475.07142857142856</v>
      </c>
      <c r="AR46" s="127">
        <v>220</v>
      </c>
      <c r="AS46" s="125">
        <v>15.714285714285714</v>
      </c>
    </row>
    <row r="47" spans="1:45" ht="13.5" customHeight="1" x14ac:dyDescent="0.3">
      <c r="A47" s="124" t="s">
        <v>238</v>
      </c>
      <c r="B47" s="168" t="str">
        <f>'Incentive Goal'!B46</f>
        <v>HALIFAX</v>
      </c>
      <c r="C47" s="125">
        <v>12</v>
      </c>
      <c r="D47" s="125">
        <v>15.5</v>
      </c>
      <c r="E47" s="234">
        <v>3426</v>
      </c>
      <c r="F47" s="233">
        <v>285.5</v>
      </c>
      <c r="G47" s="234">
        <v>92</v>
      </c>
      <c r="H47" s="233">
        <v>7.666666666666667</v>
      </c>
      <c r="I47" s="234">
        <v>53</v>
      </c>
      <c r="J47" s="233">
        <v>4.416666666666667</v>
      </c>
      <c r="K47" s="126">
        <v>2642409.4900000002</v>
      </c>
      <c r="L47" s="126">
        <v>220200.79083333336</v>
      </c>
      <c r="M47" s="126">
        <v>170478.03161290323</v>
      </c>
      <c r="N47" s="373">
        <v>39107</v>
      </c>
      <c r="O47" s="125">
        <v>3258.9166666666665</v>
      </c>
      <c r="P47" s="372">
        <v>140</v>
      </c>
      <c r="Q47" s="125">
        <v>11.666666666666666</v>
      </c>
      <c r="R47" s="372">
        <v>16293</v>
      </c>
      <c r="S47" s="125">
        <v>1357.75</v>
      </c>
      <c r="T47" s="372">
        <v>967</v>
      </c>
      <c r="U47" s="125">
        <v>80.583333333333329</v>
      </c>
      <c r="V47" s="372">
        <v>38</v>
      </c>
      <c r="W47" s="125">
        <v>3.1666666666666665</v>
      </c>
      <c r="X47" s="372">
        <v>96</v>
      </c>
      <c r="Y47" s="125">
        <v>8</v>
      </c>
      <c r="Z47" s="372">
        <v>105</v>
      </c>
      <c r="AA47" s="125">
        <v>8.75</v>
      </c>
      <c r="AB47" s="372">
        <v>46</v>
      </c>
      <c r="AC47" s="125">
        <v>3.8333333333333335</v>
      </c>
      <c r="AD47" s="372">
        <v>106</v>
      </c>
      <c r="AE47" s="125">
        <v>8.8333333333333339</v>
      </c>
      <c r="AF47" s="127">
        <v>107</v>
      </c>
      <c r="AG47" s="125">
        <v>8.9166666666666661</v>
      </c>
      <c r="AH47" s="127">
        <v>144</v>
      </c>
      <c r="AI47" s="125">
        <v>12</v>
      </c>
      <c r="AJ47" s="127">
        <v>22</v>
      </c>
      <c r="AK47" s="125">
        <v>1.8333333333333333</v>
      </c>
      <c r="AL47" s="127">
        <v>1003</v>
      </c>
      <c r="AM47" s="125">
        <v>83.583333333333329</v>
      </c>
      <c r="AN47" s="127">
        <v>1002</v>
      </c>
      <c r="AO47" s="125">
        <v>83.5</v>
      </c>
      <c r="AP47" s="127">
        <v>1784</v>
      </c>
      <c r="AQ47" s="125">
        <v>148.66666666666666</v>
      </c>
      <c r="AR47" s="127">
        <v>725</v>
      </c>
      <c r="AS47" s="125">
        <v>60.416666666666664</v>
      </c>
    </row>
    <row r="48" spans="1:45" ht="13.5" customHeight="1" x14ac:dyDescent="0.3">
      <c r="A48" s="124" t="s">
        <v>153</v>
      </c>
      <c r="B48" s="168" t="str">
        <f>'Incentive Goal'!B47</f>
        <v>HARNETT</v>
      </c>
      <c r="C48" s="125">
        <v>14</v>
      </c>
      <c r="D48" s="125">
        <v>19.5</v>
      </c>
      <c r="E48" s="234">
        <v>4290</v>
      </c>
      <c r="F48" s="233">
        <v>306.42857142857144</v>
      </c>
      <c r="G48" s="234">
        <v>162</v>
      </c>
      <c r="H48" s="233">
        <v>11.571428571428571</v>
      </c>
      <c r="I48" s="234">
        <v>141</v>
      </c>
      <c r="J48" s="233">
        <v>10.071428571428571</v>
      </c>
      <c r="K48" s="126">
        <v>4604955.26</v>
      </c>
      <c r="L48" s="126">
        <v>328925.37571428571</v>
      </c>
      <c r="M48" s="126">
        <v>236151.55179487178</v>
      </c>
      <c r="N48" s="373">
        <v>40301</v>
      </c>
      <c r="O48" s="125">
        <v>2878.6428571428573</v>
      </c>
      <c r="P48" s="372">
        <v>309</v>
      </c>
      <c r="Q48" s="125">
        <v>22.071428571428573</v>
      </c>
      <c r="R48" s="372">
        <v>1979</v>
      </c>
      <c r="S48" s="125">
        <v>141.35714285714286</v>
      </c>
      <c r="T48" s="372">
        <v>36</v>
      </c>
      <c r="U48" s="125">
        <v>2.5714285714285716</v>
      </c>
      <c r="V48" s="372">
        <v>56</v>
      </c>
      <c r="W48" s="125">
        <v>4</v>
      </c>
      <c r="X48" s="372">
        <v>184</v>
      </c>
      <c r="Y48" s="125">
        <v>13.142857142857142</v>
      </c>
      <c r="Z48" s="372">
        <v>216</v>
      </c>
      <c r="AA48" s="125">
        <v>15.428571428571429</v>
      </c>
      <c r="AB48" s="372">
        <v>130</v>
      </c>
      <c r="AC48" s="125">
        <v>9.2857142857142865</v>
      </c>
      <c r="AD48" s="372">
        <v>178</v>
      </c>
      <c r="AE48" s="125">
        <v>12.714285714285714</v>
      </c>
      <c r="AF48" s="127">
        <v>120</v>
      </c>
      <c r="AG48" s="125">
        <v>8.5714285714285712</v>
      </c>
      <c r="AH48" s="127">
        <v>185</v>
      </c>
      <c r="AI48" s="125">
        <v>13.214285714285714</v>
      </c>
      <c r="AJ48" s="127">
        <v>24</v>
      </c>
      <c r="AK48" s="125">
        <v>1.7142857142857142</v>
      </c>
      <c r="AL48" s="127">
        <v>1162</v>
      </c>
      <c r="AM48" s="125">
        <v>83</v>
      </c>
      <c r="AN48" s="127">
        <v>757</v>
      </c>
      <c r="AO48" s="125">
        <v>54.071428571428569</v>
      </c>
      <c r="AP48" s="127">
        <v>2824</v>
      </c>
      <c r="AQ48" s="125">
        <v>201.71428571428572</v>
      </c>
      <c r="AR48" s="127">
        <v>648</v>
      </c>
      <c r="AS48" s="125">
        <v>46.285714285714285</v>
      </c>
    </row>
    <row r="49" spans="1:45" ht="13.5" customHeight="1" x14ac:dyDescent="0.3">
      <c r="A49" s="124" t="s">
        <v>251</v>
      </c>
      <c r="B49" s="168" t="str">
        <f>'Incentive Goal'!B48</f>
        <v>HAYWOOD</v>
      </c>
      <c r="C49" s="125">
        <v>4</v>
      </c>
      <c r="D49" s="125">
        <v>8</v>
      </c>
      <c r="E49" s="234">
        <v>1144</v>
      </c>
      <c r="F49" s="233">
        <v>286</v>
      </c>
      <c r="G49" s="234">
        <v>12</v>
      </c>
      <c r="H49" s="233">
        <v>3</v>
      </c>
      <c r="I49" s="234">
        <v>37</v>
      </c>
      <c r="J49" s="233">
        <v>9.25</v>
      </c>
      <c r="K49" s="126">
        <v>1515642.59</v>
      </c>
      <c r="L49" s="126">
        <v>378910.64750000002</v>
      </c>
      <c r="M49" s="126">
        <v>189455.32375000001</v>
      </c>
      <c r="N49" s="373">
        <v>9962</v>
      </c>
      <c r="O49" s="125">
        <v>2490.5</v>
      </c>
      <c r="P49" s="372">
        <v>64</v>
      </c>
      <c r="Q49" s="125">
        <v>16</v>
      </c>
      <c r="R49" s="372">
        <v>981</v>
      </c>
      <c r="S49" s="125">
        <v>245.25</v>
      </c>
      <c r="T49" s="372">
        <v>156</v>
      </c>
      <c r="U49" s="125">
        <v>39</v>
      </c>
      <c r="V49" s="372">
        <v>5</v>
      </c>
      <c r="W49" s="125">
        <v>1.25</v>
      </c>
      <c r="X49" s="372">
        <v>14</v>
      </c>
      <c r="Y49" s="125">
        <v>3.5</v>
      </c>
      <c r="Z49" s="372">
        <v>65</v>
      </c>
      <c r="AA49" s="125">
        <v>16.25</v>
      </c>
      <c r="AB49" s="372">
        <v>37</v>
      </c>
      <c r="AC49" s="125">
        <v>9.25</v>
      </c>
      <c r="AD49" s="372">
        <v>35</v>
      </c>
      <c r="AE49" s="125">
        <v>8.75</v>
      </c>
      <c r="AF49" s="127">
        <v>63</v>
      </c>
      <c r="AG49" s="125">
        <v>15.75</v>
      </c>
      <c r="AH49" s="127">
        <v>10</v>
      </c>
      <c r="AI49" s="125">
        <v>2.5</v>
      </c>
      <c r="AJ49" s="127">
        <v>0</v>
      </c>
      <c r="AK49" s="125">
        <v>0</v>
      </c>
      <c r="AL49" s="127">
        <v>438</v>
      </c>
      <c r="AM49" s="125">
        <v>109.5</v>
      </c>
      <c r="AN49" s="127">
        <v>634</v>
      </c>
      <c r="AO49" s="125">
        <v>158.5</v>
      </c>
      <c r="AP49" s="127">
        <v>308</v>
      </c>
      <c r="AQ49" s="125">
        <v>77</v>
      </c>
      <c r="AR49" s="127">
        <v>534</v>
      </c>
      <c r="AS49" s="125">
        <v>133.5</v>
      </c>
    </row>
    <row r="50" spans="1:45" ht="13.5" customHeight="1" x14ac:dyDescent="0.3">
      <c r="A50" s="124" t="s">
        <v>251</v>
      </c>
      <c r="B50" s="168" t="str">
        <f>'Incentive Goal'!B49</f>
        <v>HENDERSON</v>
      </c>
      <c r="C50" s="125">
        <v>6</v>
      </c>
      <c r="D50" s="125">
        <v>7.5</v>
      </c>
      <c r="E50" s="234">
        <v>1858</v>
      </c>
      <c r="F50" s="233">
        <v>309.66666666666669</v>
      </c>
      <c r="G50" s="234">
        <v>46</v>
      </c>
      <c r="H50" s="233">
        <v>7.666666666666667</v>
      </c>
      <c r="I50" s="234">
        <v>70</v>
      </c>
      <c r="J50" s="233">
        <v>11.666666666666666</v>
      </c>
      <c r="K50" s="126">
        <v>1764832.27</v>
      </c>
      <c r="L50" s="126">
        <v>294138.71166666667</v>
      </c>
      <c r="M50" s="126">
        <v>235310.96933333334</v>
      </c>
      <c r="N50" s="373">
        <v>17589</v>
      </c>
      <c r="O50" s="125">
        <v>2931.5</v>
      </c>
      <c r="P50" s="372">
        <v>141</v>
      </c>
      <c r="Q50" s="125">
        <v>23.5</v>
      </c>
      <c r="R50" s="372">
        <v>437</v>
      </c>
      <c r="S50" s="125">
        <v>72.833333333333329</v>
      </c>
      <c r="T50" s="372">
        <v>6</v>
      </c>
      <c r="U50" s="125">
        <v>1</v>
      </c>
      <c r="V50" s="372">
        <v>18</v>
      </c>
      <c r="W50" s="125">
        <v>3</v>
      </c>
      <c r="X50" s="372">
        <v>50</v>
      </c>
      <c r="Y50" s="125">
        <v>8.3333333333333339</v>
      </c>
      <c r="Z50" s="372">
        <v>95</v>
      </c>
      <c r="AA50" s="125">
        <v>15.833333333333334</v>
      </c>
      <c r="AB50" s="372">
        <v>62</v>
      </c>
      <c r="AC50" s="125">
        <v>10.333333333333334</v>
      </c>
      <c r="AD50" s="372">
        <v>106</v>
      </c>
      <c r="AE50" s="125">
        <v>17.666666666666668</v>
      </c>
      <c r="AF50" s="127">
        <v>32</v>
      </c>
      <c r="AG50" s="125">
        <v>5.333333333333333</v>
      </c>
      <c r="AH50" s="127">
        <v>119</v>
      </c>
      <c r="AI50" s="125">
        <v>19.833333333333332</v>
      </c>
      <c r="AJ50" s="127">
        <v>8</v>
      </c>
      <c r="AK50" s="125">
        <v>1.3333333333333333</v>
      </c>
      <c r="AL50" s="127">
        <v>524</v>
      </c>
      <c r="AM50" s="125">
        <v>87.333333333333329</v>
      </c>
      <c r="AN50" s="127">
        <v>760</v>
      </c>
      <c r="AO50" s="125">
        <v>126.66666666666667</v>
      </c>
      <c r="AP50" s="127">
        <v>1549</v>
      </c>
      <c r="AQ50" s="125">
        <v>258.16666666666669</v>
      </c>
      <c r="AR50" s="127">
        <v>69</v>
      </c>
      <c r="AS50" s="125">
        <v>11.5</v>
      </c>
    </row>
    <row r="51" spans="1:45" ht="13.5" customHeight="1" x14ac:dyDescent="0.3">
      <c r="A51" s="124" t="s">
        <v>316</v>
      </c>
      <c r="B51" s="168" t="str">
        <f>'Incentive Goal'!B50</f>
        <v>HERTFORD</v>
      </c>
      <c r="C51" s="125">
        <v>4</v>
      </c>
      <c r="D51" s="125">
        <v>4.5</v>
      </c>
      <c r="E51" s="234">
        <v>1680</v>
      </c>
      <c r="F51" s="233">
        <v>420</v>
      </c>
      <c r="G51" s="234">
        <v>35</v>
      </c>
      <c r="H51" s="233">
        <v>8.75</v>
      </c>
      <c r="I51" s="234">
        <v>43</v>
      </c>
      <c r="J51" s="233">
        <v>10.75</v>
      </c>
      <c r="K51" s="126">
        <v>1398834.3</v>
      </c>
      <c r="L51" s="126">
        <v>349708.57500000001</v>
      </c>
      <c r="M51" s="126">
        <v>310852.06666666665</v>
      </c>
      <c r="N51" s="373">
        <v>17259</v>
      </c>
      <c r="O51" s="125">
        <v>4314.75</v>
      </c>
      <c r="P51" s="372">
        <v>66</v>
      </c>
      <c r="Q51" s="125">
        <v>16.5</v>
      </c>
      <c r="R51" s="372">
        <v>532</v>
      </c>
      <c r="S51" s="125">
        <v>133</v>
      </c>
      <c r="T51" s="372">
        <v>21</v>
      </c>
      <c r="U51" s="125">
        <v>5.25</v>
      </c>
      <c r="V51" s="372">
        <v>47</v>
      </c>
      <c r="W51" s="125">
        <v>11.75</v>
      </c>
      <c r="X51" s="372">
        <v>60</v>
      </c>
      <c r="Y51" s="125">
        <v>15</v>
      </c>
      <c r="Z51" s="372">
        <v>83</v>
      </c>
      <c r="AA51" s="125">
        <v>20.75</v>
      </c>
      <c r="AB51" s="372">
        <v>54</v>
      </c>
      <c r="AC51" s="125">
        <v>13.5</v>
      </c>
      <c r="AD51" s="372">
        <v>15</v>
      </c>
      <c r="AE51" s="125">
        <v>3.75</v>
      </c>
      <c r="AF51" s="127">
        <v>22</v>
      </c>
      <c r="AG51" s="125">
        <v>5.5</v>
      </c>
      <c r="AH51" s="127">
        <v>67</v>
      </c>
      <c r="AI51" s="125">
        <v>16.75</v>
      </c>
      <c r="AJ51" s="127">
        <v>11</v>
      </c>
      <c r="AK51" s="125">
        <v>2.75</v>
      </c>
      <c r="AL51" s="127">
        <v>462</v>
      </c>
      <c r="AM51" s="125">
        <v>115.5</v>
      </c>
      <c r="AN51" s="127">
        <v>108</v>
      </c>
      <c r="AO51" s="125">
        <v>27</v>
      </c>
      <c r="AP51" s="127">
        <v>531</v>
      </c>
      <c r="AQ51" s="125">
        <v>132.75</v>
      </c>
      <c r="AR51" s="127">
        <v>43</v>
      </c>
      <c r="AS51" s="125">
        <v>10.75</v>
      </c>
    </row>
    <row r="52" spans="1:45" ht="13.5" customHeight="1" x14ac:dyDescent="0.3">
      <c r="A52" s="124" t="s">
        <v>153</v>
      </c>
      <c r="B52" s="168" t="str">
        <f>'Incentive Goal'!B51</f>
        <v>HOKE</v>
      </c>
      <c r="C52" s="125">
        <v>7.75</v>
      </c>
      <c r="D52" s="125">
        <v>10</v>
      </c>
      <c r="E52" s="234">
        <v>2202</v>
      </c>
      <c r="F52" s="233">
        <v>284.12903225806451</v>
      </c>
      <c r="G52" s="234">
        <v>65</v>
      </c>
      <c r="H52" s="233">
        <v>8.387096774193548</v>
      </c>
      <c r="I52" s="234">
        <v>57</v>
      </c>
      <c r="J52" s="233">
        <v>7.354838709677419</v>
      </c>
      <c r="K52" s="126">
        <v>2129522.5</v>
      </c>
      <c r="L52" s="126">
        <v>274777.09677419357</v>
      </c>
      <c r="M52" s="126">
        <v>212952.25</v>
      </c>
      <c r="N52" s="373">
        <v>20225</v>
      </c>
      <c r="O52" s="125">
        <v>2609.6774193548385</v>
      </c>
      <c r="P52" s="372">
        <v>143</v>
      </c>
      <c r="Q52" s="125">
        <v>18.451612903225808</v>
      </c>
      <c r="R52" s="372">
        <v>1511</v>
      </c>
      <c r="S52" s="125">
        <v>194.96774193548387</v>
      </c>
      <c r="T52" s="372">
        <v>45</v>
      </c>
      <c r="U52" s="125">
        <v>5.806451612903226</v>
      </c>
      <c r="V52" s="372">
        <v>29</v>
      </c>
      <c r="W52" s="125">
        <v>3.7419354838709675</v>
      </c>
      <c r="X52" s="372">
        <v>89</v>
      </c>
      <c r="Y52" s="125">
        <v>11.483870967741936</v>
      </c>
      <c r="Z52" s="372">
        <v>69</v>
      </c>
      <c r="AA52" s="125">
        <v>8.9032258064516121</v>
      </c>
      <c r="AB52" s="372">
        <v>54</v>
      </c>
      <c r="AC52" s="125">
        <v>6.967741935483871</v>
      </c>
      <c r="AD52" s="372">
        <v>32</v>
      </c>
      <c r="AE52" s="125">
        <v>4.129032258064516</v>
      </c>
      <c r="AF52" s="127">
        <v>50</v>
      </c>
      <c r="AG52" s="125">
        <v>6.4516129032258061</v>
      </c>
      <c r="AH52" s="127">
        <v>80</v>
      </c>
      <c r="AI52" s="125">
        <v>10.32258064516129</v>
      </c>
      <c r="AJ52" s="127">
        <v>8</v>
      </c>
      <c r="AK52" s="125">
        <v>1.032258064516129</v>
      </c>
      <c r="AL52" s="127">
        <v>531</v>
      </c>
      <c r="AM52" s="125">
        <v>68.516129032258064</v>
      </c>
      <c r="AN52" s="127">
        <v>498</v>
      </c>
      <c r="AO52" s="125">
        <v>64.258064516129039</v>
      </c>
      <c r="AP52" s="127">
        <v>1469</v>
      </c>
      <c r="AQ52" s="125">
        <v>189.54838709677421</v>
      </c>
      <c r="AR52" s="127">
        <v>90</v>
      </c>
      <c r="AS52" s="125">
        <v>11.612903225806452</v>
      </c>
    </row>
    <row r="53" spans="1:45" ht="13.5" customHeight="1" x14ac:dyDescent="0.3">
      <c r="A53" s="124" t="s">
        <v>316</v>
      </c>
      <c r="B53" s="168" t="str">
        <f>'Incentive Goal'!B52</f>
        <v>HYDE</v>
      </c>
      <c r="C53" s="125">
        <v>0.5</v>
      </c>
      <c r="D53" s="125">
        <v>1</v>
      </c>
      <c r="E53" s="234">
        <v>138</v>
      </c>
      <c r="F53" s="233">
        <v>276</v>
      </c>
      <c r="G53" s="234">
        <v>4</v>
      </c>
      <c r="H53" s="233">
        <v>8</v>
      </c>
      <c r="I53" s="234">
        <v>3</v>
      </c>
      <c r="J53" s="233">
        <v>6</v>
      </c>
      <c r="K53" s="126">
        <v>124347.35</v>
      </c>
      <c r="L53" s="126">
        <v>248694.7</v>
      </c>
      <c r="M53" s="126">
        <v>124347.35</v>
      </c>
      <c r="N53" s="373">
        <v>0</v>
      </c>
      <c r="O53" s="125">
        <v>0</v>
      </c>
      <c r="P53" s="374">
        <v>0</v>
      </c>
      <c r="Q53" s="125">
        <v>0</v>
      </c>
      <c r="R53" s="372">
        <v>0</v>
      </c>
      <c r="S53" s="125">
        <v>0</v>
      </c>
      <c r="T53" s="372">
        <v>0</v>
      </c>
      <c r="U53" s="125">
        <v>0</v>
      </c>
      <c r="V53" s="372">
        <v>0</v>
      </c>
      <c r="W53" s="125">
        <v>0</v>
      </c>
      <c r="X53" s="372">
        <v>0</v>
      </c>
      <c r="Y53" s="125">
        <v>0</v>
      </c>
      <c r="Z53" s="372">
        <v>0</v>
      </c>
      <c r="AA53" s="125">
        <v>0</v>
      </c>
      <c r="AB53" s="372">
        <v>0</v>
      </c>
      <c r="AC53" s="125">
        <v>0</v>
      </c>
      <c r="AD53" s="372">
        <v>0</v>
      </c>
      <c r="AE53" s="125">
        <v>0</v>
      </c>
      <c r="AF53" s="127">
        <v>0</v>
      </c>
      <c r="AG53" s="125">
        <v>0</v>
      </c>
      <c r="AH53" s="127">
        <v>0</v>
      </c>
      <c r="AI53" s="125">
        <v>0</v>
      </c>
      <c r="AJ53" s="127">
        <v>0</v>
      </c>
      <c r="AK53" s="125">
        <v>0</v>
      </c>
      <c r="AL53" s="127">
        <v>26</v>
      </c>
      <c r="AM53" s="125">
        <v>52</v>
      </c>
      <c r="AN53" s="127">
        <v>0</v>
      </c>
      <c r="AO53" s="125">
        <v>0</v>
      </c>
      <c r="AP53" s="127">
        <v>0</v>
      </c>
      <c r="AQ53" s="125">
        <v>0</v>
      </c>
      <c r="AR53" s="127">
        <v>22</v>
      </c>
      <c r="AS53" s="125">
        <v>44</v>
      </c>
    </row>
    <row r="54" spans="1:45" ht="13.5" customHeight="1" x14ac:dyDescent="0.3">
      <c r="A54" s="124" t="s">
        <v>152</v>
      </c>
      <c r="B54" s="168" t="str">
        <f>'Incentive Goal'!B53</f>
        <v>IREDELL</v>
      </c>
      <c r="C54" s="125">
        <v>13</v>
      </c>
      <c r="D54" s="125">
        <v>17</v>
      </c>
      <c r="E54" s="234">
        <v>5168</v>
      </c>
      <c r="F54" s="233">
        <v>397.53846153846155</v>
      </c>
      <c r="G54" s="234">
        <v>133</v>
      </c>
      <c r="H54" s="233">
        <v>10.23076923076923</v>
      </c>
      <c r="I54" s="234">
        <v>127</v>
      </c>
      <c r="J54" s="233">
        <v>9.7692307692307701</v>
      </c>
      <c r="K54" s="126">
        <v>4802045.29</v>
      </c>
      <c r="L54" s="126">
        <v>369388.09923076921</v>
      </c>
      <c r="M54" s="126">
        <v>282473.2523529412</v>
      </c>
      <c r="N54" s="373">
        <v>52457</v>
      </c>
      <c r="O54" s="125">
        <v>4035.1538461538462</v>
      </c>
      <c r="P54" s="373">
        <v>338</v>
      </c>
      <c r="Q54" s="125">
        <v>26</v>
      </c>
      <c r="R54" s="372">
        <v>2881</v>
      </c>
      <c r="S54" s="125">
        <v>221.61538461538461</v>
      </c>
      <c r="T54" s="372">
        <v>160</v>
      </c>
      <c r="U54" s="125">
        <v>12.307692307692308</v>
      </c>
      <c r="V54" s="372">
        <v>48</v>
      </c>
      <c r="W54" s="125">
        <v>3.6923076923076925</v>
      </c>
      <c r="X54" s="372">
        <v>135</v>
      </c>
      <c r="Y54" s="125">
        <v>10.384615384615385</v>
      </c>
      <c r="Z54" s="372">
        <v>143</v>
      </c>
      <c r="AA54" s="125">
        <v>11</v>
      </c>
      <c r="AB54" s="372">
        <v>119</v>
      </c>
      <c r="AC54" s="125">
        <v>9.1538461538461533</v>
      </c>
      <c r="AD54" s="372">
        <v>87</v>
      </c>
      <c r="AE54" s="125">
        <v>6.6923076923076925</v>
      </c>
      <c r="AF54" s="127">
        <v>89</v>
      </c>
      <c r="AG54" s="125">
        <v>6.8461538461538458</v>
      </c>
      <c r="AH54" s="127">
        <v>199</v>
      </c>
      <c r="AI54" s="125">
        <v>15.307692307692308</v>
      </c>
      <c r="AJ54" s="127">
        <v>8</v>
      </c>
      <c r="AK54" s="125">
        <v>0.61538461538461542</v>
      </c>
      <c r="AL54" s="127">
        <v>1511</v>
      </c>
      <c r="AM54" s="125">
        <v>116.23076923076923</v>
      </c>
      <c r="AN54" s="127">
        <v>1488</v>
      </c>
      <c r="AO54" s="125">
        <v>114.46153846153847</v>
      </c>
      <c r="AP54" s="127">
        <v>5133</v>
      </c>
      <c r="AQ54" s="125">
        <v>394.84615384615387</v>
      </c>
      <c r="AR54" s="127">
        <v>1510</v>
      </c>
      <c r="AS54" s="125">
        <v>116.15384615384616</v>
      </c>
    </row>
    <row r="55" spans="1:45" ht="13.5" customHeight="1" x14ac:dyDescent="0.3">
      <c r="A55" s="124" t="s">
        <v>251</v>
      </c>
      <c r="B55" s="168" t="str">
        <f>'Incentive Goal'!B54</f>
        <v>JACKSON</v>
      </c>
      <c r="C55" s="125">
        <v>2</v>
      </c>
      <c r="D55" s="125">
        <v>4.0999999999999996</v>
      </c>
      <c r="E55" s="234">
        <v>809</v>
      </c>
      <c r="F55" s="233">
        <v>404.5</v>
      </c>
      <c r="G55" s="234">
        <v>24</v>
      </c>
      <c r="H55" s="233">
        <v>12</v>
      </c>
      <c r="I55" s="234">
        <v>31</v>
      </c>
      <c r="J55" s="233">
        <v>15.5</v>
      </c>
      <c r="K55" s="126">
        <v>841973.31</v>
      </c>
      <c r="L55" s="126">
        <v>420986.65500000003</v>
      </c>
      <c r="M55" s="126">
        <v>205359.34390243905</v>
      </c>
      <c r="N55" s="373">
        <v>5529</v>
      </c>
      <c r="O55" s="125">
        <v>2764.5</v>
      </c>
      <c r="P55" s="373">
        <v>30</v>
      </c>
      <c r="Q55" s="125">
        <v>15</v>
      </c>
      <c r="R55" s="372">
        <v>128</v>
      </c>
      <c r="S55" s="125">
        <v>64</v>
      </c>
      <c r="T55" s="372">
        <v>4</v>
      </c>
      <c r="U55" s="125">
        <v>2</v>
      </c>
      <c r="V55" s="372">
        <v>1</v>
      </c>
      <c r="W55" s="125">
        <v>0.5</v>
      </c>
      <c r="X55" s="372">
        <v>22</v>
      </c>
      <c r="Y55" s="125">
        <v>11</v>
      </c>
      <c r="Z55" s="372">
        <v>92</v>
      </c>
      <c r="AA55" s="125">
        <v>46</v>
      </c>
      <c r="AB55" s="372">
        <v>31</v>
      </c>
      <c r="AC55" s="125">
        <v>15.5</v>
      </c>
      <c r="AD55" s="372">
        <v>1</v>
      </c>
      <c r="AE55" s="125">
        <v>0.5</v>
      </c>
      <c r="AF55" s="127">
        <v>4</v>
      </c>
      <c r="AG55" s="125">
        <v>2</v>
      </c>
      <c r="AH55" s="127">
        <v>25</v>
      </c>
      <c r="AI55" s="125">
        <v>12.5</v>
      </c>
      <c r="AJ55" s="127">
        <v>7</v>
      </c>
      <c r="AK55" s="125">
        <v>3.5</v>
      </c>
      <c r="AL55" s="127">
        <v>86</v>
      </c>
      <c r="AM55" s="125">
        <v>43</v>
      </c>
      <c r="AN55" s="127">
        <v>418</v>
      </c>
      <c r="AO55" s="125">
        <v>209</v>
      </c>
      <c r="AP55" s="127">
        <v>241</v>
      </c>
      <c r="AQ55" s="125">
        <v>120.5</v>
      </c>
      <c r="AR55" s="127">
        <v>347</v>
      </c>
      <c r="AS55" s="125">
        <v>173.5</v>
      </c>
    </row>
    <row r="56" spans="1:45" ht="13.5" customHeight="1" x14ac:dyDescent="0.3">
      <c r="A56" s="124" t="s">
        <v>238</v>
      </c>
      <c r="B56" s="168" t="str">
        <f>'Incentive Goal'!B55</f>
        <v>JOHNSTON</v>
      </c>
      <c r="C56" s="125">
        <v>14.25</v>
      </c>
      <c r="D56" s="125">
        <v>21.5</v>
      </c>
      <c r="E56" s="234">
        <v>5424</v>
      </c>
      <c r="F56" s="233">
        <v>380.63157894736844</v>
      </c>
      <c r="G56" s="234">
        <v>239</v>
      </c>
      <c r="H56" s="233">
        <v>16.771929824561404</v>
      </c>
      <c r="I56" s="234">
        <v>246</v>
      </c>
      <c r="J56" s="233">
        <v>17.263157894736842</v>
      </c>
      <c r="K56" s="126">
        <v>7207232.9100000001</v>
      </c>
      <c r="L56" s="126">
        <v>505770.73052631581</v>
      </c>
      <c r="M56" s="126">
        <v>335220.13534883724</v>
      </c>
      <c r="N56" s="373">
        <v>58014</v>
      </c>
      <c r="O56" s="125">
        <v>4071.1578947368421</v>
      </c>
      <c r="P56" s="373">
        <v>598</v>
      </c>
      <c r="Q56" s="125">
        <v>41.964912280701753</v>
      </c>
      <c r="R56" s="372">
        <v>2516</v>
      </c>
      <c r="S56" s="125">
        <v>176.56140350877192</v>
      </c>
      <c r="T56" s="372">
        <v>109</v>
      </c>
      <c r="U56" s="125">
        <v>7.6491228070175437</v>
      </c>
      <c r="V56" s="372">
        <v>127</v>
      </c>
      <c r="W56" s="125">
        <v>8.9122807017543852</v>
      </c>
      <c r="X56" s="372">
        <v>248</v>
      </c>
      <c r="Y56" s="125">
        <v>17.403508771929825</v>
      </c>
      <c r="Z56" s="372">
        <v>328</v>
      </c>
      <c r="AA56" s="125">
        <v>23.017543859649123</v>
      </c>
      <c r="AB56" s="372">
        <v>226</v>
      </c>
      <c r="AC56" s="125">
        <v>15.859649122807017</v>
      </c>
      <c r="AD56" s="372">
        <v>23</v>
      </c>
      <c r="AE56" s="125">
        <v>1.6140350877192982</v>
      </c>
      <c r="AF56" s="127">
        <v>237</v>
      </c>
      <c r="AG56" s="125">
        <v>16.631578947368421</v>
      </c>
      <c r="AH56" s="127">
        <v>292</v>
      </c>
      <c r="AI56" s="125">
        <v>20.491228070175438</v>
      </c>
      <c r="AJ56" s="127">
        <v>26</v>
      </c>
      <c r="AK56" s="125">
        <v>1.8245614035087718</v>
      </c>
      <c r="AL56" s="127">
        <v>2134</v>
      </c>
      <c r="AM56" s="125">
        <v>149.75438596491227</v>
      </c>
      <c r="AN56" s="127">
        <v>2330</v>
      </c>
      <c r="AO56" s="125">
        <v>163.50877192982455</v>
      </c>
      <c r="AP56" s="127">
        <v>2453</v>
      </c>
      <c r="AQ56" s="125">
        <v>172.14035087719299</v>
      </c>
      <c r="AR56" s="127">
        <v>973</v>
      </c>
      <c r="AS56" s="125">
        <v>68.280701754385959</v>
      </c>
    </row>
    <row r="57" spans="1:45" ht="13.5" customHeight="1" x14ac:dyDescent="0.3">
      <c r="A57" s="124" t="s">
        <v>166</v>
      </c>
      <c r="B57" s="168" t="str">
        <f>'Incentive Goal'!B56</f>
        <v>JONES</v>
      </c>
      <c r="C57" s="125">
        <v>1</v>
      </c>
      <c r="D57" s="125">
        <v>1</v>
      </c>
      <c r="E57" s="234">
        <v>347</v>
      </c>
      <c r="F57" s="233">
        <v>347</v>
      </c>
      <c r="G57" s="234">
        <v>8</v>
      </c>
      <c r="H57" s="233">
        <v>8</v>
      </c>
      <c r="I57" s="234">
        <v>4</v>
      </c>
      <c r="J57" s="233">
        <v>4</v>
      </c>
      <c r="K57" s="126">
        <v>411520.48</v>
      </c>
      <c r="L57" s="126">
        <v>411520.48</v>
      </c>
      <c r="M57" s="126">
        <v>411520.48</v>
      </c>
      <c r="N57" s="373">
        <v>3378</v>
      </c>
      <c r="O57" s="125">
        <v>3378</v>
      </c>
      <c r="P57" s="373">
        <v>5</v>
      </c>
      <c r="Q57" s="125">
        <v>5</v>
      </c>
      <c r="R57" s="372">
        <v>162</v>
      </c>
      <c r="S57" s="125">
        <v>162</v>
      </c>
      <c r="T57" s="372">
        <v>4</v>
      </c>
      <c r="U57" s="125">
        <v>4</v>
      </c>
      <c r="V57" s="372">
        <v>2</v>
      </c>
      <c r="W57" s="125">
        <v>2</v>
      </c>
      <c r="X57" s="372">
        <v>10</v>
      </c>
      <c r="Y57" s="125">
        <v>10</v>
      </c>
      <c r="Z57" s="372">
        <v>10</v>
      </c>
      <c r="AA57" s="125">
        <v>10</v>
      </c>
      <c r="AB57" s="372">
        <v>6</v>
      </c>
      <c r="AC57" s="125">
        <v>6</v>
      </c>
      <c r="AD57" s="372">
        <v>2</v>
      </c>
      <c r="AE57" s="125">
        <v>2</v>
      </c>
      <c r="AF57" s="127">
        <v>14</v>
      </c>
      <c r="AG57" s="125">
        <v>14</v>
      </c>
      <c r="AH57" s="127">
        <v>19</v>
      </c>
      <c r="AI57" s="125">
        <v>19</v>
      </c>
      <c r="AJ57" s="127">
        <v>0</v>
      </c>
      <c r="AK57" s="125">
        <v>0</v>
      </c>
      <c r="AL57" s="127">
        <v>57</v>
      </c>
      <c r="AM57" s="125">
        <v>57</v>
      </c>
      <c r="AN57" s="127">
        <v>42</v>
      </c>
      <c r="AO57" s="125">
        <v>42</v>
      </c>
      <c r="AP57" s="127">
        <v>49</v>
      </c>
      <c r="AQ57" s="125">
        <v>49</v>
      </c>
      <c r="AR57" s="127">
        <v>60</v>
      </c>
      <c r="AS57" s="125">
        <v>60</v>
      </c>
    </row>
    <row r="58" spans="1:45" ht="13.5" customHeight="1" x14ac:dyDescent="0.3">
      <c r="A58" s="124" t="s">
        <v>153</v>
      </c>
      <c r="B58" s="168" t="str">
        <f>'Incentive Goal'!B57</f>
        <v>LEE</v>
      </c>
      <c r="C58" s="125">
        <v>6.75</v>
      </c>
      <c r="D58" s="125">
        <v>8</v>
      </c>
      <c r="E58" s="234">
        <v>2136</v>
      </c>
      <c r="F58" s="233">
        <v>316.44444444444446</v>
      </c>
      <c r="G58" s="234">
        <v>54</v>
      </c>
      <c r="H58" s="233">
        <v>8</v>
      </c>
      <c r="I58" s="234">
        <v>58</v>
      </c>
      <c r="J58" s="233">
        <v>8.5925925925925934</v>
      </c>
      <c r="K58" s="126">
        <v>1971216.86</v>
      </c>
      <c r="L58" s="126">
        <v>292032.12740740745</v>
      </c>
      <c r="M58" s="126">
        <v>246402.10750000001</v>
      </c>
      <c r="N58" s="373">
        <v>19039</v>
      </c>
      <c r="O58" s="125">
        <v>2820.5925925925926</v>
      </c>
      <c r="P58" s="373">
        <v>129</v>
      </c>
      <c r="Q58" s="125">
        <v>19.111111111111111</v>
      </c>
      <c r="R58" s="372">
        <v>978</v>
      </c>
      <c r="S58" s="125">
        <v>144.88888888888889</v>
      </c>
      <c r="T58" s="372">
        <v>14</v>
      </c>
      <c r="U58" s="125">
        <v>2.074074074074074</v>
      </c>
      <c r="V58" s="372">
        <v>29</v>
      </c>
      <c r="W58" s="125">
        <v>4.2962962962962967</v>
      </c>
      <c r="X58" s="372">
        <v>55</v>
      </c>
      <c r="Y58" s="125">
        <v>8.1481481481481488</v>
      </c>
      <c r="Z58" s="372">
        <v>85</v>
      </c>
      <c r="AA58" s="125">
        <v>12.592592592592593</v>
      </c>
      <c r="AB58" s="372">
        <v>53</v>
      </c>
      <c r="AC58" s="125">
        <v>7.8518518518518521</v>
      </c>
      <c r="AD58" s="372">
        <v>16</v>
      </c>
      <c r="AE58" s="125">
        <v>2.3703703703703702</v>
      </c>
      <c r="AF58" s="127">
        <v>23</v>
      </c>
      <c r="AG58" s="125">
        <v>3.4074074074074074</v>
      </c>
      <c r="AH58" s="127">
        <v>71</v>
      </c>
      <c r="AI58" s="125">
        <v>10.518518518518519</v>
      </c>
      <c r="AJ58" s="127">
        <v>10</v>
      </c>
      <c r="AK58" s="125">
        <v>1.4814814814814814</v>
      </c>
      <c r="AL58" s="127">
        <v>545</v>
      </c>
      <c r="AM58" s="125">
        <v>80.740740740740748</v>
      </c>
      <c r="AN58" s="127">
        <v>543</v>
      </c>
      <c r="AO58" s="125">
        <v>80.444444444444443</v>
      </c>
      <c r="AP58" s="127">
        <v>800</v>
      </c>
      <c r="AQ58" s="125">
        <v>118.51851851851852</v>
      </c>
      <c r="AR58" s="127">
        <v>105</v>
      </c>
      <c r="AS58" s="125">
        <v>15.555555555555555</v>
      </c>
    </row>
    <row r="59" spans="1:45" ht="13.5" customHeight="1" x14ac:dyDescent="0.3">
      <c r="A59" s="124" t="s">
        <v>166</v>
      </c>
      <c r="B59" s="168" t="str">
        <f>'Incentive Goal'!B58</f>
        <v>LENOIR</v>
      </c>
      <c r="C59" s="125">
        <v>13</v>
      </c>
      <c r="D59" s="125">
        <v>19</v>
      </c>
      <c r="E59" s="234">
        <v>4269</v>
      </c>
      <c r="F59" s="233">
        <v>328.38461538461536</v>
      </c>
      <c r="G59" s="234">
        <v>117</v>
      </c>
      <c r="H59" s="233">
        <v>9</v>
      </c>
      <c r="I59" s="234">
        <v>100</v>
      </c>
      <c r="J59" s="233">
        <v>7.6923076923076925</v>
      </c>
      <c r="K59" s="126">
        <v>3235006.34</v>
      </c>
      <c r="L59" s="126">
        <v>248846.64153846152</v>
      </c>
      <c r="M59" s="126">
        <v>170263.49157894737</v>
      </c>
      <c r="N59" s="373">
        <v>50288</v>
      </c>
      <c r="O59" s="125">
        <v>3868.3076923076924</v>
      </c>
      <c r="P59" s="373">
        <v>405</v>
      </c>
      <c r="Q59" s="125">
        <v>31.153846153846153</v>
      </c>
      <c r="R59" s="372">
        <v>3993</v>
      </c>
      <c r="S59" s="125">
        <v>307.15384615384613</v>
      </c>
      <c r="T59" s="372">
        <v>250</v>
      </c>
      <c r="U59" s="125">
        <v>19.23076923076923</v>
      </c>
      <c r="V59" s="372">
        <v>93</v>
      </c>
      <c r="W59" s="125">
        <v>7.1538461538461542</v>
      </c>
      <c r="X59" s="372">
        <v>117</v>
      </c>
      <c r="Y59" s="125">
        <v>9</v>
      </c>
      <c r="Z59" s="372">
        <v>178</v>
      </c>
      <c r="AA59" s="125">
        <v>13.692307692307692</v>
      </c>
      <c r="AB59" s="372">
        <v>95</v>
      </c>
      <c r="AC59" s="125">
        <v>7.3076923076923075</v>
      </c>
      <c r="AD59" s="372">
        <v>8</v>
      </c>
      <c r="AE59" s="125">
        <v>0.61538461538461542</v>
      </c>
      <c r="AF59" s="127">
        <v>86</v>
      </c>
      <c r="AG59" s="125">
        <v>6.615384615384615</v>
      </c>
      <c r="AH59" s="127">
        <v>167</v>
      </c>
      <c r="AI59" s="125">
        <v>12.846153846153847</v>
      </c>
      <c r="AJ59" s="127">
        <v>9</v>
      </c>
      <c r="AK59" s="125">
        <v>0.69230769230769229</v>
      </c>
      <c r="AL59" s="127">
        <v>1396</v>
      </c>
      <c r="AM59" s="125">
        <v>107.38461538461539</v>
      </c>
      <c r="AN59" s="127">
        <v>1924</v>
      </c>
      <c r="AO59" s="125">
        <v>148</v>
      </c>
      <c r="AP59" s="127">
        <v>1369</v>
      </c>
      <c r="AQ59" s="125">
        <v>105.30769230769231</v>
      </c>
      <c r="AR59" s="127">
        <v>792</v>
      </c>
      <c r="AS59" s="125">
        <v>60.92307692307692</v>
      </c>
    </row>
    <row r="60" spans="1:45" ht="13.5" customHeight="1" x14ac:dyDescent="0.3">
      <c r="A60" s="124" t="s">
        <v>152</v>
      </c>
      <c r="B60" s="168" t="str">
        <f>'Incentive Goal'!B59</f>
        <v>LINCOLN</v>
      </c>
      <c r="C60" s="125">
        <v>7.75</v>
      </c>
      <c r="D60" s="125">
        <v>10</v>
      </c>
      <c r="E60" s="234">
        <v>2343</v>
      </c>
      <c r="F60" s="233">
        <v>302.32258064516128</v>
      </c>
      <c r="G60" s="234">
        <v>82</v>
      </c>
      <c r="H60" s="233">
        <v>10.580645161290322</v>
      </c>
      <c r="I60" s="234">
        <v>73</v>
      </c>
      <c r="J60" s="233">
        <v>9.4193548387096779</v>
      </c>
      <c r="K60" s="126">
        <v>2294955.2400000002</v>
      </c>
      <c r="L60" s="126">
        <v>296123.25677419355</v>
      </c>
      <c r="M60" s="126">
        <v>229495.52400000003</v>
      </c>
      <c r="N60" s="373">
        <v>23775</v>
      </c>
      <c r="O60" s="125">
        <v>3067.7419354838707</v>
      </c>
      <c r="P60" s="373">
        <v>179</v>
      </c>
      <c r="Q60" s="125">
        <v>23.096774193548388</v>
      </c>
      <c r="R60" s="372">
        <v>1909</v>
      </c>
      <c r="S60" s="125">
        <v>246.32258064516128</v>
      </c>
      <c r="T60" s="372">
        <v>26</v>
      </c>
      <c r="U60" s="125">
        <v>3.3548387096774195</v>
      </c>
      <c r="V60" s="372">
        <v>11</v>
      </c>
      <c r="W60" s="125">
        <v>1.4193548387096775</v>
      </c>
      <c r="X60" s="372">
        <v>89</v>
      </c>
      <c r="Y60" s="125">
        <v>11.483870967741936</v>
      </c>
      <c r="Z60" s="372">
        <v>82</v>
      </c>
      <c r="AA60" s="125">
        <v>10.580645161290322</v>
      </c>
      <c r="AB60" s="372">
        <v>70</v>
      </c>
      <c r="AC60" s="125">
        <v>9.0322580645161299</v>
      </c>
      <c r="AD60" s="372">
        <v>27</v>
      </c>
      <c r="AE60" s="125">
        <v>3.4838709677419355</v>
      </c>
      <c r="AF60" s="127">
        <v>31</v>
      </c>
      <c r="AG60" s="125">
        <v>4</v>
      </c>
      <c r="AH60" s="127">
        <v>121</v>
      </c>
      <c r="AI60" s="125">
        <v>15.612903225806452</v>
      </c>
      <c r="AJ60" s="127">
        <v>17</v>
      </c>
      <c r="AK60" s="125">
        <v>2.193548387096774</v>
      </c>
      <c r="AL60" s="127">
        <v>681</v>
      </c>
      <c r="AM60" s="125">
        <v>87.870967741935488</v>
      </c>
      <c r="AN60" s="127">
        <v>809</v>
      </c>
      <c r="AO60" s="125">
        <v>104.38709677419355</v>
      </c>
      <c r="AP60" s="127">
        <v>1357</v>
      </c>
      <c r="AQ60" s="125">
        <v>175.09677419354838</v>
      </c>
      <c r="AR60" s="127">
        <v>246</v>
      </c>
      <c r="AS60" s="125">
        <v>31.741935483870968</v>
      </c>
    </row>
    <row r="61" spans="1:45" ht="13.5" customHeight="1" x14ac:dyDescent="0.3">
      <c r="A61" s="124" t="s">
        <v>251</v>
      </c>
      <c r="B61" s="168" t="str">
        <f>'Incentive Goal'!B60</f>
        <v>MACON</v>
      </c>
      <c r="C61" s="125">
        <v>4</v>
      </c>
      <c r="D61" s="125">
        <v>4.3499999999999996</v>
      </c>
      <c r="E61" s="234">
        <v>968</v>
      </c>
      <c r="F61" s="233">
        <v>242</v>
      </c>
      <c r="G61" s="234">
        <v>28</v>
      </c>
      <c r="H61" s="233">
        <v>7</v>
      </c>
      <c r="I61" s="234">
        <v>42</v>
      </c>
      <c r="J61" s="233">
        <v>10.5</v>
      </c>
      <c r="K61" s="126">
        <v>892853.29</v>
      </c>
      <c r="L61" s="126">
        <v>223213.32250000001</v>
      </c>
      <c r="M61" s="126">
        <v>205253.62988505748</v>
      </c>
      <c r="N61" s="373">
        <v>6601</v>
      </c>
      <c r="O61" s="125">
        <v>1650.25</v>
      </c>
      <c r="P61" s="373">
        <v>19</v>
      </c>
      <c r="Q61" s="125">
        <v>4.75</v>
      </c>
      <c r="R61" s="372">
        <v>58</v>
      </c>
      <c r="S61" s="125">
        <v>14.5</v>
      </c>
      <c r="T61" s="372">
        <v>5</v>
      </c>
      <c r="U61" s="125">
        <v>1.25</v>
      </c>
      <c r="V61" s="372">
        <v>9</v>
      </c>
      <c r="W61" s="125">
        <v>2.25</v>
      </c>
      <c r="X61" s="372">
        <v>28</v>
      </c>
      <c r="Y61" s="125">
        <v>7</v>
      </c>
      <c r="Z61" s="372">
        <v>42</v>
      </c>
      <c r="AA61" s="125">
        <v>10.5</v>
      </c>
      <c r="AB61" s="372">
        <v>42</v>
      </c>
      <c r="AC61" s="125">
        <v>10.5</v>
      </c>
      <c r="AD61" s="372">
        <v>4</v>
      </c>
      <c r="AE61" s="125">
        <v>1</v>
      </c>
      <c r="AF61" s="127">
        <v>26</v>
      </c>
      <c r="AG61" s="125">
        <v>6.5</v>
      </c>
      <c r="AH61" s="127">
        <v>25</v>
      </c>
      <c r="AI61" s="125">
        <v>6.25</v>
      </c>
      <c r="AJ61" s="127">
        <v>3</v>
      </c>
      <c r="AK61" s="125">
        <v>0.75</v>
      </c>
      <c r="AL61" s="127">
        <v>169</v>
      </c>
      <c r="AM61" s="125">
        <v>42.25</v>
      </c>
      <c r="AN61" s="127">
        <v>160</v>
      </c>
      <c r="AO61" s="125">
        <v>40</v>
      </c>
      <c r="AP61" s="127">
        <v>257</v>
      </c>
      <c r="AQ61" s="125">
        <v>64.25</v>
      </c>
      <c r="AR61" s="127">
        <v>161</v>
      </c>
      <c r="AS61" s="125">
        <v>40.25</v>
      </c>
    </row>
    <row r="62" spans="1:45" ht="13.5" customHeight="1" x14ac:dyDescent="0.3">
      <c r="A62" s="124" t="s">
        <v>251</v>
      </c>
      <c r="B62" s="168" t="str">
        <f>'Incentive Goal'!B61</f>
        <v>MADISON</v>
      </c>
      <c r="C62" s="125">
        <v>0.75</v>
      </c>
      <c r="D62" s="125">
        <v>1.35</v>
      </c>
      <c r="E62" s="234">
        <v>545</v>
      </c>
      <c r="F62" s="233">
        <v>726.66666666666663</v>
      </c>
      <c r="G62" s="234">
        <v>14</v>
      </c>
      <c r="H62" s="233">
        <v>18.666666666666668</v>
      </c>
      <c r="I62" s="234">
        <v>7</v>
      </c>
      <c r="J62" s="233">
        <v>9.3333333333333339</v>
      </c>
      <c r="K62" s="126">
        <v>311767.96000000002</v>
      </c>
      <c r="L62" s="126">
        <v>415690.61333333334</v>
      </c>
      <c r="M62" s="126">
        <v>230939.22962962964</v>
      </c>
      <c r="N62" s="373">
        <v>4277</v>
      </c>
      <c r="O62" s="125">
        <v>5702.666666666667</v>
      </c>
      <c r="P62" s="373">
        <v>14</v>
      </c>
      <c r="Q62" s="125">
        <v>18.666666666666668</v>
      </c>
      <c r="R62" s="372">
        <v>91</v>
      </c>
      <c r="S62" s="125">
        <v>121.33333333333333</v>
      </c>
      <c r="T62" s="372">
        <v>11</v>
      </c>
      <c r="U62" s="125">
        <v>14.666666666666666</v>
      </c>
      <c r="V62" s="372">
        <v>2</v>
      </c>
      <c r="W62" s="125">
        <v>2.6666666666666665</v>
      </c>
      <c r="X62" s="372">
        <v>13</v>
      </c>
      <c r="Y62" s="125">
        <v>17.333333333333332</v>
      </c>
      <c r="Z62" s="372">
        <v>16</v>
      </c>
      <c r="AA62" s="125">
        <v>21.333333333333332</v>
      </c>
      <c r="AB62" s="372">
        <v>8</v>
      </c>
      <c r="AC62" s="125">
        <v>10.666666666666666</v>
      </c>
      <c r="AD62" s="372">
        <v>0</v>
      </c>
      <c r="AE62" s="125">
        <v>0</v>
      </c>
      <c r="AF62" s="127">
        <v>7</v>
      </c>
      <c r="AG62" s="125">
        <v>9.3333333333333339</v>
      </c>
      <c r="AH62" s="127">
        <v>11</v>
      </c>
      <c r="AI62" s="125">
        <v>14.666666666666666</v>
      </c>
      <c r="AJ62" s="127">
        <v>2</v>
      </c>
      <c r="AK62" s="125">
        <v>2.6666666666666665</v>
      </c>
      <c r="AL62" s="127">
        <v>18</v>
      </c>
      <c r="AM62" s="125">
        <v>24</v>
      </c>
      <c r="AN62" s="127">
        <v>99</v>
      </c>
      <c r="AO62" s="125">
        <v>132</v>
      </c>
      <c r="AP62" s="127">
        <v>365</v>
      </c>
      <c r="AQ62" s="125">
        <v>486.66666666666669</v>
      </c>
      <c r="AR62" s="127">
        <v>82</v>
      </c>
      <c r="AS62" s="125">
        <v>109.33333333333333</v>
      </c>
    </row>
    <row r="63" spans="1:45" ht="13.5" customHeight="1" x14ac:dyDescent="0.3">
      <c r="A63" s="124" t="s">
        <v>316</v>
      </c>
      <c r="B63" s="168" t="str">
        <f>'Incentive Goal'!B62</f>
        <v>MARTIN</v>
      </c>
      <c r="C63" s="125">
        <v>6</v>
      </c>
      <c r="D63" s="125">
        <v>7.4</v>
      </c>
      <c r="E63" s="234">
        <v>1589</v>
      </c>
      <c r="F63" s="233">
        <v>264.83333333333331</v>
      </c>
      <c r="G63" s="234">
        <v>36</v>
      </c>
      <c r="H63" s="233">
        <v>6</v>
      </c>
      <c r="I63" s="234">
        <v>22</v>
      </c>
      <c r="J63" s="233">
        <v>3.6666666666666665</v>
      </c>
      <c r="K63" s="126">
        <v>1218136.2</v>
      </c>
      <c r="L63" s="126">
        <v>203022.69999999998</v>
      </c>
      <c r="M63" s="126">
        <v>164613</v>
      </c>
      <c r="N63" s="373">
        <v>16453</v>
      </c>
      <c r="O63" s="125">
        <v>2742.1666666666665</v>
      </c>
      <c r="P63" s="373">
        <v>93</v>
      </c>
      <c r="Q63" s="125">
        <v>15.5</v>
      </c>
      <c r="R63" s="372">
        <v>670</v>
      </c>
      <c r="S63" s="125">
        <v>111.66666666666667</v>
      </c>
      <c r="T63" s="372">
        <v>12</v>
      </c>
      <c r="U63" s="125">
        <v>2</v>
      </c>
      <c r="V63" s="372">
        <v>46</v>
      </c>
      <c r="W63" s="125">
        <v>7.666666666666667</v>
      </c>
      <c r="X63" s="372">
        <v>34</v>
      </c>
      <c r="Y63" s="125">
        <v>5.666666666666667</v>
      </c>
      <c r="Z63" s="372">
        <v>78</v>
      </c>
      <c r="AA63" s="125">
        <v>13</v>
      </c>
      <c r="AB63" s="372">
        <v>22</v>
      </c>
      <c r="AC63" s="125">
        <v>3.6666666666666665</v>
      </c>
      <c r="AD63" s="372">
        <v>4</v>
      </c>
      <c r="AE63" s="125">
        <v>0.66666666666666663</v>
      </c>
      <c r="AF63" s="127">
        <v>25</v>
      </c>
      <c r="AG63" s="125">
        <v>4.166666666666667</v>
      </c>
      <c r="AH63" s="127">
        <v>61</v>
      </c>
      <c r="AI63" s="125">
        <v>10.166666666666666</v>
      </c>
      <c r="AJ63" s="127">
        <v>10</v>
      </c>
      <c r="AK63" s="125">
        <v>1.6666666666666667</v>
      </c>
      <c r="AL63" s="127">
        <v>579</v>
      </c>
      <c r="AM63" s="125">
        <v>96.5</v>
      </c>
      <c r="AN63" s="127">
        <v>484</v>
      </c>
      <c r="AO63" s="125">
        <v>80.666666666666671</v>
      </c>
      <c r="AP63" s="127">
        <v>825</v>
      </c>
      <c r="AQ63" s="125">
        <v>137.5</v>
      </c>
      <c r="AR63" s="127">
        <v>119</v>
      </c>
      <c r="AS63" s="125">
        <v>19.833333333333332</v>
      </c>
    </row>
    <row r="64" spans="1:45" ht="13.5" customHeight="1" x14ac:dyDescent="0.3">
      <c r="A64" s="124" t="s">
        <v>152</v>
      </c>
      <c r="B64" s="168" t="str">
        <f>'Incentive Goal'!B63</f>
        <v>MCDOWELL</v>
      </c>
      <c r="C64" s="125">
        <v>5</v>
      </c>
      <c r="D64" s="125">
        <v>6</v>
      </c>
      <c r="E64" s="234">
        <v>1436</v>
      </c>
      <c r="F64" s="233">
        <v>287.2</v>
      </c>
      <c r="G64" s="234">
        <v>20</v>
      </c>
      <c r="H64" s="233">
        <v>4</v>
      </c>
      <c r="I64" s="234">
        <v>53</v>
      </c>
      <c r="J64" s="233">
        <v>10.6</v>
      </c>
      <c r="K64" s="126">
        <v>1277689.3600000001</v>
      </c>
      <c r="L64" s="126">
        <v>255537.87200000003</v>
      </c>
      <c r="M64" s="126">
        <v>212948.22666666668</v>
      </c>
      <c r="N64" s="373">
        <v>17803</v>
      </c>
      <c r="O64" s="125">
        <v>3560.6</v>
      </c>
      <c r="P64" s="373">
        <v>150</v>
      </c>
      <c r="Q64" s="125">
        <v>30</v>
      </c>
      <c r="R64" s="372">
        <v>1369</v>
      </c>
      <c r="S64" s="125">
        <v>273.8</v>
      </c>
      <c r="T64" s="372">
        <v>15</v>
      </c>
      <c r="U64" s="125">
        <v>3</v>
      </c>
      <c r="V64" s="372">
        <v>3</v>
      </c>
      <c r="W64" s="125">
        <v>0.6</v>
      </c>
      <c r="X64" s="372">
        <v>18</v>
      </c>
      <c r="Y64" s="125">
        <v>3.6</v>
      </c>
      <c r="Z64" s="372">
        <v>30</v>
      </c>
      <c r="AA64" s="125">
        <v>6</v>
      </c>
      <c r="AB64" s="372">
        <v>48</v>
      </c>
      <c r="AC64" s="125">
        <v>9.6</v>
      </c>
      <c r="AD64" s="372">
        <v>22</v>
      </c>
      <c r="AE64" s="125">
        <v>4.4000000000000004</v>
      </c>
      <c r="AF64" s="127">
        <v>12</v>
      </c>
      <c r="AG64" s="125">
        <v>2.4</v>
      </c>
      <c r="AH64" s="127">
        <v>93</v>
      </c>
      <c r="AI64" s="125">
        <v>18.600000000000001</v>
      </c>
      <c r="AJ64" s="127">
        <v>5</v>
      </c>
      <c r="AK64" s="125">
        <v>1</v>
      </c>
      <c r="AL64" s="127">
        <v>345</v>
      </c>
      <c r="AM64" s="125">
        <v>69</v>
      </c>
      <c r="AN64" s="127">
        <v>231</v>
      </c>
      <c r="AO64" s="125">
        <v>46.2</v>
      </c>
      <c r="AP64" s="127">
        <v>383</v>
      </c>
      <c r="AQ64" s="125">
        <v>76.599999999999994</v>
      </c>
      <c r="AR64" s="127">
        <v>79</v>
      </c>
      <c r="AS64" s="125">
        <v>15.8</v>
      </c>
    </row>
    <row r="65" spans="1:45" ht="13.5" customHeight="1" x14ac:dyDescent="0.3">
      <c r="A65" s="124" t="s">
        <v>153</v>
      </c>
      <c r="B65" s="168" t="str">
        <f>'Incentive Goal'!B64</f>
        <v>MECKLENBURG</v>
      </c>
      <c r="C65" s="125">
        <v>80</v>
      </c>
      <c r="D65" s="125">
        <v>117</v>
      </c>
      <c r="E65" s="234">
        <v>29798</v>
      </c>
      <c r="F65" s="233">
        <v>372.47500000000002</v>
      </c>
      <c r="G65" s="234">
        <v>968</v>
      </c>
      <c r="H65" s="233">
        <v>12.1</v>
      </c>
      <c r="I65" s="234">
        <v>677</v>
      </c>
      <c r="J65" s="233">
        <v>8.4625000000000004</v>
      </c>
      <c r="K65" s="126">
        <v>23195932.629999999</v>
      </c>
      <c r="L65" s="126">
        <v>289949.15787499998</v>
      </c>
      <c r="M65" s="126">
        <v>198255.83444444442</v>
      </c>
      <c r="N65" s="373">
        <v>287016</v>
      </c>
      <c r="O65" s="125">
        <v>3587.7</v>
      </c>
      <c r="P65" s="373">
        <v>1038</v>
      </c>
      <c r="Q65" s="125">
        <v>12.975</v>
      </c>
      <c r="R65" s="372">
        <v>4259</v>
      </c>
      <c r="S65" s="125">
        <v>53.237499999999997</v>
      </c>
      <c r="T65" s="372">
        <v>213</v>
      </c>
      <c r="U65" s="125">
        <v>2.6625000000000001</v>
      </c>
      <c r="V65" s="372">
        <v>559</v>
      </c>
      <c r="W65" s="125">
        <v>6.9874999999999998</v>
      </c>
      <c r="X65" s="372">
        <v>1019</v>
      </c>
      <c r="Y65" s="125">
        <v>12.737500000000001</v>
      </c>
      <c r="Z65" s="372">
        <v>1322</v>
      </c>
      <c r="AA65" s="125">
        <v>16.524999999999999</v>
      </c>
      <c r="AB65" s="372">
        <v>602</v>
      </c>
      <c r="AC65" s="125">
        <v>7.5250000000000004</v>
      </c>
      <c r="AD65" s="372">
        <v>245</v>
      </c>
      <c r="AE65" s="125">
        <v>3.0625</v>
      </c>
      <c r="AF65" s="127">
        <v>329</v>
      </c>
      <c r="AG65" s="125">
        <v>4.1124999999999998</v>
      </c>
      <c r="AH65" s="127">
        <v>826</v>
      </c>
      <c r="AI65" s="125">
        <v>10.324999999999999</v>
      </c>
      <c r="AJ65" s="127">
        <v>274</v>
      </c>
      <c r="AK65" s="125">
        <v>3.4249999999999998</v>
      </c>
      <c r="AL65" s="127">
        <v>6349</v>
      </c>
      <c r="AM65" s="125">
        <v>79.362499999999997</v>
      </c>
      <c r="AN65" s="127">
        <v>2613</v>
      </c>
      <c r="AO65" s="125">
        <v>32.662500000000001</v>
      </c>
      <c r="AP65" s="127">
        <v>9201</v>
      </c>
      <c r="AQ65" s="125">
        <v>115.0125</v>
      </c>
      <c r="AR65" s="127">
        <v>997</v>
      </c>
      <c r="AS65" s="125">
        <v>12.4625</v>
      </c>
    </row>
    <row r="66" spans="1:45" ht="13.5" customHeight="1" x14ac:dyDescent="0.3">
      <c r="A66" s="124" t="s">
        <v>251</v>
      </c>
      <c r="B66" s="168" t="str">
        <f>'Incentive Goal'!B65</f>
        <v>MITCHELL</v>
      </c>
      <c r="C66" s="125">
        <v>1</v>
      </c>
      <c r="D66" s="125">
        <v>1.05</v>
      </c>
      <c r="E66" s="234">
        <v>269</v>
      </c>
      <c r="F66" s="233">
        <v>269</v>
      </c>
      <c r="G66" s="234">
        <v>2</v>
      </c>
      <c r="H66" s="233">
        <v>2</v>
      </c>
      <c r="I66" s="234">
        <v>15</v>
      </c>
      <c r="J66" s="233">
        <v>15</v>
      </c>
      <c r="K66" s="126">
        <v>315587.01</v>
      </c>
      <c r="L66" s="126">
        <v>315587.01</v>
      </c>
      <c r="M66" s="126">
        <v>300559.05714285711</v>
      </c>
      <c r="N66" s="373">
        <v>2445</v>
      </c>
      <c r="O66" s="125">
        <v>2445</v>
      </c>
      <c r="P66" s="373">
        <v>26</v>
      </c>
      <c r="Q66" s="125">
        <v>26</v>
      </c>
      <c r="R66" s="372">
        <v>15</v>
      </c>
      <c r="S66" s="125">
        <v>15</v>
      </c>
      <c r="T66" s="372">
        <v>1</v>
      </c>
      <c r="U66" s="125">
        <v>1</v>
      </c>
      <c r="V66" s="372">
        <v>0</v>
      </c>
      <c r="W66" s="125">
        <v>0</v>
      </c>
      <c r="X66" s="372">
        <v>3</v>
      </c>
      <c r="Y66" s="125">
        <v>3</v>
      </c>
      <c r="Z66" s="372">
        <v>6</v>
      </c>
      <c r="AA66" s="125">
        <v>6</v>
      </c>
      <c r="AB66" s="372">
        <v>15</v>
      </c>
      <c r="AC66" s="125">
        <v>15</v>
      </c>
      <c r="AD66" s="372">
        <v>0</v>
      </c>
      <c r="AE66" s="125">
        <v>0</v>
      </c>
      <c r="AF66" s="127">
        <v>13</v>
      </c>
      <c r="AG66" s="125">
        <v>13</v>
      </c>
      <c r="AH66" s="127">
        <v>8</v>
      </c>
      <c r="AI66" s="125">
        <v>8</v>
      </c>
      <c r="AJ66" s="127">
        <v>1</v>
      </c>
      <c r="AK66" s="125">
        <v>1</v>
      </c>
      <c r="AL66" s="127">
        <v>78</v>
      </c>
      <c r="AM66" s="125">
        <v>78</v>
      </c>
      <c r="AN66" s="127">
        <v>148</v>
      </c>
      <c r="AO66" s="125">
        <v>148</v>
      </c>
      <c r="AP66" s="127">
        <v>92</v>
      </c>
      <c r="AQ66" s="125">
        <v>92</v>
      </c>
      <c r="AR66" s="127">
        <v>99</v>
      </c>
      <c r="AS66" s="125">
        <v>99</v>
      </c>
    </row>
    <row r="67" spans="1:45" ht="13.5" customHeight="1" x14ac:dyDescent="0.3">
      <c r="A67" s="124" t="s">
        <v>153</v>
      </c>
      <c r="B67" s="168" t="str">
        <f>'Incentive Goal'!B66</f>
        <v>MONTGOMERY</v>
      </c>
      <c r="C67" s="125">
        <v>4</v>
      </c>
      <c r="D67" s="125">
        <v>5</v>
      </c>
      <c r="E67" s="234">
        <v>1338</v>
      </c>
      <c r="F67" s="233">
        <v>334.5</v>
      </c>
      <c r="G67" s="234">
        <v>36</v>
      </c>
      <c r="H67" s="233">
        <v>9</v>
      </c>
      <c r="I67" s="234">
        <v>56</v>
      </c>
      <c r="J67" s="233">
        <v>14</v>
      </c>
      <c r="K67" s="126">
        <v>1075637.1399999999</v>
      </c>
      <c r="L67" s="126">
        <v>268909.28499999997</v>
      </c>
      <c r="M67" s="126">
        <v>215127.42799999999</v>
      </c>
      <c r="N67" s="373">
        <v>13845</v>
      </c>
      <c r="O67" s="125">
        <v>3461.25</v>
      </c>
      <c r="P67" s="373">
        <v>25</v>
      </c>
      <c r="Q67" s="125">
        <v>6.25</v>
      </c>
      <c r="R67" s="372">
        <v>152</v>
      </c>
      <c r="S67" s="125">
        <v>38</v>
      </c>
      <c r="T67" s="372">
        <v>6</v>
      </c>
      <c r="U67" s="125">
        <v>1.5</v>
      </c>
      <c r="V67" s="372">
        <v>14</v>
      </c>
      <c r="W67" s="125">
        <v>3.5</v>
      </c>
      <c r="X67" s="372">
        <v>36</v>
      </c>
      <c r="Y67" s="125">
        <v>9</v>
      </c>
      <c r="Z67" s="372">
        <v>43</v>
      </c>
      <c r="AA67" s="125">
        <v>10.75</v>
      </c>
      <c r="AB67" s="372">
        <v>39</v>
      </c>
      <c r="AC67" s="125">
        <v>9.75</v>
      </c>
      <c r="AD67" s="372">
        <v>1</v>
      </c>
      <c r="AE67" s="125">
        <v>0.25</v>
      </c>
      <c r="AF67" s="127">
        <v>8</v>
      </c>
      <c r="AG67" s="125">
        <v>2</v>
      </c>
      <c r="AH67" s="127">
        <v>49</v>
      </c>
      <c r="AI67" s="125">
        <v>12.25</v>
      </c>
      <c r="AJ67" s="127">
        <v>5</v>
      </c>
      <c r="AK67" s="125">
        <v>1.25</v>
      </c>
      <c r="AL67" s="127">
        <v>454</v>
      </c>
      <c r="AM67" s="125">
        <v>113.5</v>
      </c>
      <c r="AN67" s="127">
        <v>665</v>
      </c>
      <c r="AO67" s="125">
        <v>166.25</v>
      </c>
      <c r="AP67" s="127">
        <v>574</v>
      </c>
      <c r="AQ67" s="125">
        <v>143.5</v>
      </c>
      <c r="AR67" s="127">
        <v>595</v>
      </c>
      <c r="AS67" s="125">
        <v>148.75</v>
      </c>
    </row>
    <row r="68" spans="1:45" ht="13.5" customHeight="1" x14ac:dyDescent="0.3">
      <c r="A68" s="124" t="s">
        <v>153</v>
      </c>
      <c r="B68" s="168" t="str">
        <f>'Incentive Goal'!B67</f>
        <v>MOORE</v>
      </c>
      <c r="C68" s="125">
        <v>7</v>
      </c>
      <c r="D68" s="125">
        <v>12</v>
      </c>
      <c r="E68" s="234">
        <v>2140</v>
      </c>
      <c r="F68" s="233">
        <v>305.71428571428572</v>
      </c>
      <c r="G68" s="234">
        <v>58</v>
      </c>
      <c r="H68" s="233">
        <v>8.2857142857142865</v>
      </c>
      <c r="I68" s="234">
        <v>95</v>
      </c>
      <c r="J68" s="233">
        <v>13.571428571428571</v>
      </c>
      <c r="K68" s="126">
        <v>2553471.29</v>
      </c>
      <c r="L68" s="126">
        <v>364781.61285714287</v>
      </c>
      <c r="M68" s="126">
        <v>212789.27416666667</v>
      </c>
      <c r="N68" s="373">
        <v>23998</v>
      </c>
      <c r="O68" s="125">
        <v>3428.2857142857142</v>
      </c>
      <c r="P68" s="373">
        <v>118</v>
      </c>
      <c r="Q68" s="125">
        <v>16.857142857142858</v>
      </c>
      <c r="R68" s="372">
        <v>938</v>
      </c>
      <c r="S68" s="125">
        <v>134</v>
      </c>
      <c r="T68" s="372">
        <v>76</v>
      </c>
      <c r="U68" s="125">
        <v>10.857142857142858</v>
      </c>
      <c r="V68" s="372">
        <v>22</v>
      </c>
      <c r="W68" s="125">
        <v>3.1428571428571428</v>
      </c>
      <c r="X68" s="372">
        <v>59</v>
      </c>
      <c r="Y68" s="125">
        <v>8.4285714285714288</v>
      </c>
      <c r="Z68" s="372">
        <v>55</v>
      </c>
      <c r="AA68" s="125">
        <v>7.8571428571428568</v>
      </c>
      <c r="AB68" s="372">
        <v>86</v>
      </c>
      <c r="AC68" s="125">
        <v>12.285714285714286</v>
      </c>
      <c r="AD68" s="372">
        <v>71</v>
      </c>
      <c r="AE68" s="125">
        <v>10.142857142857142</v>
      </c>
      <c r="AF68" s="127">
        <v>83</v>
      </c>
      <c r="AG68" s="125">
        <v>11.857142857142858</v>
      </c>
      <c r="AH68" s="127">
        <v>133</v>
      </c>
      <c r="AI68" s="125">
        <v>19</v>
      </c>
      <c r="AJ68" s="127">
        <v>12</v>
      </c>
      <c r="AK68" s="125">
        <v>1.7142857142857142</v>
      </c>
      <c r="AL68" s="127">
        <v>701</v>
      </c>
      <c r="AM68" s="125">
        <v>100.14285714285714</v>
      </c>
      <c r="AN68" s="127">
        <v>841</v>
      </c>
      <c r="AO68" s="125">
        <v>120.14285714285714</v>
      </c>
      <c r="AP68" s="127">
        <v>1189</v>
      </c>
      <c r="AQ68" s="125">
        <v>169.85714285714286</v>
      </c>
      <c r="AR68" s="127">
        <v>666</v>
      </c>
      <c r="AS68" s="125">
        <v>95.142857142857139</v>
      </c>
    </row>
    <row r="69" spans="1:45" ht="13.5" customHeight="1" x14ac:dyDescent="0.3">
      <c r="A69" s="124" t="s">
        <v>238</v>
      </c>
      <c r="B69" s="168" t="str">
        <f>'Incentive Goal'!B68</f>
        <v>NASH</v>
      </c>
      <c r="C69" s="125">
        <v>14</v>
      </c>
      <c r="D69" s="125">
        <v>19.5</v>
      </c>
      <c r="E69" s="234">
        <v>4429</v>
      </c>
      <c r="F69" s="233">
        <v>316.35714285714283</v>
      </c>
      <c r="G69" s="234">
        <v>155</v>
      </c>
      <c r="H69" s="233">
        <v>11.071428571428571</v>
      </c>
      <c r="I69" s="234">
        <v>106</v>
      </c>
      <c r="J69" s="233">
        <v>7.5714285714285712</v>
      </c>
      <c r="K69" s="126">
        <v>4315840.5999999996</v>
      </c>
      <c r="L69" s="126">
        <v>308274.32857142854</v>
      </c>
      <c r="M69" s="126">
        <v>221325.15897435896</v>
      </c>
      <c r="N69" s="373">
        <v>51475</v>
      </c>
      <c r="O69" s="125">
        <v>3676.7857142857142</v>
      </c>
      <c r="P69" s="373">
        <v>293</v>
      </c>
      <c r="Q69" s="125">
        <v>20.928571428571427</v>
      </c>
      <c r="R69" s="372">
        <v>6070</v>
      </c>
      <c r="S69" s="125">
        <v>433.57142857142856</v>
      </c>
      <c r="T69" s="372">
        <v>757</v>
      </c>
      <c r="U69" s="125">
        <v>54.071428571428569</v>
      </c>
      <c r="V69" s="372">
        <v>93</v>
      </c>
      <c r="W69" s="125">
        <v>6.6428571428571432</v>
      </c>
      <c r="X69" s="372">
        <v>149</v>
      </c>
      <c r="Y69" s="125">
        <v>10.642857142857142</v>
      </c>
      <c r="Z69" s="372">
        <v>204</v>
      </c>
      <c r="AA69" s="125">
        <v>14.571428571428571</v>
      </c>
      <c r="AB69" s="372">
        <v>92</v>
      </c>
      <c r="AC69" s="125">
        <v>6.5714285714285712</v>
      </c>
      <c r="AD69" s="372">
        <v>502</v>
      </c>
      <c r="AE69" s="125">
        <v>35.857142857142854</v>
      </c>
      <c r="AF69" s="127">
        <v>164</v>
      </c>
      <c r="AG69" s="125">
        <v>11.714285714285714</v>
      </c>
      <c r="AH69" s="127">
        <v>199</v>
      </c>
      <c r="AI69" s="125">
        <v>14.214285714285714</v>
      </c>
      <c r="AJ69" s="127">
        <v>15</v>
      </c>
      <c r="AK69" s="125">
        <v>1.0714285714285714</v>
      </c>
      <c r="AL69" s="127">
        <v>1579</v>
      </c>
      <c r="AM69" s="125">
        <v>112.78571428571429</v>
      </c>
      <c r="AN69" s="127">
        <v>2396</v>
      </c>
      <c r="AO69" s="125">
        <v>171.14285714285714</v>
      </c>
      <c r="AP69" s="127">
        <v>2656</v>
      </c>
      <c r="AQ69" s="125">
        <v>189.71428571428572</v>
      </c>
      <c r="AR69" s="127">
        <v>2306</v>
      </c>
      <c r="AS69" s="125">
        <v>164.71428571428572</v>
      </c>
    </row>
    <row r="70" spans="1:45" ht="13.5" customHeight="1" x14ac:dyDescent="0.3">
      <c r="A70" s="124" t="s">
        <v>166</v>
      </c>
      <c r="B70" s="168" t="str">
        <f>'Incentive Goal'!B69</f>
        <v>NEW HANOVER</v>
      </c>
      <c r="C70" s="125">
        <v>14</v>
      </c>
      <c r="D70" s="125">
        <v>14</v>
      </c>
      <c r="E70" s="234">
        <v>5043</v>
      </c>
      <c r="F70" s="233">
        <v>360.21428571428572</v>
      </c>
      <c r="G70" s="234">
        <v>146</v>
      </c>
      <c r="H70" s="233">
        <v>10.428571428571429</v>
      </c>
      <c r="I70" s="234">
        <v>114</v>
      </c>
      <c r="J70" s="233">
        <v>8.1428571428571423</v>
      </c>
      <c r="K70" s="126">
        <v>5294495.46</v>
      </c>
      <c r="L70" s="126">
        <v>378178.24714285712</v>
      </c>
      <c r="M70" s="126">
        <v>378178.24714285712</v>
      </c>
      <c r="N70" s="373">
        <v>65764</v>
      </c>
      <c r="O70" s="125">
        <v>4697.4285714285716</v>
      </c>
      <c r="P70" s="373">
        <v>316</v>
      </c>
      <c r="Q70" s="125">
        <v>22.571428571428573</v>
      </c>
      <c r="R70" s="372">
        <v>1218</v>
      </c>
      <c r="S70" s="125">
        <v>87</v>
      </c>
      <c r="T70" s="372">
        <v>30</v>
      </c>
      <c r="U70" s="125">
        <v>2.1428571428571428</v>
      </c>
      <c r="V70" s="372">
        <v>61</v>
      </c>
      <c r="W70" s="125">
        <v>4.3571428571428568</v>
      </c>
      <c r="X70" s="372">
        <v>152</v>
      </c>
      <c r="Y70" s="125">
        <v>10.857142857142858</v>
      </c>
      <c r="Z70" s="372">
        <v>156</v>
      </c>
      <c r="AA70" s="125">
        <v>11.142857142857142</v>
      </c>
      <c r="AB70" s="372">
        <v>99</v>
      </c>
      <c r="AC70" s="125">
        <v>7.0714285714285712</v>
      </c>
      <c r="AD70" s="372">
        <v>27</v>
      </c>
      <c r="AE70" s="125">
        <v>1.9285714285714286</v>
      </c>
      <c r="AF70" s="127">
        <v>98</v>
      </c>
      <c r="AG70" s="125">
        <v>7</v>
      </c>
      <c r="AH70" s="127">
        <v>158</v>
      </c>
      <c r="AI70" s="125">
        <v>11.285714285714286</v>
      </c>
      <c r="AJ70" s="127">
        <v>46</v>
      </c>
      <c r="AK70" s="125">
        <v>3.2857142857142856</v>
      </c>
      <c r="AL70" s="127">
        <v>1934</v>
      </c>
      <c r="AM70" s="125">
        <v>138.14285714285714</v>
      </c>
      <c r="AN70" s="127">
        <v>1065</v>
      </c>
      <c r="AO70" s="125">
        <v>76.071428571428569</v>
      </c>
      <c r="AP70" s="127">
        <v>1170</v>
      </c>
      <c r="AQ70" s="125">
        <v>83.571428571428569</v>
      </c>
      <c r="AR70" s="127">
        <v>1185</v>
      </c>
      <c r="AS70" s="125">
        <v>84.642857142857139</v>
      </c>
    </row>
    <row r="71" spans="1:45" ht="13.5" customHeight="1" x14ac:dyDescent="0.3">
      <c r="A71" s="124" t="s">
        <v>154</v>
      </c>
      <c r="B71" s="168" t="str">
        <f>'Incentive Goal'!B70</f>
        <v>NORTH CAROLINA</v>
      </c>
      <c r="C71" s="125">
        <v>0</v>
      </c>
      <c r="D71" s="125">
        <v>0</v>
      </c>
      <c r="E71" s="234">
        <v>7</v>
      </c>
      <c r="F71" s="233"/>
      <c r="G71" s="234">
        <v>3</v>
      </c>
      <c r="H71" s="233">
        <v>0</v>
      </c>
      <c r="I71" s="234"/>
      <c r="J71" s="233" t="e">
        <v>#DIV/0!</v>
      </c>
      <c r="K71" s="126">
        <v>0</v>
      </c>
      <c r="L71" s="126" t="e">
        <v>#DIV/0!</v>
      </c>
      <c r="M71" s="126" t="e">
        <v>#DIV/0!</v>
      </c>
      <c r="N71" s="373">
        <v>187740</v>
      </c>
      <c r="O71" s="125" t="e">
        <v>#DIV/0!</v>
      </c>
      <c r="P71" s="373">
        <v>1515</v>
      </c>
      <c r="Q71" s="125" t="e">
        <v>#DIV/0!</v>
      </c>
      <c r="R71" s="372">
        <v>15914</v>
      </c>
      <c r="S71" s="125" t="e">
        <v>#DIV/0!</v>
      </c>
      <c r="T71" s="372">
        <v>23</v>
      </c>
      <c r="U71" s="125" t="e">
        <v>#DIV/0!</v>
      </c>
      <c r="V71" s="372">
        <v>0</v>
      </c>
      <c r="W71" s="125" t="e">
        <v>#DIV/0!</v>
      </c>
      <c r="X71" s="372">
        <v>6</v>
      </c>
      <c r="Y71" s="125" t="e">
        <v>#DIV/0!</v>
      </c>
      <c r="Z71" s="372">
        <v>0</v>
      </c>
      <c r="AA71" s="125" t="e">
        <v>#DIV/0!</v>
      </c>
      <c r="AB71" s="372">
        <v>0</v>
      </c>
      <c r="AC71" s="125" t="e">
        <v>#DIV/0!</v>
      </c>
      <c r="AD71" s="372">
        <v>1</v>
      </c>
      <c r="AE71" s="125" t="e">
        <v>#DIV/0!</v>
      </c>
      <c r="AF71" s="127">
        <v>0</v>
      </c>
      <c r="AG71" s="125" t="e">
        <v>#DIV/0!</v>
      </c>
      <c r="AH71" s="127">
        <v>0</v>
      </c>
      <c r="AI71" s="125" t="e">
        <v>#DIV/0!</v>
      </c>
      <c r="AJ71" s="127">
        <v>0</v>
      </c>
      <c r="AK71" s="125" t="e">
        <v>#DIV/0!</v>
      </c>
      <c r="AL71" s="127">
        <v>0</v>
      </c>
      <c r="AM71" s="125" t="e">
        <v>#DIV/0!</v>
      </c>
      <c r="AN71" s="127">
        <v>8</v>
      </c>
      <c r="AO71" s="125" t="e">
        <v>#DIV/0!</v>
      </c>
      <c r="AP71" s="127">
        <v>32</v>
      </c>
      <c r="AQ71" s="125" t="e">
        <v>#DIV/0!</v>
      </c>
      <c r="AR71" s="127">
        <v>0</v>
      </c>
      <c r="AS71" s="125" t="e">
        <v>#DIV/0!</v>
      </c>
    </row>
    <row r="72" spans="1:45" ht="13.5" customHeight="1" x14ac:dyDescent="0.3">
      <c r="A72" s="124" t="s">
        <v>238</v>
      </c>
      <c r="B72" s="168" t="str">
        <f>'Incentive Goal'!B71</f>
        <v>NORTHAMPTON</v>
      </c>
      <c r="C72" s="125">
        <v>6</v>
      </c>
      <c r="D72" s="125">
        <v>5</v>
      </c>
      <c r="E72" s="234">
        <v>1626</v>
      </c>
      <c r="F72" s="233">
        <v>271</v>
      </c>
      <c r="G72" s="234">
        <v>32</v>
      </c>
      <c r="H72" s="233">
        <v>5.333333333333333</v>
      </c>
      <c r="I72" s="234">
        <v>33</v>
      </c>
      <c r="J72" s="233">
        <v>5.5</v>
      </c>
      <c r="K72" s="126">
        <v>967962.69</v>
      </c>
      <c r="L72" s="126">
        <v>161327.11499999999</v>
      </c>
      <c r="M72" s="126">
        <v>193592.538</v>
      </c>
      <c r="N72" s="373">
        <v>15613</v>
      </c>
      <c r="O72" s="125">
        <v>2602.1666666666665</v>
      </c>
      <c r="P72" s="373">
        <v>25</v>
      </c>
      <c r="Q72" s="125">
        <v>4.166666666666667</v>
      </c>
      <c r="R72" s="372">
        <v>2153</v>
      </c>
      <c r="S72" s="125">
        <v>358.83333333333331</v>
      </c>
      <c r="T72" s="372">
        <v>65</v>
      </c>
      <c r="U72" s="125">
        <v>10.833333333333334</v>
      </c>
      <c r="V72" s="372">
        <v>22</v>
      </c>
      <c r="W72" s="125">
        <v>3.6666666666666665</v>
      </c>
      <c r="X72" s="372">
        <v>31</v>
      </c>
      <c r="Y72" s="125">
        <v>5.166666666666667</v>
      </c>
      <c r="Z72" s="372">
        <v>59</v>
      </c>
      <c r="AA72" s="125">
        <v>9.8333333333333339</v>
      </c>
      <c r="AB72" s="372">
        <v>32</v>
      </c>
      <c r="AC72" s="125">
        <v>5.333333333333333</v>
      </c>
      <c r="AD72" s="372">
        <v>4</v>
      </c>
      <c r="AE72" s="125">
        <v>0.66666666666666663</v>
      </c>
      <c r="AF72" s="127">
        <v>35</v>
      </c>
      <c r="AG72" s="125">
        <v>5.833333333333333</v>
      </c>
      <c r="AH72" s="127">
        <v>53</v>
      </c>
      <c r="AI72" s="125">
        <v>8.8333333333333339</v>
      </c>
      <c r="AJ72" s="127">
        <v>3</v>
      </c>
      <c r="AK72" s="125">
        <v>0.5</v>
      </c>
      <c r="AL72" s="127">
        <v>368</v>
      </c>
      <c r="AM72" s="125">
        <v>61.333333333333336</v>
      </c>
      <c r="AN72" s="127">
        <v>157</v>
      </c>
      <c r="AO72" s="125">
        <v>26.166666666666668</v>
      </c>
      <c r="AP72" s="127">
        <v>246</v>
      </c>
      <c r="AQ72" s="125">
        <v>41</v>
      </c>
      <c r="AR72" s="127">
        <v>74</v>
      </c>
      <c r="AS72" s="125">
        <v>12.333333333333334</v>
      </c>
    </row>
    <row r="73" spans="1:45" ht="13.5" customHeight="1" x14ac:dyDescent="0.3">
      <c r="A73" s="124" t="s">
        <v>166</v>
      </c>
      <c r="B73" s="168" t="str">
        <f>'Incentive Goal'!B72</f>
        <v>ONSLOW</v>
      </c>
      <c r="C73" s="125">
        <v>13</v>
      </c>
      <c r="D73" s="125">
        <v>14</v>
      </c>
      <c r="E73" s="234">
        <v>7313</v>
      </c>
      <c r="F73" s="233">
        <v>562.53846153846155</v>
      </c>
      <c r="G73" s="234">
        <v>140</v>
      </c>
      <c r="H73" s="233">
        <v>10.76923076923077</v>
      </c>
      <c r="I73" s="234">
        <v>186</v>
      </c>
      <c r="J73" s="233">
        <v>14.307692307692308</v>
      </c>
      <c r="K73" s="126">
        <v>9522270.4900000002</v>
      </c>
      <c r="L73" s="126">
        <v>732482.34538461536</v>
      </c>
      <c r="M73" s="126">
        <v>680162.17785714287</v>
      </c>
      <c r="N73" s="373">
        <v>51883</v>
      </c>
      <c r="O73" s="125">
        <v>3991</v>
      </c>
      <c r="P73" s="373">
        <v>136</v>
      </c>
      <c r="Q73" s="125">
        <v>10.461538461538462</v>
      </c>
      <c r="R73" s="372">
        <v>1092</v>
      </c>
      <c r="S73" s="125">
        <v>84</v>
      </c>
      <c r="T73" s="372">
        <v>10</v>
      </c>
      <c r="U73" s="125">
        <v>0.76923076923076927</v>
      </c>
      <c r="V73" s="372">
        <v>94</v>
      </c>
      <c r="W73" s="125">
        <v>7.2307692307692308</v>
      </c>
      <c r="X73" s="372">
        <v>137</v>
      </c>
      <c r="Y73" s="125">
        <v>10.538461538461538</v>
      </c>
      <c r="Z73" s="372">
        <v>326</v>
      </c>
      <c r="AA73" s="125">
        <v>25.076923076923077</v>
      </c>
      <c r="AB73" s="372">
        <v>176</v>
      </c>
      <c r="AC73" s="125">
        <v>13.538461538461538</v>
      </c>
      <c r="AD73" s="372">
        <v>16</v>
      </c>
      <c r="AE73" s="125">
        <v>1.2307692307692308</v>
      </c>
      <c r="AF73" s="127">
        <v>121</v>
      </c>
      <c r="AG73" s="125">
        <v>9.3076923076923084</v>
      </c>
      <c r="AH73" s="127">
        <v>316</v>
      </c>
      <c r="AI73" s="125">
        <v>24.307692307692307</v>
      </c>
      <c r="AJ73" s="127">
        <v>18</v>
      </c>
      <c r="AK73" s="125">
        <v>1.3846153846153846</v>
      </c>
      <c r="AL73" s="127">
        <v>1416</v>
      </c>
      <c r="AM73" s="125">
        <v>108.92307692307692</v>
      </c>
      <c r="AN73" s="127">
        <v>1169</v>
      </c>
      <c r="AO73" s="125">
        <v>89.92307692307692</v>
      </c>
      <c r="AP73" s="127">
        <v>2335</v>
      </c>
      <c r="AQ73" s="125">
        <v>179.61538461538461</v>
      </c>
      <c r="AR73" s="127">
        <v>504</v>
      </c>
      <c r="AS73" s="125">
        <v>38.769230769230766</v>
      </c>
    </row>
    <row r="74" spans="1:45" ht="13.5" customHeight="1" x14ac:dyDescent="0.3">
      <c r="A74" s="124" t="s">
        <v>142</v>
      </c>
      <c r="B74" s="168" t="str">
        <f>'Incentive Goal'!B73</f>
        <v>ORANGE</v>
      </c>
      <c r="C74" s="125">
        <v>8</v>
      </c>
      <c r="D74" s="125">
        <v>12</v>
      </c>
      <c r="E74" s="234">
        <v>1644</v>
      </c>
      <c r="F74" s="233">
        <v>205.5</v>
      </c>
      <c r="G74" s="234">
        <v>49</v>
      </c>
      <c r="H74" s="233">
        <v>6.125</v>
      </c>
      <c r="I74" s="234">
        <v>35</v>
      </c>
      <c r="J74" s="233">
        <v>4.375</v>
      </c>
      <c r="K74" s="126">
        <v>2159534.16</v>
      </c>
      <c r="L74" s="126">
        <v>269941.77</v>
      </c>
      <c r="M74" s="126">
        <v>179961.18000000002</v>
      </c>
      <c r="N74" s="373">
        <v>18785</v>
      </c>
      <c r="O74" s="125">
        <v>2348.125</v>
      </c>
      <c r="P74" s="373">
        <v>116</v>
      </c>
      <c r="Q74" s="125">
        <v>14.5</v>
      </c>
      <c r="R74" s="372">
        <v>3353</v>
      </c>
      <c r="S74" s="125">
        <v>419.125</v>
      </c>
      <c r="T74" s="372">
        <v>242</v>
      </c>
      <c r="U74" s="125">
        <v>30.25</v>
      </c>
      <c r="V74" s="372">
        <v>28</v>
      </c>
      <c r="W74" s="125">
        <v>3.5</v>
      </c>
      <c r="X74" s="372">
        <v>60</v>
      </c>
      <c r="Y74" s="125">
        <v>7.5</v>
      </c>
      <c r="Z74" s="372">
        <v>42</v>
      </c>
      <c r="AA74" s="125">
        <v>5.25</v>
      </c>
      <c r="AB74" s="372">
        <v>32</v>
      </c>
      <c r="AC74" s="125">
        <v>4</v>
      </c>
      <c r="AD74" s="372">
        <v>192</v>
      </c>
      <c r="AE74" s="125">
        <v>24</v>
      </c>
      <c r="AF74" s="127">
        <v>50</v>
      </c>
      <c r="AG74" s="125">
        <v>6.25</v>
      </c>
      <c r="AH74" s="127">
        <v>93</v>
      </c>
      <c r="AI74" s="125">
        <v>11.625</v>
      </c>
      <c r="AJ74" s="127">
        <v>17</v>
      </c>
      <c r="AK74" s="125">
        <v>2.125</v>
      </c>
      <c r="AL74" s="127">
        <v>605</v>
      </c>
      <c r="AM74" s="125">
        <v>75.625</v>
      </c>
      <c r="AN74" s="127">
        <v>509</v>
      </c>
      <c r="AO74" s="125">
        <v>63.625</v>
      </c>
      <c r="AP74" s="127">
        <v>3141</v>
      </c>
      <c r="AQ74" s="125">
        <v>392.625</v>
      </c>
      <c r="AR74" s="127">
        <v>325</v>
      </c>
      <c r="AS74" s="125">
        <v>40.625</v>
      </c>
    </row>
    <row r="75" spans="1:45" ht="13.5" customHeight="1" x14ac:dyDescent="0.3">
      <c r="A75" s="124" t="s">
        <v>166</v>
      </c>
      <c r="B75" s="168" t="str">
        <f>'Incentive Goal'!B74</f>
        <v>PAMLICO</v>
      </c>
      <c r="C75" s="125">
        <v>1</v>
      </c>
      <c r="D75" s="125">
        <v>1.33</v>
      </c>
      <c r="E75" s="234">
        <v>442</v>
      </c>
      <c r="F75" s="233">
        <v>442</v>
      </c>
      <c r="G75" s="234">
        <v>13</v>
      </c>
      <c r="H75" s="233">
        <v>13</v>
      </c>
      <c r="I75" s="234">
        <v>11</v>
      </c>
      <c r="J75" s="233">
        <v>11</v>
      </c>
      <c r="K75" s="126">
        <v>396205.76</v>
      </c>
      <c r="L75" s="126">
        <v>396205.76</v>
      </c>
      <c r="M75" s="126">
        <v>297899.06766917295</v>
      </c>
      <c r="N75" s="373">
        <v>4556</v>
      </c>
      <c r="O75" s="125">
        <v>4556</v>
      </c>
      <c r="P75" s="373">
        <v>13</v>
      </c>
      <c r="Q75" s="125">
        <v>13</v>
      </c>
      <c r="R75" s="372">
        <v>495</v>
      </c>
      <c r="S75" s="125">
        <v>495</v>
      </c>
      <c r="T75" s="372">
        <v>0</v>
      </c>
      <c r="U75" s="125">
        <v>0</v>
      </c>
      <c r="V75" s="372">
        <v>3</v>
      </c>
      <c r="W75" s="125">
        <v>3</v>
      </c>
      <c r="X75" s="372">
        <v>15</v>
      </c>
      <c r="Y75" s="125">
        <v>15</v>
      </c>
      <c r="Z75" s="372">
        <v>11</v>
      </c>
      <c r="AA75" s="125">
        <v>11</v>
      </c>
      <c r="AB75" s="372">
        <v>9</v>
      </c>
      <c r="AC75" s="125">
        <v>9</v>
      </c>
      <c r="AD75" s="372">
        <v>0</v>
      </c>
      <c r="AE75" s="125">
        <v>0</v>
      </c>
      <c r="AF75" s="127">
        <v>15</v>
      </c>
      <c r="AG75" s="125">
        <v>15</v>
      </c>
      <c r="AH75" s="127">
        <v>19</v>
      </c>
      <c r="AI75" s="125">
        <v>19</v>
      </c>
      <c r="AJ75" s="127">
        <v>5</v>
      </c>
      <c r="AK75" s="125">
        <v>5</v>
      </c>
      <c r="AL75" s="127">
        <v>80</v>
      </c>
      <c r="AM75" s="125">
        <v>80</v>
      </c>
      <c r="AN75" s="127">
        <v>240</v>
      </c>
      <c r="AO75" s="125">
        <v>240</v>
      </c>
      <c r="AP75" s="127">
        <v>98</v>
      </c>
      <c r="AQ75" s="125">
        <v>98</v>
      </c>
      <c r="AR75" s="127">
        <v>125</v>
      </c>
      <c r="AS75" s="125">
        <v>125</v>
      </c>
    </row>
    <row r="76" spans="1:45" ht="13.5" customHeight="1" x14ac:dyDescent="0.3">
      <c r="A76" s="124" t="s">
        <v>316</v>
      </c>
      <c r="B76" s="168" t="str">
        <f>'Incentive Goal'!B75</f>
        <v>PASQUOTANK</v>
      </c>
      <c r="C76" s="125">
        <v>5</v>
      </c>
      <c r="D76" s="125">
        <v>5</v>
      </c>
      <c r="E76" s="234">
        <v>2035</v>
      </c>
      <c r="F76" s="233">
        <v>407</v>
      </c>
      <c r="G76" s="234">
        <v>30</v>
      </c>
      <c r="H76" s="233">
        <v>6</v>
      </c>
      <c r="I76" s="234">
        <v>44</v>
      </c>
      <c r="J76" s="233">
        <v>8.8000000000000007</v>
      </c>
      <c r="K76" s="126">
        <v>1944706.69</v>
      </c>
      <c r="L76" s="126">
        <v>388941.33799999999</v>
      </c>
      <c r="M76" s="126">
        <v>388941.33799999999</v>
      </c>
      <c r="N76" s="373">
        <v>19066</v>
      </c>
      <c r="O76" s="125">
        <v>3813.2</v>
      </c>
      <c r="P76" s="373">
        <v>56</v>
      </c>
      <c r="Q76" s="125">
        <v>11.2</v>
      </c>
      <c r="R76" s="372">
        <v>495</v>
      </c>
      <c r="S76" s="125">
        <v>99</v>
      </c>
      <c r="T76" s="372">
        <v>6</v>
      </c>
      <c r="U76" s="125">
        <v>1.2</v>
      </c>
      <c r="V76" s="372">
        <v>19</v>
      </c>
      <c r="W76" s="125">
        <v>3.8</v>
      </c>
      <c r="X76" s="372">
        <v>66</v>
      </c>
      <c r="Y76" s="125">
        <v>13.2</v>
      </c>
      <c r="Z76" s="372">
        <v>85</v>
      </c>
      <c r="AA76" s="125">
        <v>17</v>
      </c>
      <c r="AB76" s="372">
        <v>59</v>
      </c>
      <c r="AC76" s="125">
        <v>11.8</v>
      </c>
      <c r="AD76" s="372">
        <v>14</v>
      </c>
      <c r="AE76" s="125">
        <v>2.8</v>
      </c>
      <c r="AF76" s="127">
        <v>41</v>
      </c>
      <c r="AG76" s="125">
        <v>8.1999999999999993</v>
      </c>
      <c r="AH76" s="127">
        <v>103</v>
      </c>
      <c r="AI76" s="125">
        <v>20.6</v>
      </c>
      <c r="AJ76" s="127">
        <v>11</v>
      </c>
      <c r="AK76" s="125">
        <v>2.2000000000000002</v>
      </c>
      <c r="AL76" s="127">
        <v>388</v>
      </c>
      <c r="AM76" s="125">
        <v>77.599999999999994</v>
      </c>
      <c r="AN76" s="127">
        <v>624</v>
      </c>
      <c r="AO76" s="125">
        <v>124.8</v>
      </c>
      <c r="AP76" s="127">
        <v>604</v>
      </c>
      <c r="AQ76" s="125">
        <v>120.8</v>
      </c>
      <c r="AR76" s="127">
        <v>228</v>
      </c>
      <c r="AS76" s="125">
        <v>45.6</v>
      </c>
    </row>
    <row r="77" spans="1:45" ht="13.5" customHeight="1" x14ac:dyDescent="0.3">
      <c r="A77" s="124" t="s">
        <v>166</v>
      </c>
      <c r="B77" s="168" t="str">
        <f>'Incentive Goal'!B76</f>
        <v>PENDER</v>
      </c>
      <c r="C77" s="125">
        <v>3</v>
      </c>
      <c r="D77" s="125">
        <v>5</v>
      </c>
      <c r="E77" s="234">
        <v>1479</v>
      </c>
      <c r="F77" s="233">
        <v>493</v>
      </c>
      <c r="G77" s="234">
        <v>30</v>
      </c>
      <c r="H77" s="233">
        <v>10</v>
      </c>
      <c r="I77" s="234">
        <v>53</v>
      </c>
      <c r="J77" s="233">
        <v>17.666666666666668</v>
      </c>
      <c r="K77" s="126">
        <v>1595781.98</v>
      </c>
      <c r="L77" s="126">
        <v>531927.32666666666</v>
      </c>
      <c r="M77" s="126">
        <v>319156.39600000001</v>
      </c>
      <c r="N77" s="373">
        <v>15473</v>
      </c>
      <c r="O77" s="125">
        <v>5157.666666666667</v>
      </c>
      <c r="P77" s="373">
        <v>79</v>
      </c>
      <c r="Q77" s="125">
        <v>26.333333333333332</v>
      </c>
      <c r="R77" s="372">
        <v>369</v>
      </c>
      <c r="S77" s="125">
        <v>123</v>
      </c>
      <c r="T77" s="372">
        <v>34</v>
      </c>
      <c r="U77" s="125">
        <v>11.333333333333334</v>
      </c>
      <c r="V77" s="372">
        <v>9</v>
      </c>
      <c r="W77" s="125">
        <v>3</v>
      </c>
      <c r="X77" s="372">
        <v>35</v>
      </c>
      <c r="Y77" s="125">
        <v>11.666666666666666</v>
      </c>
      <c r="Z77" s="372">
        <v>35</v>
      </c>
      <c r="AA77" s="125">
        <v>11.666666666666666</v>
      </c>
      <c r="AB77" s="372">
        <v>50</v>
      </c>
      <c r="AC77" s="125">
        <v>16.666666666666668</v>
      </c>
      <c r="AD77" s="372">
        <v>8</v>
      </c>
      <c r="AE77" s="125">
        <v>2.6666666666666665</v>
      </c>
      <c r="AF77" s="127">
        <v>46</v>
      </c>
      <c r="AG77" s="125">
        <v>15.333333333333334</v>
      </c>
      <c r="AH77" s="127">
        <v>40</v>
      </c>
      <c r="AI77" s="125">
        <v>13.333333333333334</v>
      </c>
      <c r="AJ77" s="127">
        <v>12</v>
      </c>
      <c r="AK77" s="125">
        <v>4</v>
      </c>
      <c r="AL77" s="127">
        <v>365</v>
      </c>
      <c r="AM77" s="125">
        <v>121.66666666666667</v>
      </c>
      <c r="AN77" s="127">
        <v>373</v>
      </c>
      <c r="AO77" s="125">
        <v>124.33333333333333</v>
      </c>
      <c r="AP77" s="127">
        <v>462</v>
      </c>
      <c r="AQ77" s="125">
        <v>154</v>
      </c>
      <c r="AR77" s="127">
        <v>123</v>
      </c>
      <c r="AS77" s="125">
        <v>41</v>
      </c>
    </row>
    <row r="78" spans="1:45" ht="13.5" customHeight="1" x14ac:dyDescent="0.3">
      <c r="A78" s="124" t="s">
        <v>316</v>
      </c>
      <c r="B78" s="168" t="str">
        <f>'Incentive Goal'!B77</f>
        <v>PERQUIMANS</v>
      </c>
      <c r="C78" s="125">
        <v>0.5</v>
      </c>
      <c r="D78" s="125">
        <v>1.5</v>
      </c>
      <c r="E78" s="234">
        <v>508</v>
      </c>
      <c r="F78" s="233">
        <v>1016</v>
      </c>
      <c r="G78" s="234">
        <v>15</v>
      </c>
      <c r="H78" s="233">
        <v>30</v>
      </c>
      <c r="I78" s="234">
        <v>9</v>
      </c>
      <c r="J78" s="233">
        <v>18</v>
      </c>
      <c r="K78" s="126">
        <v>534845.48</v>
      </c>
      <c r="L78" s="126">
        <v>1069690.96</v>
      </c>
      <c r="M78" s="126">
        <v>356563.65333333332</v>
      </c>
      <c r="N78" s="373">
        <v>4746</v>
      </c>
      <c r="O78" s="125">
        <v>9492</v>
      </c>
      <c r="P78" s="373">
        <v>8</v>
      </c>
      <c r="Q78" s="125">
        <v>16</v>
      </c>
      <c r="R78" s="372">
        <v>147</v>
      </c>
      <c r="S78" s="125">
        <v>294</v>
      </c>
      <c r="T78" s="372">
        <v>5</v>
      </c>
      <c r="U78" s="125">
        <v>10</v>
      </c>
      <c r="V78" s="372">
        <v>0</v>
      </c>
      <c r="W78" s="125">
        <v>0</v>
      </c>
      <c r="X78" s="372">
        <v>0</v>
      </c>
      <c r="Y78" s="125">
        <v>0</v>
      </c>
      <c r="Z78" s="372">
        <v>0</v>
      </c>
      <c r="AA78" s="125">
        <v>0</v>
      </c>
      <c r="AB78" s="372">
        <v>0</v>
      </c>
      <c r="AC78" s="125">
        <v>0</v>
      </c>
      <c r="AD78" s="372">
        <v>0</v>
      </c>
      <c r="AE78" s="125">
        <v>0</v>
      </c>
      <c r="AF78" s="127">
        <v>13</v>
      </c>
      <c r="AG78" s="125">
        <v>26</v>
      </c>
      <c r="AH78" s="127">
        <v>36</v>
      </c>
      <c r="AI78" s="125">
        <v>72</v>
      </c>
      <c r="AJ78" s="127">
        <v>1</v>
      </c>
      <c r="AK78" s="125">
        <v>2</v>
      </c>
      <c r="AL78" s="127">
        <v>101</v>
      </c>
      <c r="AM78" s="125">
        <v>202</v>
      </c>
      <c r="AN78" s="127">
        <v>291</v>
      </c>
      <c r="AO78" s="125">
        <v>582</v>
      </c>
      <c r="AP78" s="127">
        <v>514</v>
      </c>
      <c r="AQ78" s="125">
        <v>1028</v>
      </c>
      <c r="AR78" s="127">
        <v>71</v>
      </c>
      <c r="AS78" s="125">
        <v>142</v>
      </c>
    </row>
    <row r="79" spans="1:45" ht="13.5" customHeight="1" x14ac:dyDescent="0.3">
      <c r="A79" s="124" t="s">
        <v>142</v>
      </c>
      <c r="B79" s="168" t="str">
        <f>'Incentive Goal'!B78</f>
        <v>PERSON</v>
      </c>
      <c r="C79" s="125">
        <v>7</v>
      </c>
      <c r="D79" s="125">
        <v>9</v>
      </c>
      <c r="E79" s="234">
        <v>1756</v>
      </c>
      <c r="F79" s="233">
        <v>250.85714285714286</v>
      </c>
      <c r="G79" s="234">
        <v>56</v>
      </c>
      <c r="H79" s="233">
        <v>8</v>
      </c>
      <c r="I79" s="234">
        <v>70</v>
      </c>
      <c r="J79" s="233">
        <v>10</v>
      </c>
      <c r="K79" s="126">
        <v>1577739.1</v>
      </c>
      <c r="L79" s="126">
        <v>225391.30000000002</v>
      </c>
      <c r="M79" s="126">
        <v>175304.34444444446</v>
      </c>
      <c r="N79" s="373">
        <v>17668</v>
      </c>
      <c r="O79" s="125">
        <v>2524</v>
      </c>
      <c r="P79" s="373">
        <v>86</v>
      </c>
      <c r="Q79" s="125">
        <v>12.285714285714286</v>
      </c>
      <c r="R79" s="372">
        <v>2945</v>
      </c>
      <c r="S79" s="125">
        <v>420.71428571428572</v>
      </c>
      <c r="T79" s="372">
        <v>260</v>
      </c>
      <c r="U79" s="125">
        <v>37.142857142857146</v>
      </c>
      <c r="V79" s="372">
        <v>21</v>
      </c>
      <c r="W79" s="125">
        <v>3</v>
      </c>
      <c r="X79" s="372">
        <v>59</v>
      </c>
      <c r="Y79" s="125">
        <v>8.4285714285714288</v>
      </c>
      <c r="Z79" s="372">
        <v>82</v>
      </c>
      <c r="AA79" s="125">
        <v>11.714285714285714</v>
      </c>
      <c r="AB79" s="372">
        <v>60</v>
      </c>
      <c r="AC79" s="125">
        <v>8.5714285714285712</v>
      </c>
      <c r="AD79" s="372">
        <v>6</v>
      </c>
      <c r="AE79" s="125">
        <v>0.8571428571428571</v>
      </c>
      <c r="AF79" s="127">
        <v>21</v>
      </c>
      <c r="AG79" s="125">
        <v>3</v>
      </c>
      <c r="AH79" s="127">
        <v>43</v>
      </c>
      <c r="AI79" s="125">
        <v>6.1428571428571432</v>
      </c>
      <c r="AJ79" s="127">
        <v>3</v>
      </c>
      <c r="AK79" s="125">
        <v>0.42857142857142855</v>
      </c>
      <c r="AL79" s="127">
        <v>440</v>
      </c>
      <c r="AM79" s="125">
        <v>62.857142857142854</v>
      </c>
      <c r="AN79" s="127">
        <v>606</v>
      </c>
      <c r="AO79" s="125">
        <v>86.571428571428569</v>
      </c>
      <c r="AP79" s="127">
        <v>700</v>
      </c>
      <c r="AQ79" s="125">
        <v>100</v>
      </c>
      <c r="AR79" s="127">
        <v>485</v>
      </c>
      <c r="AS79" s="125">
        <v>69.285714285714292</v>
      </c>
    </row>
    <row r="80" spans="1:45" ht="13.5" customHeight="1" x14ac:dyDescent="0.3">
      <c r="A80" s="124" t="s">
        <v>238</v>
      </c>
      <c r="B80" s="168" t="str">
        <f>'Incentive Goal'!B79</f>
        <v>PITT</v>
      </c>
      <c r="C80" s="125">
        <v>22</v>
      </c>
      <c r="D80" s="125">
        <v>30.8</v>
      </c>
      <c r="E80" s="234">
        <v>8584</v>
      </c>
      <c r="F80" s="233">
        <v>390.18181818181819</v>
      </c>
      <c r="G80" s="234">
        <v>257</v>
      </c>
      <c r="H80" s="233">
        <v>11.681818181818182</v>
      </c>
      <c r="I80" s="234">
        <v>235</v>
      </c>
      <c r="J80" s="233">
        <v>10.681818181818182</v>
      </c>
      <c r="K80" s="126">
        <v>7322184.2800000003</v>
      </c>
      <c r="L80" s="126">
        <v>332826.55818181817</v>
      </c>
      <c r="M80" s="126">
        <v>237733.25584415585</v>
      </c>
      <c r="N80" s="373">
        <v>63004</v>
      </c>
      <c r="O80" s="125">
        <v>2863.818181818182</v>
      </c>
      <c r="P80" s="373">
        <v>312</v>
      </c>
      <c r="Q80" s="125">
        <v>14.181818181818182</v>
      </c>
      <c r="R80" s="372">
        <v>5581</v>
      </c>
      <c r="S80" s="125">
        <v>253.68181818181819</v>
      </c>
      <c r="T80" s="372">
        <v>459</v>
      </c>
      <c r="U80" s="125">
        <v>20.863636363636363</v>
      </c>
      <c r="V80" s="372">
        <v>484</v>
      </c>
      <c r="W80" s="125">
        <v>22</v>
      </c>
      <c r="X80" s="372">
        <v>263</v>
      </c>
      <c r="Y80" s="125">
        <v>11.954545454545455</v>
      </c>
      <c r="Z80" s="372">
        <v>858</v>
      </c>
      <c r="AA80" s="125">
        <v>39</v>
      </c>
      <c r="AB80" s="372">
        <v>217</v>
      </c>
      <c r="AC80" s="125">
        <v>9.8636363636363633</v>
      </c>
      <c r="AD80" s="372">
        <v>524</v>
      </c>
      <c r="AE80" s="125">
        <v>23.818181818181817</v>
      </c>
      <c r="AF80" s="127">
        <v>182</v>
      </c>
      <c r="AG80" s="125">
        <v>8.2727272727272734</v>
      </c>
      <c r="AH80" s="127">
        <v>227</v>
      </c>
      <c r="AI80" s="125">
        <v>10.318181818181818</v>
      </c>
      <c r="AJ80" s="127">
        <v>39</v>
      </c>
      <c r="AK80" s="125">
        <v>1.7727272727272727</v>
      </c>
      <c r="AL80" s="127">
        <v>2557</v>
      </c>
      <c r="AM80" s="125">
        <v>116.22727272727273</v>
      </c>
      <c r="AN80" s="127">
        <v>3415</v>
      </c>
      <c r="AO80" s="125">
        <v>155.22727272727272</v>
      </c>
      <c r="AP80" s="127">
        <v>6366</v>
      </c>
      <c r="AQ80" s="125">
        <v>289.36363636363637</v>
      </c>
      <c r="AR80" s="127">
        <v>902</v>
      </c>
      <c r="AS80" s="125">
        <v>41</v>
      </c>
    </row>
    <row r="81" spans="1:45" ht="13.5" customHeight="1" x14ac:dyDescent="0.3">
      <c r="A81" s="124" t="s">
        <v>251</v>
      </c>
      <c r="B81" s="168" t="str">
        <f>'Incentive Goal'!B80</f>
        <v>POLK</v>
      </c>
      <c r="C81" s="125">
        <v>1</v>
      </c>
      <c r="D81" s="125">
        <v>1.1000000000000001</v>
      </c>
      <c r="E81" s="234">
        <v>355</v>
      </c>
      <c r="F81" s="233">
        <v>355</v>
      </c>
      <c r="G81" s="234">
        <v>10</v>
      </c>
      <c r="H81" s="233">
        <v>10</v>
      </c>
      <c r="I81" s="234">
        <v>17</v>
      </c>
      <c r="J81" s="233">
        <v>17</v>
      </c>
      <c r="K81" s="126">
        <v>347351.21</v>
      </c>
      <c r="L81" s="126">
        <v>347351.21</v>
      </c>
      <c r="M81" s="126">
        <v>315773.82727272727</v>
      </c>
      <c r="N81" s="373">
        <v>3682</v>
      </c>
      <c r="O81" s="125">
        <v>3682</v>
      </c>
      <c r="P81" s="373">
        <v>19</v>
      </c>
      <c r="Q81" s="125">
        <v>19</v>
      </c>
      <c r="R81" s="372">
        <v>394</v>
      </c>
      <c r="S81" s="125">
        <v>394</v>
      </c>
      <c r="T81" s="372">
        <v>26</v>
      </c>
      <c r="U81" s="125">
        <v>26</v>
      </c>
      <c r="V81" s="372">
        <v>3</v>
      </c>
      <c r="W81" s="125">
        <v>3</v>
      </c>
      <c r="X81" s="372">
        <v>10</v>
      </c>
      <c r="Y81" s="125">
        <v>10</v>
      </c>
      <c r="Z81" s="372">
        <v>18</v>
      </c>
      <c r="AA81" s="125">
        <v>18</v>
      </c>
      <c r="AB81" s="372">
        <v>16</v>
      </c>
      <c r="AC81" s="125">
        <v>16</v>
      </c>
      <c r="AD81" s="372">
        <v>0</v>
      </c>
      <c r="AE81" s="125">
        <v>0</v>
      </c>
      <c r="AF81" s="127">
        <v>0</v>
      </c>
      <c r="AG81" s="125">
        <v>0</v>
      </c>
      <c r="AH81" s="127">
        <v>38</v>
      </c>
      <c r="AI81" s="125">
        <v>38</v>
      </c>
      <c r="AJ81" s="127">
        <v>4</v>
      </c>
      <c r="AK81" s="125">
        <v>4</v>
      </c>
      <c r="AL81" s="127">
        <v>108</v>
      </c>
      <c r="AM81" s="125">
        <v>108</v>
      </c>
      <c r="AN81" s="127">
        <v>270</v>
      </c>
      <c r="AO81" s="125">
        <v>270</v>
      </c>
      <c r="AP81" s="127">
        <v>463</v>
      </c>
      <c r="AQ81" s="125">
        <v>463</v>
      </c>
      <c r="AR81" s="127">
        <v>235</v>
      </c>
      <c r="AS81" s="125">
        <v>235</v>
      </c>
    </row>
    <row r="82" spans="1:45" ht="13.5" customHeight="1" x14ac:dyDescent="0.3">
      <c r="A82" s="124" t="s">
        <v>142</v>
      </c>
      <c r="B82" s="168" t="str">
        <f>'Incentive Goal'!B81</f>
        <v>RANDOLPH</v>
      </c>
      <c r="C82" s="125">
        <v>12</v>
      </c>
      <c r="D82" s="125">
        <v>16</v>
      </c>
      <c r="E82" s="234">
        <v>4264</v>
      </c>
      <c r="F82" s="233">
        <v>355.33333333333331</v>
      </c>
      <c r="G82" s="234">
        <v>50</v>
      </c>
      <c r="H82" s="233">
        <v>4.166666666666667</v>
      </c>
      <c r="I82" s="234">
        <v>148</v>
      </c>
      <c r="J82" s="233">
        <v>12.333333333333334</v>
      </c>
      <c r="K82" s="126">
        <v>3995352.02</v>
      </c>
      <c r="L82" s="126">
        <v>332946.00166666665</v>
      </c>
      <c r="M82" s="126">
        <v>249709.50125</v>
      </c>
      <c r="N82" s="373">
        <v>42903</v>
      </c>
      <c r="O82" s="125">
        <v>3575.25</v>
      </c>
      <c r="P82" s="373">
        <v>145</v>
      </c>
      <c r="Q82" s="125">
        <v>12.083333333333334</v>
      </c>
      <c r="R82" s="372">
        <v>2986</v>
      </c>
      <c r="S82" s="125">
        <v>248.83333333333334</v>
      </c>
      <c r="T82" s="372">
        <v>51</v>
      </c>
      <c r="U82" s="125">
        <v>4.25</v>
      </c>
      <c r="V82" s="372">
        <v>77</v>
      </c>
      <c r="W82" s="125">
        <v>6.416666666666667</v>
      </c>
      <c r="X82" s="372">
        <v>64</v>
      </c>
      <c r="Y82" s="125">
        <v>5.333333333333333</v>
      </c>
      <c r="Z82" s="372">
        <v>233</v>
      </c>
      <c r="AA82" s="125">
        <v>19.416666666666668</v>
      </c>
      <c r="AB82" s="372">
        <v>141</v>
      </c>
      <c r="AC82" s="125">
        <v>11.75</v>
      </c>
      <c r="AD82" s="372">
        <v>11</v>
      </c>
      <c r="AE82" s="125">
        <v>0.91666666666666663</v>
      </c>
      <c r="AF82" s="127">
        <v>85</v>
      </c>
      <c r="AG82" s="125">
        <v>7.083333333333333</v>
      </c>
      <c r="AH82" s="127">
        <v>140</v>
      </c>
      <c r="AI82" s="125">
        <v>11.666666666666666</v>
      </c>
      <c r="AJ82" s="127">
        <v>22</v>
      </c>
      <c r="AK82" s="125">
        <v>1.8333333333333333</v>
      </c>
      <c r="AL82" s="127">
        <v>984</v>
      </c>
      <c r="AM82" s="125">
        <v>82</v>
      </c>
      <c r="AN82" s="127">
        <v>1598</v>
      </c>
      <c r="AO82" s="125">
        <v>133.16666666666666</v>
      </c>
      <c r="AP82" s="127">
        <v>1963</v>
      </c>
      <c r="AQ82" s="125">
        <v>163.58333333333334</v>
      </c>
      <c r="AR82" s="127">
        <v>779</v>
      </c>
      <c r="AS82" s="125">
        <v>64.916666666666671</v>
      </c>
    </row>
    <row r="83" spans="1:45" ht="13.5" customHeight="1" x14ac:dyDescent="0.3">
      <c r="A83" s="124" t="s">
        <v>153</v>
      </c>
      <c r="B83" s="168" t="str">
        <f>'Incentive Goal'!B82</f>
        <v>RICHMOND</v>
      </c>
      <c r="C83" s="125">
        <v>9.75</v>
      </c>
      <c r="D83" s="125">
        <v>12</v>
      </c>
      <c r="E83" s="234">
        <v>3906</v>
      </c>
      <c r="F83" s="233">
        <v>400.61538461538464</v>
      </c>
      <c r="G83" s="234">
        <v>107</v>
      </c>
      <c r="H83" s="233">
        <v>10.974358974358974</v>
      </c>
      <c r="I83" s="234">
        <v>174</v>
      </c>
      <c r="J83" s="233">
        <v>17.846153846153847</v>
      </c>
      <c r="K83" s="126">
        <v>2919531.58</v>
      </c>
      <c r="L83" s="126">
        <v>299439.13641025644</v>
      </c>
      <c r="M83" s="126">
        <v>243294.29833333334</v>
      </c>
      <c r="N83" s="373">
        <v>50734</v>
      </c>
      <c r="O83" s="125">
        <v>5203.4871794871797</v>
      </c>
      <c r="P83" s="373">
        <v>214</v>
      </c>
      <c r="Q83" s="125">
        <v>21.948717948717949</v>
      </c>
      <c r="R83" s="372">
        <v>2038</v>
      </c>
      <c r="S83" s="125">
        <v>209.02564102564102</v>
      </c>
      <c r="T83" s="372">
        <v>97</v>
      </c>
      <c r="U83" s="125">
        <v>9.9487179487179489</v>
      </c>
      <c r="V83" s="372">
        <v>74</v>
      </c>
      <c r="W83" s="125">
        <v>7.5897435897435894</v>
      </c>
      <c r="X83" s="372">
        <v>108</v>
      </c>
      <c r="Y83" s="125">
        <v>11.076923076923077</v>
      </c>
      <c r="Z83" s="372">
        <v>112</v>
      </c>
      <c r="AA83" s="125">
        <v>11.487179487179487</v>
      </c>
      <c r="AB83" s="372">
        <v>137</v>
      </c>
      <c r="AC83" s="125">
        <v>14.051282051282051</v>
      </c>
      <c r="AD83" s="372">
        <v>13</v>
      </c>
      <c r="AE83" s="125">
        <v>1.3333333333333333</v>
      </c>
      <c r="AF83" s="127">
        <v>70</v>
      </c>
      <c r="AG83" s="125">
        <v>7.1794871794871797</v>
      </c>
      <c r="AH83" s="127">
        <v>169</v>
      </c>
      <c r="AI83" s="125">
        <v>17.333333333333332</v>
      </c>
      <c r="AJ83" s="127">
        <v>18</v>
      </c>
      <c r="AK83" s="125">
        <v>1.8461538461538463</v>
      </c>
      <c r="AL83" s="127">
        <v>1590</v>
      </c>
      <c r="AM83" s="125">
        <v>163.07692307692307</v>
      </c>
      <c r="AN83" s="127">
        <v>2134</v>
      </c>
      <c r="AO83" s="125">
        <v>218.87179487179486</v>
      </c>
      <c r="AP83" s="127">
        <v>9095</v>
      </c>
      <c r="AQ83" s="125">
        <v>932.82051282051282</v>
      </c>
      <c r="AR83" s="127">
        <v>837</v>
      </c>
      <c r="AS83" s="125">
        <v>85.84615384615384</v>
      </c>
    </row>
    <row r="84" spans="1:45" ht="13.5" customHeight="1" x14ac:dyDescent="0.3">
      <c r="A84" s="124" t="s">
        <v>153</v>
      </c>
      <c r="B84" s="168" t="str">
        <f>'Incentive Goal'!B83</f>
        <v>ROBESON</v>
      </c>
      <c r="C84" s="125">
        <v>25</v>
      </c>
      <c r="D84" s="125">
        <v>30</v>
      </c>
      <c r="E84" s="234">
        <v>8179</v>
      </c>
      <c r="F84" s="233">
        <v>327.16000000000003</v>
      </c>
      <c r="G84" s="234">
        <v>228</v>
      </c>
      <c r="H84" s="233">
        <v>9.1199999999999992</v>
      </c>
      <c r="I84" s="234">
        <v>278</v>
      </c>
      <c r="J84" s="233">
        <v>11.12</v>
      </c>
      <c r="K84" s="126">
        <v>5818873.1600000001</v>
      </c>
      <c r="L84" s="126">
        <v>232754.9264</v>
      </c>
      <c r="M84" s="126">
        <v>193962.43866666668</v>
      </c>
      <c r="N84" s="373">
        <v>100538</v>
      </c>
      <c r="O84" s="125">
        <v>4021.52</v>
      </c>
      <c r="P84" s="373">
        <v>449</v>
      </c>
      <c r="Q84" s="125">
        <v>17.96</v>
      </c>
      <c r="R84" s="372">
        <v>2755</v>
      </c>
      <c r="S84" s="125">
        <v>110.2</v>
      </c>
      <c r="T84" s="372">
        <v>178</v>
      </c>
      <c r="U84" s="125">
        <v>7.12</v>
      </c>
      <c r="V84" s="372">
        <v>98</v>
      </c>
      <c r="W84" s="125">
        <v>3.92</v>
      </c>
      <c r="X84" s="372">
        <v>246</v>
      </c>
      <c r="Y84" s="125">
        <v>9.84</v>
      </c>
      <c r="Z84" s="372">
        <v>207</v>
      </c>
      <c r="AA84" s="125">
        <v>8.2799999999999994</v>
      </c>
      <c r="AB84" s="372">
        <v>238</v>
      </c>
      <c r="AC84" s="125">
        <v>9.52</v>
      </c>
      <c r="AD84" s="372">
        <v>247</v>
      </c>
      <c r="AE84" s="125">
        <v>9.8800000000000008</v>
      </c>
      <c r="AF84" s="127">
        <v>321</v>
      </c>
      <c r="AG84" s="125">
        <v>12.84</v>
      </c>
      <c r="AH84" s="127">
        <v>431</v>
      </c>
      <c r="AI84" s="125">
        <v>17.239999999999998</v>
      </c>
      <c r="AJ84" s="127">
        <v>29</v>
      </c>
      <c r="AK84" s="125">
        <v>1.1599999999999999</v>
      </c>
      <c r="AL84" s="127">
        <v>1889</v>
      </c>
      <c r="AM84" s="125">
        <v>75.56</v>
      </c>
      <c r="AN84" s="127">
        <v>1995</v>
      </c>
      <c r="AO84" s="125">
        <v>79.8</v>
      </c>
      <c r="AP84" s="127">
        <v>4446</v>
      </c>
      <c r="AQ84" s="125">
        <v>177.84</v>
      </c>
      <c r="AR84" s="127">
        <v>1073</v>
      </c>
      <c r="AS84" s="125">
        <v>42.92</v>
      </c>
    </row>
    <row r="85" spans="1:45" ht="13.5" customHeight="1" x14ac:dyDescent="0.3">
      <c r="A85" s="124" t="s">
        <v>142</v>
      </c>
      <c r="B85" s="168" t="str">
        <f>'Incentive Goal'!B84</f>
        <v>ROCKINGHAM</v>
      </c>
      <c r="C85" s="125">
        <v>8</v>
      </c>
      <c r="D85" s="125">
        <v>11</v>
      </c>
      <c r="E85" s="234">
        <v>3263</v>
      </c>
      <c r="F85" s="233">
        <v>407.875</v>
      </c>
      <c r="G85" s="234">
        <v>109</v>
      </c>
      <c r="H85" s="233">
        <v>13.625</v>
      </c>
      <c r="I85" s="234">
        <v>111</v>
      </c>
      <c r="J85" s="233">
        <v>13.875</v>
      </c>
      <c r="K85" s="126">
        <v>2702250.61</v>
      </c>
      <c r="L85" s="126">
        <v>337781.32624999998</v>
      </c>
      <c r="M85" s="126">
        <v>245659.14636363636</v>
      </c>
      <c r="N85" s="373">
        <v>36538</v>
      </c>
      <c r="O85" s="125">
        <v>4567.25</v>
      </c>
      <c r="P85" s="373">
        <v>209</v>
      </c>
      <c r="Q85" s="125">
        <v>26.125</v>
      </c>
      <c r="R85" s="372">
        <v>353</v>
      </c>
      <c r="S85" s="125">
        <v>44.125</v>
      </c>
      <c r="T85" s="372">
        <v>17</v>
      </c>
      <c r="U85" s="125">
        <v>2.125</v>
      </c>
      <c r="V85" s="372">
        <v>121</v>
      </c>
      <c r="W85" s="125">
        <v>15.125</v>
      </c>
      <c r="X85" s="372">
        <v>111</v>
      </c>
      <c r="Y85" s="125">
        <v>13.875</v>
      </c>
      <c r="Z85" s="372">
        <v>407</v>
      </c>
      <c r="AA85" s="125">
        <v>50.875</v>
      </c>
      <c r="AB85" s="372">
        <v>105</v>
      </c>
      <c r="AC85" s="125">
        <v>13.125</v>
      </c>
      <c r="AD85" s="372">
        <v>3</v>
      </c>
      <c r="AE85" s="125">
        <v>0.375</v>
      </c>
      <c r="AF85" s="127">
        <v>57</v>
      </c>
      <c r="AG85" s="125">
        <v>7.125</v>
      </c>
      <c r="AH85" s="127">
        <v>208</v>
      </c>
      <c r="AI85" s="125">
        <v>26</v>
      </c>
      <c r="AJ85" s="127">
        <v>23</v>
      </c>
      <c r="AK85" s="125">
        <v>2.875</v>
      </c>
      <c r="AL85" s="127">
        <v>923</v>
      </c>
      <c r="AM85" s="125">
        <v>115.375</v>
      </c>
      <c r="AN85" s="127">
        <v>1139</v>
      </c>
      <c r="AO85" s="125">
        <v>142.375</v>
      </c>
      <c r="AP85" s="127">
        <v>2509</v>
      </c>
      <c r="AQ85" s="125">
        <v>313.625</v>
      </c>
      <c r="AR85" s="127">
        <v>305</v>
      </c>
      <c r="AS85" s="125">
        <v>38.125</v>
      </c>
    </row>
    <row r="86" spans="1:45" ht="13.5" customHeight="1" x14ac:dyDescent="0.3">
      <c r="A86" s="124" t="s">
        <v>153</v>
      </c>
      <c r="B86" s="168" t="str">
        <f>'Incentive Goal'!B85</f>
        <v>ROWAN</v>
      </c>
      <c r="C86" s="125">
        <v>14.5</v>
      </c>
      <c r="D86" s="125">
        <v>21</v>
      </c>
      <c r="E86" s="234">
        <v>4735</v>
      </c>
      <c r="F86" s="233">
        <v>326.55172413793105</v>
      </c>
      <c r="G86" s="234">
        <v>102</v>
      </c>
      <c r="H86" s="233">
        <v>7.0344827586206895</v>
      </c>
      <c r="I86" s="234">
        <v>122</v>
      </c>
      <c r="J86" s="233">
        <v>8.4137931034482758</v>
      </c>
      <c r="K86" s="126">
        <v>4549861.3600000003</v>
      </c>
      <c r="L86" s="126">
        <v>313783.54206896556</v>
      </c>
      <c r="M86" s="126">
        <v>216660.06476190477</v>
      </c>
      <c r="N86" s="373">
        <v>50645</v>
      </c>
      <c r="O86" s="125">
        <v>3492.7586206896553</v>
      </c>
      <c r="P86" s="373">
        <v>437</v>
      </c>
      <c r="Q86" s="125">
        <v>30.137931034482758</v>
      </c>
      <c r="R86" s="372">
        <v>27955</v>
      </c>
      <c r="S86" s="125">
        <v>1927.9310344827586</v>
      </c>
      <c r="T86" s="372">
        <v>13209</v>
      </c>
      <c r="U86" s="125">
        <v>910.9655172413793</v>
      </c>
      <c r="V86" s="372">
        <v>46</v>
      </c>
      <c r="W86" s="125">
        <v>3.1724137931034484</v>
      </c>
      <c r="X86" s="372">
        <v>103</v>
      </c>
      <c r="Y86" s="125">
        <v>7.1034482758620694</v>
      </c>
      <c r="Z86" s="372">
        <v>111</v>
      </c>
      <c r="AA86" s="125">
        <v>7.6551724137931032</v>
      </c>
      <c r="AB86" s="372">
        <v>120</v>
      </c>
      <c r="AC86" s="125">
        <v>8.2758620689655178</v>
      </c>
      <c r="AD86" s="372">
        <v>7</v>
      </c>
      <c r="AE86" s="125">
        <v>0.48275862068965519</v>
      </c>
      <c r="AF86" s="127">
        <v>86</v>
      </c>
      <c r="AG86" s="125">
        <v>5.931034482758621</v>
      </c>
      <c r="AH86" s="127">
        <v>86</v>
      </c>
      <c r="AI86" s="125">
        <v>5.931034482758621</v>
      </c>
      <c r="AJ86" s="127">
        <v>29</v>
      </c>
      <c r="AK86" s="125">
        <v>2</v>
      </c>
      <c r="AL86" s="127">
        <v>1530</v>
      </c>
      <c r="AM86" s="125">
        <v>105.51724137931035</v>
      </c>
      <c r="AN86" s="127">
        <v>2373</v>
      </c>
      <c r="AO86" s="125">
        <v>163.65517241379311</v>
      </c>
      <c r="AP86" s="127">
        <v>2220</v>
      </c>
      <c r="AQ86" s="125">
        <v>153.10344827586206</v>
      </c>
      <c r="AR86" s="127">
        <v>1835</v>
      </c>
      <c r="AS86" s="125">
        <v>126.55172413793103</v>
      </c>
    </row>
    <row r="87" spans="1:45" ht="13.5" customHeight="1" x14ac:dyDescent="0.3">
      <c r="A87" s="124" t="s">
        <v>152</v>
      </c>
      <c r="B87" s="168" t="str">
        <f>'Incentive Goal'!B86</f>
        <v>RUTHERFORD</v>
      </c>
      <c r="C87" s="125">
        <v>9</v>
      </c>
      <c r="D87" s="125">
        <v>9</v>
      </c>
      <c r="E87" s="234">
        <v>3651</v>
      </c>
      <c r="F87" s="233">
        <v>405.66666666666669</v>
      </c>
      <c r="G87" s="234">
        <v>62</v>
      </c>
      <c r="H87" s="233">
        <v>6.8888888888888893</v>
      </c>
      <c r="I87" s="234">
        <v>98</v>
      </c>
      <c r="J87" s="233">
        <v>10.888888888888889</v>
      </c>
      <c r="K87" s="126">
        <v>2353486.0099999998</v>
      </c>
      <c r="L87" s="126">
        <v>261498.44555555552</v>
      </c>
      <c r="M87" s="126">
        <v>261498.44555555552</v>
      </c>
      <c r="N87" s="373">
        <v>34854</v>
      </c>
      <c r="O87" s="125">
        <v>3872.6666666666665</v>
      </c>
      <c r="P87" s="373">
        <v>70</v>
      </c>
      <c r="Q87" s="125">
        <v>7.7777777777777777</v>
      </c>
      <c r="R87" s="372">
        <v>6076</v>
      </c>
      <c r="S87" s="125">
        <v>675.11111111111109</v>
      </c>
      <c r="T87" s="372">
        <v>158</v>
      </c>
      <c r="U87" s="125">
        <v>17.555555555555557</v>
      </c>
      <c r="V87" s="372">
        <v>21</v>
      </c>
      <c r="W87" s="125">
        <v>2.3333333333333335</v>
      </c>
      <c r="X87" s="372">
        <v>61</v>
      </c>
      <c r="Y87" s="125">
        <v>6.7777777777777777</v>
      </c>
      <c r="Z87" s="372">
        <v>105</v>
      </c>
      <c r="AA87" s="125">
        <v>11.666666666666666</v>
      </c>
      <c r="AB87" s="372">
        <v>87</v>
      </c>
      <c r="AC87" s="125">
        <v>9.6666666666666661</v>
      </c>
      <c r="AD87" s="372">
        <v>12</v>
      </c>
      <c r="AE87" s="125">
        <v>1.3333333333333333</v>
      </c>
      <c r="AF87" s="127">
        <v>41</v>
      </c>
      <c r="AG87" s="125">
        <v>4.5555555555555554</v>
      </c>
      <c r="AH87" s="127">
        <v>59</v>
      </c>
      <c r="AI87" s="125">
        <v>6.5555555555555554</v>
      </c>
      <c r="AJ87" s="127">
        <v>5</v>
      </c>
      <c r="AK87" s="125">
        <v>0.55555555555555558</v>
      </c>
      <c r="AL87" s="127">
        <v>885</v>
      </c>
      <c r="AM87" s="125">
        <v>98.333333333333329</v>
      </c>
      <c r="AN87" s="127">
        <v>815</v>
      </c>
      <c r="AO87" s="125">
        <v>90.555555555555557</v>
      </c>
      <c r="AP87" s="127">
        <v>1092</v>
      </c>
      <c r="AQ87" s="125">
        <v>121.33333333333333</v>
      </c>
      <c r="AR87" s="127">
        <v>574</v>
      </c>
      <c r="AS87" s="125">
        <v>63.777777777777779</v>
      </c>
    </row>
    <row r="88" spans="1:45" ht="13.5" customHeight="1" x14ac:dyDescent="0.3">
      <c r="A88" s="124" t="s">
        <v>166</v>
      </c>
      <c r="B88" s="168" t="str">
        <f>'Incentive Goal'!B87</f>
        <v>SAMPSON</v>
      </c>
      <c r="C88" s="125">
        <v>10</v>
      </c>
      <c r="D88" s="125">
        <v>13</v>
      </c>
      <c r="E88" s="234">
        <v>3061</v>
      </c>
      <c r="F88" s="233">
        <v>306.10000000000002</v>
      </c>
      <c r="G88" s="234">
        <v>84</v>
      </c>
      <c r="H88" s="233">
        <v>8.4</v>
      </c>
      <c r="I88" s="234">
        <v>86</v>
      </c>
      <c r="J88" s="233">
        <v>8.6</v>
      </c>
      <c r="K88" s="126">
        <v>3118899.03</v>
      </c>
      <c r="L88" s="126">
        <v>311889.90299999999</v>
      </c>
      <c r="M88" s="126">
        <v>239915.31</v>
      </c>
      <c r="N88" s="373">
        <v>30614</v>
      </c>
      <c r="O88" s="125">
        <v>3061.4</v>
      </c>
      <c r="P88" s="373">
        <v>141</v>
      </c>
      <c r="Q88" s="125">
        <v>14.1</v>
      </c>
      <c r="R88" s="372">
        <v>1480</v>
      </c>
      <c r="S88" s="125">
        <v>148</v>
      </c>
      <c r="T88" s="372">
        <v>36</v>
      </c>
      <c r="U88" s="125">
        <v>3.6</v>
      </c>
      <c r="V88" s="372">
        <v>35</v>
      </c>
      <c r="W88" s="125">
        <v>3.5</v>
      </c>
      <c r="X88" s="372">
        <v>83</v>
      </c>
      <c r="Y88" s="125">
        <v>8.3000000000000007</v>
      </c>
      <c r="Z88" s="372">
        <v>104</v>
      </c>
      <c r="AA88" s="125">
        <v>10.4</v>
      </c>
      <c r="AB88" s="372">
        <v>73</v>
      </c>
      <c r="AC88" s="125">
        <v>7.3</v>
      </c>
      <c r="AD88" s="372">
        <v>10</v>
      </c>
      <c r="AE88" s="125">
        <v>1</v>
      </c>
      <c r="AF88" s="127">
        <v>130</v>
      </c>
      <c r="AG88" s="125">
        <v>13</v>
      </c>
      <c r="AH88" s="127">
        <v>136</v>
      </c>
      <c r="AI88" s="125">
        <v>13.6</v>
      </c>
      <c r="AJ88" s="127">
        <v>22</v>
      </c>
      <c r="AK88" s="125">
        <v>2.2000000000000002</v>
      </c>
      <c r="AL88" s="127">
        <v>984</v>
      </c>
      <c r="AM88" s="125">
        <v>98.4</v>
      </c>
      <c r="AN88" s="127">
        <v>1375</v>
      </c>
      <c r="AO88" s="125">
        <v>137.5</v>
      </c>
      <c r="AP88" s="127">
        <v>2040</v>
      </c>
      <c r="AQ88" s="125">
        <v>204</v>
      </c>
      <c r="AR88" s="127">
        <v>739</v>
      </c>
      <c r="AS88" s="125">
        <v>73.900000000000006</v>
      </c>
    </row>
    <row r="89" spans="1:45" ht="13.5" customHeight="1" x14ac:dyDescent="0.3">
      <c r="A89" s="124" t="s">
        <v>153</v>
      </c>
      <c r="B89" s="168" t="str">
        <f>'Incentive Goal'!B88</f>
        <v>SCOTLAND</v>
      </c>
      <c r="C89" s="125">
        <v>11</v>
      </c>
      <c r="D89" s="125">
        <v>11</v>
      </c>
      <c r="E89" s="234">
        <v>3597</v>
      </c>
      <c r="F89" s="233">
        <v>327</v>
      </c>
      <c r="G89" s="234">
        <v>104</v>
      </c>
      <c r="H89" s="233">
        <v>9.454545454545455</v>
      </c>
      <c r="I89" s="234">
        <v>99</v>
      </c>
      <c r="J89" s="233">
        <v>9</v>
      </c>
      <c r="K89" s="126">
        <v>2559474.2599999998</v>
      </c>
      <c r="L89" s="126">
        <v>232679.47818181815</v>
      </c>
      <c r="M89" s="126">
        <v>232679.47818181815</v>
      </c>
      <c r="N89" s="373">
        <v>35682</v>
      </c>
      <c r="O89" s="125">
        <v>3243.818181818182</v>
      </c>
      <c r="P89" s="373">
        <v>79</v>
      </c>
      <c r="Q89" s="125">
        <v>7.1818181818181817</v>
      </c>
      <c r="R89" s="372">
        <v>948</v>
      </c>
      <c r="S89" s="125">
        <v>86.181818181818187</v>
      </c>
      <c r="T89" s="372">
        <v>3</v>
      </c>
      <c r="U89" s="125">
        <v>0.27272727272727271</v>
      </c>
      <c r="V89" s="372">
        <v>142</v>
      </c>
      <c r="W89" s="125">
        <v>12.909090909090908</v>
      </c>
      <c r="X89" s="372">
        <v>108</v>
      </c>
      <c r="Y89" s="125">
        <v>9.8181818181818183</v>
      </c>
      <c r="Z89" s="372">
        <v>155</v>
      </c>
      <c r="AA89" s="125">
        <v>14.090909090909092</v>
      </c>
      <c r="AB89" s="372">
        <v>90</v>
      </c>
      <c r="AC89" s="125">
        <v>8.1818181818181817</v>
      </c>
      <c r="AD89" s="372">
        <v>131</v>
      </c>
      <c r="AE89" s="125">
        <v>11.909090909090908</v>
      </c>
      <c r="AF89" s="127">
        <v>74</v>
      </c>
      <c r="AG89" s="125">
        <v>6.7272727272727275</v>
      </c>
      <c r="AH89" s="127">
        <v>105</v>
      </c>
      <c r="AI89" s="125">
        <v>9.545454545454545</v>
      </c>
      <c r="AJ89" s="127">
        <v>19</v>
      </c>
      <c r="AK89" s="125">
        <v>1.7272727272727273</v>
      </c>
      <c r="AL89" s="127">
        <v>1324</v>
      </c>
      <c r="AM89" s="125">
        <v>120.36363636363636</v>
      </c>
      <c r="AN89" s="127">
        <v>1190</v>
      </c>
      <c r="AO89" s="125">
        <v>108.18181818181819</v>
      </c>
      <c r="AP89" s="127">
        <v>7890</v>
      </c>
      <c r="AQ89" s="125">
        <v>717.27272727272725</v>
      </c>
      <c r="AR89" s="127">
        <v>205</v>
      </c>
      <c r="AS89" s="125">
        <v>18.636363636363637</v>
      </c>
    </row>
    <row r="90" spans="1:45" ht="13.5" customHeight="1" x14ac:dyDescent="0.3">
      <c r="A90" s="124" t="s">
        <v>153</v>
      </c>
      <c r="B90" s="168" t="str">
        <f>'Incentive Goal'!B89</f>
        <v>STANLY</v>
      </c>
      <c r="C90" s="125">
        <v>6.63</v>
      </c>
      <c r="D90" s="125">
        <v>9.9999999999999982</v>
      </c>
      <c r="E90" s="234">
        <v>2180</v>
      </c>
      <c r="F90" s="233">
        <v>328.8084464555053</v>
      </c>
      <c r="G90" s="234">
        <v>77</v>
      </c>
      <c r="H90" s="233">
        <v>11.613876319758672</v>
      </c>
      <c r="I90" s="234">
        <v>86</v>
      </c>
      <c r="J90" s="233">
        <v>12.971342383107089</v>
      </c>
      <c r="K90" s="126">
        <v>1707498.29</v>
      </c>
      <c r="L90" s="126">
        <v>257541.22021116139</v>
      </c>
      <c r="M90" s="126">
        <v>170749.82900000003</v>
      </c>
      <c r="N90" s="373">
        <v>24131</v>
      </c>
      <c r="O90" s="125">
        <v>3639.6681749622926</v>
      </c>
      <c r="P90" s="373">
        <v>148</v>
      </c>
      <c r="Q90" s="125">
        <v>22.322775263951733</v>
      </c>
      <c r="R90" s="372">
        <v>504</v>
      </c>
      <c r="S90" s="125">
        <v>76.018099547511312</v>
      </c>
      <c r="T90" s="372">
        <v>25</v>
      </c>
      <c r="U90" s="125">
        <v>3.7707390648567118</v>
      </c>
      <c r="V90" s="372">
        <v>9</v>
      </c>
      <c r="W90" s="125">
        <v>1.3574660633484164</v>
      </c>
      <c r="X90" s="372">
        <v>78</v>
      </c>
      <c r="Y90" s="125">
        <v>11.764705882352942</v>
      </c>
      <c r="Z90" s="372">
        <v>67</v>
      </c>
      <c r="AA90" s="125">
        <v>10.105580693815988</v>
      </c>
      <c r="AB90" s="372">
        <v>79</v>
      </c>
      <c r="AC90" s="125">
        <v>11.91553544494721</v>
      </c>
      <c r="AD90" s="372">
        <v>9</v>
      </c>
      <c r="AE90" s="125">
        <v>1.3574660633484164</v>
      </c>
      <c r="AF90" s="127">
        <v>19</v>
      </c>
      <c r="AG90" s="125">
        <v>2.8657616892911011</v>
      </c>
      <c r="AH90" s="127">
        <v>68</v>
      </c>
      <c r="AI90" s="125">
        <v>10.256410256410257</v>
      </c>
      <c r="AJ90" s="127">
        <v>11</v>
      </c>
      <c r="AK90" s="125">
        <v>1.6591251885369533</v>
      </c>
      <c r="AL90" s="127">
        <v>456</v>
      </c>
      <c r="AM90" s="125">
        <v>68.778280542986423</v>
      </c>
      <c r="AN90" s="127">
        <v>603</v>
      </c>
      <c r="AO90" s="125">
        <v>90.950226244343895</v>
      </c>
      <c r="AP90" s="127">
        <v>302</v>
      </c>
      <c r="AQ90" s="125">
        <v>45.550527903469082</v>
      </c>
      <c r="AR90" s="127">
        <v>173</v>
      </c>
      <c r="AS90" s="125">
        <v>26.093514328808446</v>
      </c>
    </row>
    <row r="91" spans="1:45" ht="13.5" customHeight="1" x14ac:dyDescent="0.3">
      <c r="A91" s="124" t="s">
        <v>142</v>
      </c>
      <c r="B91" s="168" t="str">
        <f>'Incentive Goal'!B90</f>
        <v>STOKES</v>
      </c>
      <c r="C91" s="125">
        <v>4</v>
      </c>
      <c r="D91" s="125">
        <v>6</v>
      </c>
      <c r="E91" s="234">
        <v>1008</v>
      </c>
      <c r="F91" s="233">
        <v>252</v>
      </c>
      <c r="G91" s="234">
        <v>29</v>
      </c>
      <c r="H91" s="233">
        <v>7.25</v>
      </c>
      <c r="I91" s="234">
        <v>29</v>
      </c>
      <c r="J91" s="233">
        <v>7.25</v>
      </c>
      <c r="K91" s="126">
        <v>982382.86</v>
      </c>
      <c r="L91" s="126">
        <v>245595.715</v>
      </c>
      <c r="M91" s="126">
        <v>163730.47666666665</v>
      </c>
      <c r="N91" s="373">
        <v>10106</v>
      </c>
      <c r="O91" s="125">
        <v>2526.5</v>
      </c>
      <c r="P91" s="373">
        <v>95</v>
      </c>
      <c r="Q91" s="125">
        <v>23.75</v>
      </c>
      <c r="R91" s="372">
        <v>199</v>
      </c>
      <c r="S91" s="125">
        <v>49.75</v>
      </c>
      <c r="T91" s="372">
        <v>4</v>
      </c>
      <c r="U91" s="125">
        <v>1</v>
      </c>
      <c r="V91" s="372">
        <v>8</v>
      </c>
      <c r="W91" s="125">
        <v>2</v>
      </c>
      <c r="X91" s="372">
        <v>30</v>
      </c>
      <c r="Y91" s="125">
        <v>7.5</v>
      </c>
      <c r="Z91" s="372">
        <v>40</v>
      </c>
      <c r="AA91" s="125">
        <v>10</v>
      </c>
      <c r="AB91" s="372">
        <v>25</v>
      </c>
      <c r="AC91" s="125">
        <v>6.25</v>
      </c>
      <c r="AD91" s="372">
        <v>5</v>
      </c>
      <c r="AE91" s="125">
        <v>1.25</v>
      </c>
      <c r="AF91" s="127">
        <v>9</v>
      </c>
      <c r="AG91" s="125">
        <v>2.25</v>
      </c>
      <c r="AH91" s="127">
        <v>58</v>
      </c>
      <c r="AI91" s="125">
        <v>14.5</v>
      </c>
      <c r="AJ91" s="127">
        <v>2</v>
      </c>
      <c r="AK91" s="125">
        <v>0.5</v>
      </c>
      <c r="AL91" s="127">
        <v>193</v>
      </c>
      <c r="AM91" s="125">
        <v>48.25</v>
      </c>
      <c r="AN91" s="127">
        <v>438</v>
      </c>
      <c r="AO91" s="125">
        <v>109.5</v>
      </c>
      <c r="AP91" s="127">
        <v>285</v>
      </c>
      <c r="AQ91" s="125">
        <v>71.25</v>
      </c>
      <c r="AR91" s="127">
        <v>68</v>
      </c>
      <c r="AS91" s="125">
        <v>17</v>
      </c>
    </row>
    <row r="92" spans="1:45" ht="13.5" customHeight="1" x14ac:dyDescent="0.3">
      <c r="A92" s="124" t="s">
        <v>142</v>
      </c>
      <c r="B92" s="168" t="str">
        <f>'Incentive Goal'!B91</f>
        <v>SURRY</v>
      </c>
      <c r="C92" s="125">
        <v>7</v>
      </c>
      <c r="D92" s="125">
        <v>9</v>
      </c>
      <c r="E92" s="234">
        <v>1890</v>
      </c>
      <c r="F92" s="233">
        <v>270</v>
      </c>
      <c r="G92" s="234">
        <v>79</v>
      </c>
      <c r="H92" s="233">
        <v>11.285714285714286</v>
      </c>
      <c r="I92" s="234">
        <v>56</v>
      </c>
      <c r="J92" s="233">
        <v>8</v>
      </c>
      <c r="K92" s="126">
        <v>1573035.46</v>
      </c>
      <c r="L92" s="126">
        <v>224719.35142857142</v>
      </c>
      <c r="M92" s="126">
        <v>174781.71777777778</v>
      </c>
      <c r="N92" s="373">
        <v>19795</v>
      </c>
      <c r="O92" s="125">
        <v>2827.8571428571427</v>
      </c>
      <c r="P92" s="373">
        <v>115</v>
      </c>
      <c r="Q92" s="125">
        <v>16.428571428571427</v>
      </c>
      <c r="R92" s="372">
        <v>1296</v>
      </c>
      <c r="S92" s="125">
        <v>185.14285714285714</v>
      </c>
      <c r="T92" s="372">
        <v>15</v>
      </c>
      <c r="U92" s="125">
        <v>2.1428571428571428</v>
      </c>
      <c r="V92" s="372">
        <v>14</v>
      </c>
      <c r="W92" s="125">
        <v>2</v>
      </c>
      <c r="X92" s="372">
        <v>84</v>
      </c>
      <c r="Y92" s="125">
        <v>12</v>
      </c>
      <c r="Z92" s="372">
        <v>74</v>
      </c>
      <c r="AA92" s="125">
        <v>10.571428571428571</v>
      </c>
      <c r="AB92" s="372">
        <v>51</v>
      </c>
      <c r="AC92" s="125">
        <v>7.2857142857142856</v>
      </c>
      <c r="AD92" s="372">
        <v>12</v>
      </c>
      <c r="AE92" s="125">
        <v>1.7142857142857142</v>
      </c>
      <c r="AF92" s="127">
        <v>23</v>
      </c>
      <c r="AG92" s="125">
        <v>3.2857142857142856</v>
      </c>
      <c r="AH92" s="127">
        <v>38</v>
      </c>
      <c r="AI92" s="125">
        <v>5.4285714285714288</v>
      </c>
      <c r="AJ92" s="127">
        <v>7</v>
      </c>
      <c r="AK92" s="125">
        <v>1</v>
      </c>
      <c r="AL92" s="127">
        <v>365</v>
      </c>
      <c r="AM92" s="125">
        <v>52.142857142857146</v>
      </c>
      <c r="AN92" s="127">
        <v>398</v>
      </c>
      <c r="AO92" s="125">
        <v>56.857142857142854</v>
      </c>
      <c r="AP92" s="127">
        <v>2608</v>
      </c>
      <c r="AQ92" s="125">
        <v>372.57142857142856</v>
      </c>
      <c r="AR92" s="127">
        <v>145</v>
      </c>
      <c r="AS92" s="125">
        <v>20.714285714285715</v>
      </c>
    </row>
    <row r="93" spans="1:45" ht="13.5" customHeight="1" x14ac:dyDescent="0.3">
      <c r="A93" s="124" t="s">
        <v>251</v>
      </c>
      <c r="B93" s="168" t="str">
        <f>'Incentive Goal'!B92</f>
        <v>SWAIN</v>
      </c>
      <c r="C93" s="125">
        <v>2</v>
      </c>
      <c r="D93" s="125">
        <v>2.35</v>
      </c>
      <c r="E93" s="234">
        <v>340</v>
      </c>
      <c r="F93" s="233">
        <v>170</v>
      </c>
      <c r="G93" s="234">
        <v>5</v>
      </c>
      <c r="H93" s="233">
        <v>2.5</v>
      </c>
      <c r="I93" s="234">
        <v>5</v>
      </c>
      <c r="J93" s="233">
        <v>2.5</v>
      </c>
      <c r="K93" s="126">
        <v>325118.15000000002</v>
      </c>
      <c r="L93" s="126">
        <v>162559.07500000001</v>
      </c>
      <c r="M93" s="126">
        <v>138348.14893617021</v>
      </c>
      <c r="N93" s="373">
        <v>3406</v>
      </c>
      <c r="O93" s="125">
        <v>1703</v>
      </c>
      <c r="P93" s="373">
        <v>6</v>
      </c>
      <c r="Q93" s="125">
        <v>3</v>
      </c>
      <c r="R93" s="372">
        <v>737</v>
      </c>
      <c r="S93" s="125">
        <v>368.5</v>
      </c>
      <c r="T93" s="372">
        <v>4</v>
      </c>
      <c r="U93" s="125">
        <v>2</v>
      </c>
      <c r="V93" s="372">
        <v>0</v>
      </c>
      <c r="W93" s="125">
        <v>0</v>
      </c>
      <c r="X93" s="372">
        <v>5</v>
      </c>
      <c r="Y93" s="125">
        <v>2.5</v>
      </c>
      <c r="Z93" s="372">
        <v>6</v>
      </c>
      <c r="AA93" s="125">
        <v>3</v>
      </c>
      <c r="AB93" s="372">
        <v>5</v>
      </c>
      <c r="AC93" s="125">
        <v>2.5</v>
      </c>
      <c r="AD93" s="372">
        <v>0</v>
      </c>
      <c r="AE93" s="125">
        <v>0</v>
      </c>
      <c r="AF93" s="127">
        <v>6</v>
      </c>
      <c r="AG93" s="125">
        <v>3</v>
      </c>
      <c r="AH93" s="127">
        <v>15</v>
      </c>
      <c r="AI93" s="125">
        <v>7.5</v>
      </c>
      <c r="AJ93" s="127">
        <v>2</v>
      </c>
      <c r="AK93" s="125">
        <v>1</v>
      </c>
      <c r="AL93" s="127">
        <v>77</v>
      </c>
      <c r="AM93" s="125">
        <v>38.5</v>
      </c>
      <c r="AN93" s="127">
        <v>149</v>
      </c>
      <c r="AO93" s="125">
        <v>74.5</v>
      </c>
      <c r="AP93" s="127">
        <v>460</v>
      </c>
      <c r="AQ93" s="125">
        <v>230</v>
      </c>
      <c r="AR93" s="127">
        <v>153</v>
      </c>
      <c r="AS93" s="125">
        <v>76.5</v>
      </c>
    </row>
    <row r="94" spans="1:45" ht="13.5" customHeight="1" x14ac:dyDescent="0.3">
      <c r="A94" s="124" t="s">
        <v>251</v>
      </c>
      <c r="B94" s="168" t="str">
        <f>'Incentive Goal'!B93</f>
        <v>TRANSYLVANIA</v>
      </c>
      <c r="C94" s="125">
        <v>2</v>
      </c>
      <c r="D94" s="125">
        <v>2.1</v>
      </c>
      <c r="E94" s="234">
        <v>687</v>
      </c>
      <c r="F94" s="233">
        <v>343.5</v>
      </c>
      <c r="G94" s="234">
        <v>15</v>
      </c>
      <c r="H94" s="233">
        <v>7.5</v>
      </c>
      <c r="I94" s="234">
        <v>22</v>
      </c>
      <c r="J94" s="233">
        <v>11</v>
      </c>
      <c r="K94" s="126">
        <v>588330.23</v>
      </c>
      <c r="L94" s="126">
        <v>294165.11499999999</v>
      </c>
      <c r="M94" s="126">
        <v>280157.25238095236</v>
      </c>
      <c r="N94" s="373">
        <v>6680</v>
      </c>
      <c r="O94" s="125">
        <v>3340</v>
      </c>
      <c r="P94" s="373">
        <v>46</v>
      </c>
      <c r="Q94" s="125">
        <v>23</v>
      </c>
      <c r="R94" s="372">
        <v>113</v>
      </c>
      <c r="S94" s="125">
        <v>56.5</v>
      </c>
      <c r="T94" s="372">
        <v>1</v>
      </c>
      <c r="U94" s="125">
        <v>0.5</v>
      </c>
      <c r="V94" s="372">
        <v>6</v>
      </c>
      <c r="W94" s="125">
        <v>3</v>
      </c>
      <c r="X94" s="372">
        <v>15</v>
      </c>
      <c r="Y94" s="125">
        <v>7.5</v>
      </c>
      <c r="Z94" s="372">
        <v>18</v>
      </c>
      <c r="AA94" s="125">
        <v>9</v>
      </c>
      <c r="AB94" s="372">
        <v>23</v>
      </c>
      <c r="AC94" s="125">
        <v>11.5</v>
      </c>
      <c r="AD94" s="372">
        <v>9</v>
      </c>
      <c r="AE94" s="125">
        <v>4.5</v>
      </c>
      <c r="AF94" s="127">
        <v>8</v>
      </c>
      <c r="AG94" s="125">
        <v>4</v>
      </c>
      <c r="AH94" s="127">
        <v>29</v>
      </c>
      <c r="AI94" s="125">
        <v>14.5</v>
      </c>
      <c r="AJ94" s="127">
        <v>1</v>
      </c>
      <c r="AK94" s="125">
        <v>0.5</v>
      </c>
      <c r="AL94" s="127">
        <v>137</v>
      </c>
      <c r="AM94" s="125">
        <v>68.5</v>
      </c>
      <c r="AN94" s="127">
        <v>462</v>
      </c>
      <c r="AO94" s="125">
        <v>231</v>
      </c>
      <c r="AP94" s="127">
        <v>256</v>
      </c>
      <c r="AQ94" s="125">
        <v>128</v>
      </c>
      <c r="AR94" s="127">
        <v>361</v>
      </c>
      <c r="AS94" s="125">
        <v>180.5</v>
      </c>
    </row>
    <row r="95" spans="1:45" ht="13.5" customHeight="1" x14ac:dyDescent="0.3">
      <c r="A95" s="124" t="s">
        <v>155</v>
      </c>
      <c r="B95" s="168" t="s">
        <v>96</v>
      </c>
      <c r="C95" s="125"/>
      <c r="D95" s="125"/>
      <c r="E95" s="234"/>
      <c r="F95" s="233"/>
      <c r="G95" s="234"/>
      <c r="H95" s="233" t="s">
        <v>155</v>
      </c>
      <c r="I95" s="234"/>
      <c r="J95" s="233" t="s">
        <v>155</v>
      </c>
      <c r="K95" s="126">
        <v>0</v>
      </c>
      <c r="L95" s="126" t="s">
        <v>155</v>
      </c>
      <c r="M95" s="126" t="s">
        <v>155</v>
      </c>
      <c r="N95" s="373">
        <v>1236</v>
      </c>
      <c r="O95" s="125" t="s">
        <v>155</v>
      </c>
      <c r="P95" s="373">
        <v>0</v>
      </c>
      <c r="Q95" s="125" t="s">
        <v>155</v>
      </c>
      <c r="R95" s="372">
        <v>69</v>
      </c>
      <c r="S95" s="125" t="s">
        <v>155</v>
      </c>
      <c r="T95" s="372">
        <v>0</v>
      </c>
      <c r="U95" s="125" t="s">
        <v>155</v>
      </c>
      <c r="V95" s="372">
        <v>0</v>
      </c>
      <c r="W95" s="125" t="s">
        <v>155</v>
      </c>
      <c r="X95" s="372">
        <v>0</v>
      </c>
      <c r="Y95" s="125" t="s">
        <v>155</v>
      </c>
      <c r="Z95" s="372">
        <v>0</v>
      </c>
      <c r="AA95" s="125" t="s">
        <v>155</v>
      </c>
      <c r="AB95" s="372">
        <v>0</v>
      </c>
      <c r="AC95" s="125" t="s">
        <v>155</v>
      </c>
      <c r="AD95" s="372">
        <v>0</v>
      </c>
      <c r="AE95" s="125" t="s">
        <v>155</v>
      </c>
      <c r="AF95" s="127">
        <v>0</v>
      </c>
      <c r="AG95" s="125" t="s">
        <v>155</v>
      </c>
      <c r="AH95" s="127">
        <v>0</v>
      </c>
      <c r="AI95" s="125" t="s">
        <v>155</v>
      </c>
      <c r="AJ95" s="127">
        <v>0</v>
      </c>
      <c r="AK95" s="125" t="s">
        <v>155</v>
      </c>
      <c r="AL95" s="127">
        <v>0</v>
      </c>
      <c r="AM95" s="125" t="s">
        <v>155</v>
      </c>
      <c r="AN95" s="127">
        <v>0</v>
      </c>
      <c r="AO95" s="125" t="s">
        <v>155</v>
      </c>
      <c r="AP95" s="127">
        <v>0</v>
      </c>
      <c r="AQ95" s="125" t="s">
        <v>155</v>
      </c>
      <c r="AR95" s="127">
        <v>0</v>
      </c>
      <c r="AS95" s="125" t="s">
        <v>155</v>
      </c>
    </row>
    <row r="96" spans="1:45" ht="13.5" customHeight="1" x14ac:dyDescent="0.3">
      <c r="A96" s="124" t="s">
        <v>316</v>
      </c>
      <c r="B96" s="168" t="str">
        <f>'Incentive Goal'!B95</f>
        <v>TYRRELL</v>
      </c>
      <c r="C96" s="125">
        <v>0.5</v>
      </c>
      <c r="D96" s="125">
        <v>0.5</v>
      </c>
      <c r="E96" s="234">
        <v>166</v>
      </c>
      <c r="F96" s="233">
        <v>332</v>
      </c>
      <c r="G96" s="234">
        <v>2</v>
      </c>
      <c r="H96" s="233">
        <v>4</v>
      </c>
      <c r="I96" s="234">
        <v>2</v>
      </c>
      <c r="J96" s="233">
        <v>4</v>
      </c>
      <c r="K96" s="126">
        <v>162167.63</v>
      </c>
      <c r="L96" s="126">
        <v>324335.26</v>
      </c>
      <c r="M96" s="126">
        <v>324335.26</v>
      </c>
      <c r="N96" s="373">
        <v>0</v>
      </c>
      <c r="O96" s="125">
        <v>0</v>
      </c>
      <c r="P96" s="373">
        <v>0</v>
      </c>
      <c r="Q96" s="125">
        <v>0</v>
      </c>
      <c r="R96" s="372">
        <v>0</v>
      </c>
      <c r="S96" s="125">
        <v>0</v>
      </c>
      <c r="T96" s="372">
        <v>0</v>
      </c>
      <c r="U96" s="125">
        <v>0</v>
      </c>
      <c r="V96" s="372">
        <v>0</v>
      </c>
      <c r="W96" s="125">
        <v>0</v>
      </c>
      <c r="X96" s="372">
        <v>0</v>
      </c>
      <c r="Y96" s="125">
        <v>0</v>
      </c>
      <c r="Z96" s="372">
        <v>0</v>
      </c>
      <c r="AA96" s="125">
        <v>0</v>
      </c>
      <c r="AB96" s="372">
        <v>0</v>
      </c>
      <c r="AC96" s="125">
        <v>0</v>
      </c>
      <c r="AD96" s="372">
        <v>0</v>
      </c>
      <c r="AE96" s="125">
        <v>0</v>
      </c>
      <c r="AF96" s="127">
        <v>0</v>
      </c>
      <c r="AG96" s="125">
        <v>0</v>
      </c>
      <c r="AH96" s="127">
        <v>0</v>
      </c>
      <c r="AI96" s="125">
        <v>0</v>
      </c>
      <c r="AJ96" s="127">
        <v>0</v>
      </c>
      <c r="AK96" s="125">
        <v>0</v>
      </c>
      <c r="AL96" s="127">
        <v>24</v>
      </c>
      <c r="AM96" s="125">
        <v>48</v>
      </c>
      <c r="AN96" s="127">
        <v>0</v>
      </c>
      <c r="AO96" s="125">
        <v>0</v>
      </c>
      <c r="AP96" s="127">
        <v>4</v>
      </c>
      <c r="AQ96" s="125">
        <v>8</v>
      </c>
      <c r="AR96" s="127">
        <v>23</v>
      </c>
      <c r="AS96" s="125">
        <v>46</v>
      </c>
    </row>
    <row r="97" spans="1:45" ht="13.5" customHeight="1" x14ac:dyDescent="0.3">
      <c r="A97" s="124" t="s">
        <v>153</v>
      </c>
      <c r="B97" s="168" t="str">
        <f>'Incentive Goal'!B96</f>
        <v>UNION</v>
      </c>
      <c r="C97" s="125">
        <v>9</v>
      </c>
      <c r="D97" s="125">
        <v>13</v>
      </c>
      <c r="E97" s="234">
        <v>4722</v>
      </c>
      <c r="F97" s="233">
        <v>524.66666666666663</v>
      </c>
      <c r="G97" s="234">
        <v>138</v>
      </c>
      <c r="H97" s="233">
        <v>15.333333333333334</v>
      </c>
      <c r="I97" s="234">
        <v>175</v>
      </c>
      <c r="J97" s="233">
        <v>19.444444444444443</v>
      </c>
      <c r="K97" s="126">
        <v>4911472.63</v>
      </c>
      <c r="L97" s="126">
        <v>545719.18111111107</v>
      </c>
      <c r="M97" s="126">
        <v>377805.58692307689</v>
      </c>
      <c r="N97" s="373">
        <v>39198</v>
      </c>
      <c r="O97" s="125">
        <v>4355.333333333333</v>
      </c>
      <c r="P97" s="373">
        <v>136</v>
      </c>
      <c r="Q97" s="125">
        <v>15.111111111111111</v>
      </c>
      <c r="R97" s="372">
        <v>526</v>
      </c>
      <c r="S97" s="125">
        <v>58.444444444444443</v>
      </c>
      <c r="T97" s="372">
        <v>11</v>
      </c>
      <c r="U97" s="125">
        <v>1.2222222222222223</v>
      </c>
      <c r="V97" s="372">
        <v>53</v>
      </c>
      <c r="W97" s="125">
        <v>5.8888888888888893</v>
      </c>
      <c r="X97" s="372">
        <v>142</v>
      </c>
      <c r="Y97" s="125">
        <v>15.777777777777779</v>
      </c>
      <c r="Z97" s="372">
        <v>203</v>
      </c>
      <c r="AA97" s="125">
        <v>22.555555555555557</v>
      </c>
      <c r="AB97" s="372">
        <v>162</v>
      </c>
      <c r="AC97" s="125">
        <v>18</v>
      </c>
      <c r="AD97" s="372">
        <v>2</v>
      </c>
      <c r="AE97" s="125">
        <v>0.22222222222222221</v>
      </c>
      <c r="AF97" s="127">
        <v>56</v>
      </c>
      <c r="AG97" s="125">
        <v>6.2222222222222223</v>
      </c>
      <c r="AH97" s="127">
        <v>166</v>
      </c>
      <c r="AI97" s="125">
        <v>18.444444444444443</v>
      </c>
      <c r="AJ97" s="127">
        <v>58</v>
      </c>
      <c r="AK97" s="125">
        <v>6.4444444444444446</v>
      </c>
      <c r="AL97" s="127">
        <v>1076</v>
      </c>
      <c r="AM97" s="125">
        <v>119.55555555555556</v>
      </c>
      <c r="AN97" s="127">
        <v>476</v>
      </c>
      <c r="AO97" s="125">
        <v>52.888888888888886</v>
      </c>
      <c r="AP97" s="127">
        <v>1557</v>
      </c>
      <c r="AQ97" s="125">
        <v>173</v>
      </c>
      <c r="AR97" s="127">
        <v>272</v>
      </c>
      <c r="AS97" s="125">
        <v>30.222222222222221</v>
      </c>
    </row>
    <row r="98" spans="1:45" ht="13.5" customHeight="1" x14ac:dyDescent="0.3">
      <c r="A98" s="124" t="s">
        <v>238</v>
      </c>
      <c r="B98" s="168" t="str">
        <f>'Incentive Goal'!B97</f>
        <v>VANCE</v>
      </c>
      <c r="C98" s="125">
        <v>10</v>
      </c>
      <c r="D98" s="125">
        <v>9.5</v>
      </c>
      <c r="E98" s="234">
        <v>2892</v>
      </c>
      <c r="F98" s="233">
        <v>289.2</v>
      </c>
      <c r="G98" s="234">
        <v>99</v>
      </c>
      <c r="H98" s="233">
        <v>9.9</v>
      </c>
      <c r="I98" s="234">
        <v>92</v>
      </c>
      <c r="J98" s="233">
        <v>9.1999999999999993</v>
      </c>
      <c r="K98" s="126">
        <v>2289089.2599999998</v>
      </c>
      <c r="L98" s="126">
        <v>228908.92599999998</v>
      </c>
      <c r="M98" s="126">
        <v>240956.76421052628</v>
      </c>
      <c r="N98" s="373">
        <v>30274</v>
      </c>
      <c r="O98" s="125">
        <v>3027.4</v>
      </c>
      <c r="P98" s="373">
        <v>101</v>
      </c>
      <c r="Q98" s="125">
        <v>10.1</v>
      </c>
      <c r="R98" s="372">
        <v>446</v>
      </c>
      <c r="S98" s="125">
        <v>44.6</v>
      </c>
      <c r="T98" s="372">
        <v>11</v>
      </c>
      <c r="U98" s="125">
        <v>1.1000000000000001</v>
      </c>
      <c r="V98" s="372">
        <v>61</v>
      </c>
      <c r="W98" s="125">
        <v>6.1</v>
      </c>
      <c r="X98" s="372">
        <v>106</v>
      </c>
      <c r="Y98" s="125">
        <v>10.6</v>
      </c>
      <c r="Z98" s="372">
        <v>163</v>
      </c>
      <c r="AA98" s="125">
        <v>16.3</v>
      </c>
      <c r="AB98" s="372">
        <v>86</v>
      </c>
      <c r="AC98" s="125">
        <v>8.6</v>
      </c>
      <c r="AD98" s="372">
        <v>4</v>
      </c>
      <c r="AE98" s="125">
        <v>0.4</v>
      </c>
      <c r="AF98" s="127">
        <v>25</v>
      </c>
      <c r="AG98" s="125">
        <v>2.5</v>
      </c>
      <c r="AH98" s="127">
        <v>90</v>
      </c>
      <c r="AI98" s="125">
        <v>9</v>
      </c>
      <c r="AJ98" s="127">
        <v>7</v>
      </c>
      <c r="AK98" s="125">
        <v>0.7</v>
      </c>
      <c r="AL98" s="127">
        <v>885</v>
      </c>
      <c r="AM98" s="125">
        <v>88.5</v>
      </c>
      <c r="AN98" s="127">
        <v>1364</v>
      </c>
      <c r="AO98" s="125">
        <v>136.4</v>
      </c>
      <c r="AP98" s="127">
        <v>3387</v>
      </c>
      <c r="AQ98" s="125">
        <v>338.7</v>
      </c>
      <c r="AR98" s="127">
        <v>283</v>
      </c>
      <c r="AS98" s="125">
        <v>28.3</v>
      </c>
    </row>
    <row r="99" spans="1:45" ht="13.5" customHeight="1" x14ac:dyDescent="0.3">
      <c r="A99" s="124" t="s">
        <v>238</v>
      </c>
      <c r="B99" s="168" t="str">
        <f>'Incentive Goal'!B98</f>
        <v>WAKE</v>
      </c>
      <c r="C99" s="125">
        <v>47</v>
      </c>
      <c r="D99" s="125">
        <v>75</v>
      </c>
      <c r="E99" s="234">
        <v>18573</v>
      </c>
      <c r="F99" s="233">
        <v>395.17021276595744</v>
      </c>
      <c r="G99" s="234">
        <v>500</v>
      </c>
      <c r="H99" s="233">
        <v>10.638297872340425</v>
      </c>
      <c r="I99" s="234">
        <v>483</v>
      </c>
      <c r="J99" s="233">
        <v>10.276595744680851</v>
      </c>
      <c r="K99" s="126">
        <v>21176718.82</v>
      </c>
      <c r="L99" s="126">
        <v>450568.48553191492</v>
      </c>
      <c r="M99" s="126">
        <v>282356.25093333336</v>
      </c>
      <c r="N99" s="373">
        <v>154835</v>
      </c>
      <c r="O99" s="125">
        <v>3294.3617021276596</v>
      </c>
      <c r="P99" s="373">
        <v>1180</v>
      </c>
      <c r="Q99" s="125">
        <v>25.106382978723403</v>
      </c>
      <c r="R99" s="372">
        <v>6015</v>
      </c>
      <c r="S99" s="125">
        <v>127.97872340425532</v>
      </c>
      <c r="T99" s="372">
        <v>149</v>
      </c>
      <c r="U99" s="125">
        <v>3.1702127659574466</v>
      </c>
      <c r="V99" s="372">
        <v>341</v>
      </c>
      <c r="W99" s="125">
        <v>7.2553191489361701</v>
      </c>
      <c r="X99" s="372">
        <v>506</v>
      </c>
      <c r="Y99" s="125">
        <v>10.76595744680851</v>
      </c>
      <c r="Z99" s="372">
        <v>822</v>
      </c>
      <c r="AA99" s="125">
        <v>17.48936170212766</v>
      </c>
      <c r="AB99" s="372">
        <v>451</v>
      </c>
      <c r="AC99" s="125">
        <v>9.5957446808510642</v>
      </c>
      <c r="AD99" s="372">
        <v>45</v>
      </c>
      <c r="AE99" s="125">
        <v>0.95744680851063835</v>
      </c>
      <c r="AF99" s="127">
        <v>325</v>
      </c>
      <c r="AG99" s="125">
        <v>6.9148936170212769</v>
      </c>
      <c r="AH99" s="127">
        <v>637</v>
      </c>
      <c r="AI99" s="125">
        <v>13.553191489361701</v>
      </c>
      <c r="AJ99" s="127">
        <v>121</v>
      </c>
      <c r="AK99" s="125">
        <v>2.5744680851063828</v>
      </c>
      <c r="AL99" s="127">
        <v>4871</v>
      </c>
      <c r="AM99" s="125">
        <v>103.63829787234043</v>
      </c>
      <c r="AN99" s="127">
        <v>2005</v>
      </c>
      <c r="AO99" s="125">
        <v>42.659574468085104</v>
      </c>
      <c r="AP99" s="127">
        <v>9610</v>
      </c>
      <c r="AQ99" s="125">
        <v>204.46808510638297</v>
      </c>
      <c r="AR99" s="127">
        <v>474</v>
      </c>
      <c r="AS99" s="125">
        <v>10.085106382978724</v>
      </c>
    </row>
    <row r="100" spans="1:45" ht="13.5" customHeight="1" x14ac:dyDescent="0.3">
      <c r="A100" s="124" t="s">
        <v>238</v>
      </c>
      <c r="B100" s="168" t="str">
        <f>'Incentive Goal'!B99</f>
        <v>WARREN</v>
      </c>
      <c r="C100" s="125">
        <v>4</v>
      </c>
      <c r="D100" s="125">
        <v>6</v>
      </c>
      <c r="E100" s="234">
        <v>1052</v>
      </c>
      <c r="F100" s="233">
        <v>263</v>
      </c>
      <c r="G100" s="234">
        <v>41</v>
      </c>
      <c r="H100" s="233">
        <v>10.25</v>
      </c>
      <c r="I100" s="234">
        <v>44</v>
      </c>
      <c r="J100" s="233">
        <v>11</v>
      </c>
      <c r="K100" s="126">
        <v>917243.92</v>
      </c>
      <c r="L100" s="126">
        <v>229310.98</v>
      </c>
      <c r="M100" s="126">
        <v>152873.98666666666</v>
      </c>
      <c r="N100" s="373">
        <v>10713</v>
      </c>
      <c r="O100" s="125">
        <v>2678.25</v>
      </c>
      <c r="P100" s="373">
        <v>55</v>
      </c>
      <c r="Q100" s="125">
        <v>13.75</v>
      </c>
      <c r="R100" s="372">
        <v>538</v>
      </c>
      <c r="S100" s="125">
        <v>134.5</v>
      </c>
      <c r="T100" s="372">
        <v>20</v>
      </c>
      <c r="U100" s="125">
        <v>5</v>
      </c>
      <c r="V100" s="372">
        <v>11</v>
      </c>
      <c r="W100" s="125">
        <v>2.75</v>
      </c>
      <c r="X100" s="372">
        <v>44</v>
      </c>
      <c r="Y100" s="125">
        <v>11</v>
      </c>
      <c r="Z100" s="372">
        <v>33</v>
      </c>
      <c r="AA100" s="125">
        <v>8.25</v>
      </c>
      <c r="AB100" s="372">
        <v>41</v>
      </c>
      <c r="AC100" s="125">
        <v>10.25</v>
      </c>
      <c r="AD100" s="372">
        <v>34</v>
      </c>
      <c r="AE100" s="125">
        <v>8.5</v>
      </c>
      <c r="AF100" s="127">
        <v>21</v>
      </c>
      <c r="AG100" s="125">
        <v>5.25</v>
      </c>
      <c r="AH100" s="127">
        <v>62</v>
      </c>
      <c r="AI100" s="125">
        <v>15.5</v>
      </c>
      <c r="AJ100" s="127">
        <v>4</v>
      </c>
      <c r="AK100" s="125">
        <v>1</v>
      </c>
      <c r="AL100" s="127">
        <v>428</v>
      </c>
      <c r="AM100" s="125">
        <v>107</v>
      </c>
      <c r="AN100" s="127">
        <v>501</v>
      </c>
      <c r="AO100" s="125">
        <v>125.25</v>
      </c>
      <c r="AP100" s="127">
        <v>2003</v>
      </c>
      <c r="AQ100" s="125">
        <v>500.75</v>
      </c>
      <c r="AR100" s="127">
        <v>224</v>
      </c>
      <c r="AS100" s="125">
        <v>56</v>
      </c>
    </row>
    <row r="101" spans="1:45" ht="13.5" customHeight="1" x14ac:dyDescent="0.3">
      <c r="A101" s="124" t="s">
        <v>316</v>
      </c>
      <c r="B101" s="168" t="str">
        <f>'Incentive Goal'!B100</f>
        <v>WASHINGTON</v>
      </c>
      <c r="C101" s="125">
        <v>3.5</v>
      </c>
      <c r="D101" s="125">
        <v>3.5</v>
      </c>
      <c r="E101" s="234">
        <v>986</v>
      </c>
      <c r="F101" s="233">
        <v>281.71428571428572</v>
      </c>
      <c r="G101" s="234">
        <v>6</v>
      </c>
      <c r="H101" s="233">
        <v>1.7142857142857142</v>
      </c>
      <c r="I101" s="234">
        <v>12</v>
      </c>
      <c r="J101" s="233">
        <v>3.4285714285714284</v>
      </c>
      <c r="K101" s="126">
        <v>581798.6</v>
      </c>
      <c r="L101" s="126">
        <v>166228.17142857143</v>
      </c>
      <c r="M101" s="126">
        <v>166228.17142857143</v>
      </c>
      <c r="N101" s="373">
        <v>10758</v>
      </c>
      <c r="O101" s="125">
        <v>3073.7142857142858</v>
      </c>
      <c r="P101" s="373">
        <v>35</v>
      </c>
      <c r="Q101" s="125">
        <v>10</v>
      </c>
      <c r="R101" s="372">
        <v>381</v>
      </c>
      <c r="S101" s="125">
        <v>108.85714285714286</v>
      </c>
      <c r="T101" s="372">
        <v>3</v>
      </c>
      <c r="U101" s="125">
        <v>0.8571428571428571</v>
      </c>
      <c r="V101" s="372">
        <v>2</v>
      </c>
      <c r="W101" s="125">
        <v>0.5714285714285714</v>
      </c>
      <c r="X101" s="372">
        <v>9</v>
      </c>
      <c r="Y101" s="125">
        <v>2.5714285714285716</v>
      </c>
      <c r="Z101" s="372">
        <v>11</v>
      </c>
      <c r="AA101" s="125">
        <v>3.1428571428571428</v>
      </c>
      <c r="AB101" s="372">
        <v>10</v>
      </c>
      <c r="AC101" s="125">
        <v>2.8571428571428572</v>
      </c>
      <c r="AD101" s="372">
        <v>1</v>
      </c>
      <c r="AE101" s="125">
        <v>0.2857142857142857</v>
      </c>
      <c r="AF101" s="127">
        <v>31</v>
      </c>
      <c r="AG101" s="125">
        <v>8.8571428571428577</v>
      </c>
      <c r="AH101" s="127">
        <v>25</v>
      </c>
      <c r="AI101" s="125">
        <v>7.1428571428571432</v>
      </c>
      <c r="AJ101" s="127">
        <v>3</v>
      </c>
      <c r="AK101" s="125">
        <v>0.8571428571428571</v>
      </c>
      <c r="AL101" s="127">
        <v>169</v>
      </c>
      <c r="AM101" s="125">
        <v>48.285714285714285</v>
      </c>
      <c r="AN101" s="127">
        <v>240</v>
      </c>
      <c r="AO101" s="125">
        <v>68.571428571428569</v>
      </c>
      <c r="AP101" s="127">
        <v>152</v>
      </c>
      <c r="AQ101" s="125">
        <v>43.428571428571431</v>
      </c>
      <c r="AR101" s="127">
        <v>72</v>
      </c>
      <c r="AS101" s="125">
        <v>20.571428571428573</v>
      </c>
    </row>
    <row r="102" spans="1:45" ht="13.5" customHeight="1" x14ac:dyDescent="0.3">
      <c r="A102" s="124" t="s">
        <v>152</v>
      </c>
      <c r="B102" s="168" t="str">
        <f>'Incentive Goal'!B101</f>
        <v>WATAUGA</v>
      </c>
      <c r="C102" s="125">
        <v>1</v>
      </c>
      <c r="D102" s="125">
        <v>2</v>
      </c>
      <c r="E102" s="234">
        <v>535</v>
      </c>
      <c r="F102" s="233">
        <v>535</v>
      </c>
      <c r="G102" s="234">
        <v>8</v>
      </c>
      <c r="H102" s="233">
        <v>8</v>
      </c>
      <c r="I102" s="234">
        <v>20</v>
      </c>
      <c r="J102" s="233">
        <v>20</v>
      </c>
      <c r="K102" s="126">
        <v>819640.62</v>
      </c>
      <c r="L102" s="126">
        <v>819640.62</v>
      </c>
      <c r="M102" s="126">
        <v>409820.31</v>
      </c>
      <c r="N102" s="373">
        <v>4414</v>
      </c>
      <c r="O102" s="125">
        <v>4414</v>
      </c>
      <c r="P102" s="373">
        <v>24</v>
      </c>
      <c r="Q102" s="125">
        <v>24</v>
      </c>
      <c r="R102" s="372">
        <v>92</v>
      </c>
      <c r="S102" s="125">
        <v>92</v>
      </c>
      <c r="T102" s="372">
        <v>0</v>
      </c>
      <c r="U102" s="125">
        <v>0</v>
      </c>
      <c r="V102" s="372">
        <v>0</v>
      </c>
      <c r="W102" s="125">
        <v>0</v>
      </c>
      <c r="X102" s="372">
        <v>5</v>
      </c>
      <c r="Y102" s="125">
        <v>5</v>
      </c>
      <c r="Z102" s="372">
        <v>12</v>
      </c>
      <c r="AA102" s="125">
        <v>12</v>
      </c>
      <c r="AB102" s="372">
        <v>19</v>
      </c>
      <c r="AC102" s="125">
        <v>19</v>
      </c>
      <c r="AD102" s="372">
        <v>1</v>
      </c>
      <c r="AE102" s="125">
        <v>1</v>
      </c>
      <c r="AF102" s="127">
        <v>9</v>
      </c>
      <c r="AG102" s="125">
        <v>9</v>
      </c>
      <c r="AH102" s="127">
        <v>62</v>
      </c>
      <c r="AI102" s="125">
        <v>62</v>
      </c>
      <c r="AJ102" s="127">
        <v>6</v>
      </c>
      <c r="AK102" s="125">
        <v>6</v>
      </c>
      <c r="AL102" s="127">
        <v>90</v>
      </c>
      <c r="AM102" s="125">
        <v>90</v>
      </c>
      <c r="AN102" s="127">
        <v>304</v>
      </c>
      <c r="AO102" s="125">
        <v>304</v>
      </c>
      <c r="AP102" s="127">
        <v>136</v>
      </c>
      <c r="AQ102" s="125">
        <v>136</v>
      </c>
      <c r="AR102" s="127">
        <v>90</v>
      </c>
      <c r="AS102" s="125">
        <v>90</v>
      </c>
    </row>
    <row r="103" spans="1:45" ht="13.5" customHeight="1" x14ac:dyDescent="0.3">
      <c r="A103" s="124" t="s">
        <v>238</v>
      </c>
      <c r="B103" s="168" t="str">
        <f>'Incentive Goal'!B102</f>
        <v>WAYNE</v>
      </c>
      <c r="C103" s="125">
        <v>13</v>
      </c>
      <c r="D103" s="125">
        <v>17</v>
      </c>
      <c r="E103" s="234">
        <v>7977</v>
      </c>
      <c r="F103" s="233">
        <v>613.61538461538464</v>
      </c>
      <c r="G103" s="234">
        <v>193</v>
      </c>
      <c r="H103" s="233">
        <v>14.846153846153847</v>
      </c>
      <c r="I103" s="234">
        <v>181</v>
      </c>
      <c r="J103" s="233">
        <v>13.923076923076923</v>
      </c>
      <c r="K103" s="126">
        <v>5306679.2699999996</v>
      </c>
      <c r="L103" s="126">
        <v>408206.09769230767</v>
      </c>
      <c r="M103" s="126">
        <v>312157.60411764705</v>
      </c>
      <c r="N103" s="373">
        <v>73064</v>
      </c>
      <c r="O103" s="125">
        <v>5620.3076923076924</v>
      </c>
      <c r="P103" s="373">
        <v>270</v>
      </c>
      <c r="Q103" s="125">
        <v>20.76923076923077</v>
      </c>
      <c r="R103" s="372">
        <v>2203</v>
      </c>
      <c r="S103" s="125">
        <v>169.46153846153845</v>
      </c>
      <c r="T103" s="372">
        <v>143</v>
      </c>
      <c r="U103" s="125">
        <v>11</v>
      </c>
      <c r="V103" s="372">
        <v>126</v>
      </c>
      <c r="W103" s="125">
        <v>9.6923076923076916</v>
      </c>
      <c r="X103" s="372">
        <v>195</v>
      </c>
      <c r="Y103" s="125">
        <v>15</v>
      </c>
      <c r="Z103" s="372">
        <v>355</v>
      </c>
      <c r="AA103" s="125">
        <v>27.307692307692307</v>
      </c>
      <c r="AB103" s="372">
        <v>140</v>
      </c>
      <c r="AC103" s="125">
        <v>10.76923076923077</v>
      </c>
      <c r="AD103" s="372">
        <v>14</v>
      </c>
      <c r="AE103" s="125">
        <v>1.0769230769230769</v>
      </c>
      <c r="AF103" s="127">
        <v>126</v>
      </c>
      <c r="AG103" s="125">
        <v>9.6923076923076916</v>
      </c>
      <c r="AH103" s="127">
        <v>118</v>
      </c>
      <c r="AI103" s="125">
        <v>9.0769230769230766</v>
      </c>
      <c r="AJ103" s="127">
        <v>11</v>
      </c>
      <c r="AK103" s="125">
        <v>0.84615384615384615</v>
      </c>
      <c r="AL103" s="127">
        <v>1209</v>
      </c>
      <c r="AM103" s="125">
        <v>93</v>
      </c>
      <c r="AN103" s="127">
        <v>1139</v>
      </c>
      <c r="AO103" s="125">
        <v>87.615384615384613</v>
      </c>
      <c r="AP103" s="127">
        <v>1565</v>
      </c>
      <c r="AQ103" s="125">
        <v>120.38461538461539</v>
      </c>
      <c r="AR103" s="127">
        <v>488</v>
      </c>
      <c r="AS103" s="125">
        <v>37.53846153846154</v>
      </c>
    </row>
    <row r="104" spans="1:45" ht="13.5" customHeight="1" x14ac:dyDescent="0.3">
      <c r="A104" s="124" t="s">
        <v>152</v>
      </c>
      <c r="B104" s="168" t="str">
        <f>'Incentive Goal'!B103</f>
        <v>WILKES</v>
      </c>
      <c r="C104" s="125">
        <v>6</v>
      </c>
      <c r="D104" s="125">
        <v>7</v>
      </c>
      <c r="E104" s="234">
        <v>2714</v>
      </c>
      <c r="F104" s="233">
        <v>452.33333333333331</v>
      </c>
      <c r="G104" s="234">
        <v>58</v>
      </c>
      <c r="H104" s="233">
        <v>9.6666666666666661</v>
      </c>
      <c r="I104" s="234">
        <v>103</v>
      </c>
      <c r="J104" s="233">
        <v>17.166666666666668</v>
      </c>
      <c r="K104" s="126">
        <v>1718287.95</v>
      </c>
      <c r="L104" s="126">
        <v>286381.32500000001</v>
      </c>
      <c r="M104" s="126">
        <v>245469.70714285714</v>
      </c>
      <c r="N104" s="373">
        <v>27858</v>
      </c>
      <c r="O104" s="125">
        <v>4643</v>
      </c>
      <c r="P104" s="373">
        <v>139</v>
      </c>
      <c r="Q104" s="125">
        <v>23.166666666666668</v>
      </c>
      <c r="R104" s="372">
        <v>6434</v>
      </c>
      <c r="S104" s="125">
        <v>1072.3333333333333</v>
      </c>
      <c r="T104" s="372">
        <v>18</v>
      </c>
      <c r="U104" s="125">
        <v>3</v>
      </c>
      <c r="V104" s="372">
        <v>44</v>
      </c>
      <c r="W104" s="125">
        <v>7.333333333333333</v>
      </c>
      <c r="X104" s="372">
        <v>62</v>
      </c>
      <c r="Y104" s="125">
        <v>10.333333333333334</v>
      </c>
      <c r="Z104" s="372">
        <v>130</v>
      </c>
      <c r="AA104" s="125">
        <v>21.666666666666668</v>
      </c>
      <c r="AB104" s="372">
        <v>106</v>
      </c>
      <c r="AC104" s="125">
        <v>17.666666666666668</v>
      </c>
      <c r="AD104" s="372">
        <v>4</v>
      </c>
      <c r="AE104" s="125">
        <v>0.66666666666666663</v>
      </c>
      <c r="AF104" s="127">
        <v>15</v>
      </c>
      <c r="AG104" s="125">
        <v>2.5</v>
      </c>
      <c r="AH104" s="127">
        <v>55</v>
      </c>
      <c r="AI104" s="125">
        <v>9.1666666666666661</v>
      </c>
      <c r="AJ104" s="127">
        <v>12</v>
      </c>
      <c r="AK104" s="125">
        <v>2</v>
      </c>
      <c r="AL104" s="127">
        <v>688</v>
      </c>
      <c r="AM104" s="125">
        <v>114.66666666666667</v>
      </c>
      <c r="AN104" s="127">
        <v>1256</v>
      </c>
      <c r="AO104" s="125">
        <v>209.33333333333334</v>
      </c>
      <c r="AP104" s="127">
        <v>4464</v>
      </c>
      <c r="AQ104" s="125">
        <v>744</v>
      </c>
      <c r="AR104" s="127">
        <v>659</v>
      </c>
      <c r="AS104" s="125">
        <v>109.83333333333333</v>
      </c>
    </row>
    <row r="105" spans="1:45" ht="13.5" customHeight="1" x14ac:dyDescent="0.3">
      <c r="A105" s="124" t="s">
        <v>238</v>
      </c>
      <c r="B105" s="168" t="str">
        <f>'Incentive Goal'!B104</f>
        <v>WILSON</v>
      </c>
      <c r="C105" s="125">
        <v>13</v>
      </c>
      <c r="D105" s="125">
        <v>19</v>
      </c>
      <c r="E105" s="234">
        <v>4834</v>
      </c>
      <c r="F105" s="233">
        <v>371.84615384615387</v>
      </c>
      <c r="G105" s="234">
        <v>138</v>
      </c>
      <c r="H105" s="233">
        <v>10.615384615384615</v>
      </c>
      <c r="I105" s="234">
        <v>153</v>
      </c>
      <c r="J105" s="233">
        <v>11.76923076923077</v>
      </c>
      <c r="K105" s="126">
        <v>4167546.48</v>
      </c>
      <c r="L105" s="126">
        <v>320580.49846153846</v>
      </c>
      <c r="M105" s="126">
        <v>219344.55157894737</v>
      </c>
      <c r="N105" s="373">
        <v>59452</v>
      </c>
      <c r="O105" s="125">
        <v>4573.2307692307695</v>
      </c>
      <c r="P105" s="373">
        <v>387</v>
      </c>
      <c r="Q105" s="125">
        <v>29.76923076923077</v>
      </c>
      <c r="R105" s="372">
        <v>2199</v>
      </c>
      <c r="S105" s="125">
        <v>169.15384615384616</v>
      </c>
      <c r="T105" s="372">
        <v>239</v>
      </c>
      <c r="U105" s="125">
        <v>18.384615384615383</v>
      </c>
      <c r="V105" s="372">
        <v>99</v>
      </c>
      <c r="W105" s="125">
        <v>7.615384615384615</v>
      </c>
      <c r="X105" s="372">
        <v>140</v>
      </c>
      <c r="Y105" s="125">
        <v>10.76923076923077</v>
      </c>
      <c r="Z105" s="372">
        <v>284</v>
      </c>
      <c r="AA105" s="125">
        <v>21.846153846153847</v>
      </c>
      <c r="AB105" s="372">
        <v>125</v>
      </c>
      <c r="AC105" s="125">
        <v>9.615384615384615</v>
      </c>
      <c r="AD105" s="372">
        <v>96</v>
      </c>
      <c r="AE105" s="125">
        <v>7.384615384615385</v>
      </c>
      <c r="AF105" s="127">
        <v>98</v>
      </c>
      <c r="AG105" s="125">
        <v>7.5384615384615383</v>
      </c>
      <c r="AH105" s="127">
        <v>170</v>
      </c>
      <c r="AI105" s="125">
        <v>13.076923076923077</v>
      </c>
      <c r="AJ105" s="127">
        <v>41</v>
      </c>
      <c r="AK105" s="125">
        <v>3.1538461538461537</v>
      </c>
      <c r="AL105" s="127">
        <v>1853</v>
      </c>
      <c r="AM105" s="125">
        <v>142.53846153846155</v>
      </c>
      <c r="AN105" s="127">
        <v>1164</v>
      </c>
      <c r="AO105" s="125">
        <v>89.538461538461533</v>
      </c>
      <c r="AP105" s="127">
        <v>1671</v>
      </c>
      <c r="AQ105" s="125">
        <v>128.53846153846155</v>
      </c>
      <c r="AR105" s="127">
        <v>720</v>
      </c>
      <c r="AS105" s="125">
        <v>55.384615384615387</v>
      </c>
    </row>
    <row r="106" spans="1:45" ht="13.5" customHeight="1" x14ac:dyDescent="0.3">
      <c r="A106" s="124" t="s">
        <v>142</v>
      </c>
      <c r="B106" s="168" t="str">
        <f>'Incentive Goal'!B105</f>
        <v>YADKIN</v>
      </c>
      <c r="C106" s="125">
        <v>4</v>
      </c>
      <c r="D106" s="125">
        <v>4</v>
      </c>
      <c r="E106" s="234">
        <v>1045</v>
      </c>
      <c r="F106" s="233">
        <v>261.25</v>
      </c>
      <c r="G106" s="234">
        <v>27</v>
      </c>
      <c r="H106" s="233">
        <v>6.75</v>
      </c>
      <c r="I106" s="234">
        <v>37</v>
      </c>
      <c r="J106" s="233">
        <v>9.25</v>
      </c>
      <c r="K106" s="126">
        <v>981924.16</v>
      </c>
      <c r="L106" s="126">
        <v>245481.04</v>
      </c>
      <c r="M106" s="126">
        <v>245481.04</v>
      </c>
      <c r="N106" s="373">
        <v>9163</v>
      </c>
      <c r="O106" s="125">
        <v>2290.75</v>
      </c>
      <c r="P106" s="373">
        <v>46</v>
      </c>
      <c r="Q106" s="125">
        <v>11.5</v>
      </c>
      <c r="R106" s="372">
        <v>253</v>
      </c>
      <c r="S106" s="125">
        <v>63.25</v>
      </c>
      <c r="T106" s="372">
        <v>4</v>
      </c>
      <c r="U106" s="125">
        <v>1</v>
      </c>
      <c r="V106" s="372">
        <v>12</v>
      </c>
      <c r="W106" s="125">
        <v>3</v>
      </c>
      <c r="X106" s="372">
        <v>24</v>
      </c>
      <c r="Y106" s="125">
        <v>6</v>
      </c>
      <c r="Z106" s="372">
        <v>53</v>
      </c>
      <c r="AA106" s="125">
        <v>13.25</v>
      </c>
      <c r="AB106" s="372">
        <v>35</v>
      </c>
      <c r="AC106" s="125">
        <v>8.75</v>
      </c>
      <c r="AD106" s="372">
        <v>5</v>
      </c>
      <c r="AE106" s="125">
        <v>1.25</v>
      </c>
      <c r="AF106" s="127">
        <v>21</v>
      </c>
      <c r="AG106" s="125">
        <v>5.25</v>
      </c>
      <c r="AH106" s="127">
        <v>57</v>
      </c>
      <c r="AI106" s="125">
        <v>14.25</v>
      </c>
      <c r="AJ106" s="127">
        <v>13</v>
      </c>
      <c r="AK106" s="125">
        <v>3.25</v>
      </c>
      <c r="AL106" s="127">
        <v>224</v>
      </c>
      <c r="AM106" s="125">
        <v>56</v>
      </c>
      <c r="AN106" s="127">
        <v>238</v>
      </c>
      <c r="AO106" s="125">
        <v>59.5</v>
      </c>
      <c r="AP106" s="127">
        <v>453</v>
      </c>
      <c r="AQ106" s="125">
        <v>113.25</v>
      </c>
      <c r="AR106" s="127">
        <v>158</v>
      </c>
      <c r="AS106" s="125">
        <v>39.5</v>
      </c>
    </row>
    <row r="107" spans="1:45" ht="13.5" customHeight="1" x14ac:dyDescent="0.3">
      <c r="A107" s="124" t="s">
        <v>251</v>
      </c>
      <c r="B107" s="168" t="str">
        <f>'Incentive Goal'!B106</f>
        <v>YANCEY</v>
      </c>
      <c r="C107" s="125">
        <v>0.75</v>
      </c>
      <c r="D107" s="125">
        <v>1.05</v>
      </c>
      <c r="E107" s="234">
        <v>338</v>
      </c>
      <c r="F107" s="233">
        <v>450.66666666666669</v>
      </c>
      <c r="G107" s="234">
        <v>4</v>
      </c>
      <c r="H107" s="233">
        <v>5.333333333333333</v>
      </c>
      <c r="I107" s="234">
        <v>13</v>
      </c>
      <c r="J107" s="233">
        <v>17.333333333333332</v>
      </c>
      <c r="K107" s="126">
        <v>325492.45</v>
      </c>
      <c r="L107" s="126">
        <v>433989.93333333335</v>
      </c>
      <c r="M107" s="126">
        <v>309992.80952380953</v>
      </c>
      <c r="N107" s="373">
        <v>2912</v>
      </c>
      <c r="O107" s="125">
        <v>3882.6666666666665</v>
      </c>
      <c r="P107" s="373">
        <v>30</v>
      </c>
      <c r="Q107" s="125">
        <v>40</v>
      </c>
      <c r="R107" s="372">
        <v>51</v>
      </c>
      <c r="S107" s="125">
        <v>68</v>
      </c>
      <c r="T107" s="372">
        <v>5</v>
      </c>
      <c r="U107" s="125">
        <v>6.666666666666667</v>
      </c>
      <c r="V107" s="372">
        <v>1</v>
      </c>
      <c r="W107" s="125">
        <v>1.3333333333333333</v>
      </c>
      <c r="X107" s="372">
        <v>4</v>
      </c>
      <c r="Y107" s="125">
        <v>5.333333333333333</v>
      </c>
      <c r="Z107" s="372">
        <v>13</v>
      </c>
      <c r="AA107" s="125">
        <v>17.333333333333332</v>
      </c>
      <c r="AB107" s="372">
        <v>12</v>
      </c>
      <c r="AC107" s="125">
        <v>16</v>
      </c>
      <c r="AD107" s="372">
        <v>0</v>
      </c>
      <c r="AE107" s="125">
        <v>0</v>
      </c>
      <c r="AF107" s="127">
        <v>9</v>
      </c>
      <c r="AG107" s="125">
        <v>12</v>
      </c>
      <c r="AH107" s="127">
        <v>8</v>
      </c>
      <c r="AI107" s="125">
        <v>10.666666666666666</v>
      </c>
      <c r="AJ107" s="127">
        <v>4</v>
      </c>
      <c r="AK107" s="125">
        <v>5.333333333333333</v>
      </c>
      <c r="AL107" s="127">
        <v>25</v>
      </c>
      <c r="AM107" s="125">
        <v>33.333333333333336</v>
      </c>
      <c r="AN107" s="127">
        <v>79</v>
      </c>
      <c r="AO107" s="125">
        <v>105.33333333333333</v>
      </c>
      <c r="AP107" s="127">
        <v>32</v>
      </c>
      <c r="AQ107" s="125">
        <v>42.666666666666664</v>
      </c>
      <c r="AR107" s="127">
        <v>21</v>
      </c>
      <c r="AS107" s="125">
        <v>28</v>
      </c>
    </row>
    <row r="108" spans="1:45" ht="13.8" x14ac:dyDescent="0.3">
      <c r="A108" s="124"/>
      <c r="B108" s="124" t="s">
        <v>217</v>
      </c>
      <c r="C108" s="128">
        <v>955.63</v>
      </c>
      <c r="D108" s="128">
        <v>1314.0099999999998</v>
      </c>
      <c r="E108" s="234">
        <v>339483</v>
      </c>
      <c r="F108" s="236">
        <v>355.24523089480238</v>
      </c>
      <c r="G108" s="235">
        <v>9302</v>
      </c>
      <c r="H108" s="236">
        <v>9.7338928246287786</v>
      </c>
      <c r="I108" s="235">
        <v>9472</v>
      </c>
      <c r="J108" s="236">
        <v>9.9117859422579873</v>
      </c>
      <c r="K108" s="129">
        <v>310735094.34000003</v>
      </c>
      <c r="L108" s="129">
        <v>325162.55699381564</v>
      </c>
      <c r="M108" s="129">
        <v>236478.48520178697</v>
      </c>
      <c r="N108" s="375">
        <v>3535010</v>
      </c>
      <c r="O108" s="128">
        <v>3699.1408808848614</v>
      </c>
      <c r="P108" s="375">
        <v>20417</v>
      </c>
      <c r="Q108" s="128">
        <v>21.364963427267877</v>
      </c>
      <c r="R108" s="375">
        <v>225010</v>
      </c>
      <c r="S108" s="128">
        <v>235.45723763381224</v>
      </c>
      <c r="T108" s="375">
        <v>23169</v>
      </c>
      <c r="U108" s="128">
        <v>24.24473907265364</v>
      </c>
      <c r="V108" s="375">
        <v>5405</v>
      </c>
      <c r="W108" s="128">
        <v>5.655954710505112</v>
      </c>
      <c r="X108" s="375">
        <v>9683</v>
      </c>
      <c r="Y108" s="128">
        <v>10.132582694138945</v>
      </c>
      <c r="Z108" s="375">
        <v>14333</v>
      </c>
      <c r="AA108" s="128">
        <v>14.998482676349633</v>
      </c>
      <c r="AB108" s="375">
        <v>8594</v>
      </c>
      <c r="AC108" s="128">
        <v>8.993020311208312</v>
      </c>
      <c r="AD108" s="375">
        <v>6764</v>
      </c>
      <c r="AE108" s="128">
        <v>7.0780532214350744</v>
      </c>
      <c r="AF108" s="130">
        <v>6313</v>
      </c>
      <c r="AG108" s="128">
        <v>6.6061132446658224</v>
      </c>
      <c r="AH108" s="130">
        <v>12328</v>
      </c>
      <c r="AI108" s="128">
        <v>12.900390318428681</v>
      </c>
      <c r="AJ108" s="130">
        <v>2159</v>
      </c>
      <c r="AK108" s="128">
        <v>2.2592425938909413</v>
      </c>
      <c r="AL108" s="130">
        <v>93587</v>
      </c>
      <c r="AM108" s="128">
        <v>97.93225411508638</v>
      </c>
      <c r="AN108" s="130">
        <v>86503</v>
      </c>
      <c r="AO108" s="128">
        <v>90.519343260466911</v>
      </c>
      <c r="AP108" s="130">
        <v>217678</v>
      </c>
      <c r="AQ108" s="128">
        <v>227.78481211347489</v>
      </c>
      <c r="AR108" s="130">
        <v>40287</v>
      </c>
      <c r="AS108" s="128">
        <v>42.157529587811183</v>
      </c>
    </row>
    <row r="109" spans="1:45" ht="13.8" x14ac:dyDescent="0.3">
      <c r="A109" s="257"/>
      <c r="B109" s="257"/>
      <c r="C109" s="258"/>
      <c r="D109" s="258"/>
      <c r="E109" s="371"/>
      <c r="F109" s="259"/>
      <c r="G109" s="260"/>
      <c r="H109" s="259"/>
      <c r="I109" s="260"/>
      <c r="J109" s="259"/>
      <c r="K109" s="291"/>
      <c r="L109" s="291"/>
      <c r="M109" s="291"/>
      <c r="N109" s="376"/>
      <c r="O109" s="258"/>
      <c r="P109" s="376"/>
      <c r="Q109" s="258"/>
      <c r="R109" s="376"/>
      <c r="S109" s="258"/>
      <c r="T109" s="376"/>
      <c r="U109" s="258"/>
      <c r="V109" s="376"/>
      <c r="W109" s="258"/>
      <c r="X109" s="376"/>
      <c r="Y109" s="258"/>
      <c r="Z109" s="376"/>
      <c r="AA109" s="258"/>
      <c r="AB109" s="376"/>
      <c r="AC109" s="258"/>
      <c r="AD109" s="376"/>
      <c r="AE109" s="258"/>
      <c r="AF109" s="292"/>
      <c r="AG109" s="258"/>
      <c r="AH109" s="292"/>
      <c r="AI109" s="258"/>
      <c r="AJ109" s="292"/>
      <c r="AK109" s="258"/>
      <c r="AL109" s="292"/>
      <c r="AM109" s="258"/>
      <c r="AN109" s="292"/>
      <c r="AO109" s="258"/>
      <c r="AP109" s="292"/>
      <c r="AQ109" s="258"/>
      <c r="AR109" s="292"/>
      <c r="AS109" s="258"/>
    </row>
    <row r="110" spans="1:45" s="138" customFormat="1" ht="13.8" x14ac:dyDescent="0.3">
      <c r="A110" s="387" t="s">
        <v>3</v>
      </c>
      <c r="B110" s="388"/>
      <c r="C110" s="131">
        <v>955.63</v>
      </c>
      <c r="D110" s="132">
        <v>1314.0099999999998</v>
      </c>
      <c r="E110" s="369">
        <v>339483</v>
      </c>
      <c r="F110" s="370">
        <v>355.24523089480238</v>
      </c>
      <c r="G110" s="369">
        <v>9302</v>
      </c>
      <c r="H110" s="131">
        <v>9.7338928246287786</v>
      </c>
      <c r="I110" s="369">
        <v>9472</v>
      </c>
      <c r="J110" s="132">
        <v>9.9117859422579873</v>
      </c>
      <c r="K110" s="134">
        <v>310735094.34000003</v>
      </c>
      <c r="L110" s="135">
        <v>325162.55699381564</v>
      </c>
      <c r="M110" s="136">
        <v>236478.48520178697</v>
      </c>
      <c r="N110" s="369">
        <v>3535010</v>
      </c>
      <c r="O110" s="137">
        <v>3699.1408808848614</v>
      </c>
      <c r="P110" s="369">
        <v>20417</v>
      </c>
      <c r="Q110" s="132">
        <v>21.364963427267877</v>
      </c>
      <c r="R110" s="369">
        <v>225010</v>
      </c>
      <c r="S110" s="137">
        <v>235.45723763381224</v>
      </c>
      <c r="T110" s="369">
        <v>23169</v>
      </c>
      <c r="U110" s="132">
        <v>24.24473907265364</v>
      </c>
      <c r="V110" s="369">
        <v>5405</v>
      </c>
      <c r="W110" s="137">
        <v>5.655954710505112</v>
      </c>
      <c r="X110" s="369">
        <v>9683</v>
      </c>
      <c r="Y110" s="132">
        <v>10.132582694138945</v>
      </c>
      <c r="Z110" s="369">
        <v>14333</v>
      </c>
      <c r="AA110" s="137">
        <v>14.998482676349633</v>
      </c>
      <c r="AB110" s="369">
        <v>8594</v>
      </c>
      <c r="AC110" s="132">
        <v>8.993020311208312</v>
      </c>
      <c r="AD110" s="369">
        <v>6764</v>
      </c>
      <c r="AE110" s="131">
        <v>7.0780532214350744</v>
      </c>
      <c r="AF110" s="133">
        <v>6313</v>
      </c>
      <c r="AG110" s="132">
        <v>6.6061132446658224</v>
      </c>
      <c r="AH110" s="133">
        <v>12328</v>
      </c>
      <c r="AI110" s="132">
        <v>12.900390318428681</v>
      </c>
      <c r="AJ110" s="133">
        <v>2159</v>
      </c>
      <c r="AK110" s="132">
        <v>2.2592425938909413</v>
      </c>
      <c r="AL110" s="133">
        <v>93587</v>
      </c>
      <c r="AM110" s="132">
        <v>97.93225411508638</v>
      </c>
      <c r="AN110" s="133">
        <v>86503</v>
      </c>
      <c r="AO110" s="137">
        <v>90.519343260466911</v>
      </c>
      <c r="AP110" s="133">
        <v>217678</v>
      </c>
      <c r="AQ110" s="132">
        <v>227.78481211347489</v>
      </c>
      <c r="AR110" s="133">
        <v>40287</v>
      </c>
      <c r="AS110" s="132">
        <v>42.157529587811183</v>
      </c>
    </row>
    <row r="111" spans="1:45" s="139" customFormat="1" ht="13.8" x14ac:dyDescent="0.3">
      <c r="A111" s="124" t="s">
        <v>238</v>
      </c>
      <c r="B111" s="124" t="s">
        <v>236</v>
      </c>
      <c r="C111" s="128">
        <v>18</v>
      </c>
      <c r="D111" s="128">
        <v>21</v>
      </c>
      <c r="E111" s="235">
        <v>4692</v>
      </c>
      <c r="F111" s="236">
        <v>260.66666666666669</v>
      </c>
      <c r="G111" s="235">
        <v>44</v>
      </c>
      <c r="H111" s="236">
        <v>2.4444444444444446</v>
      </c>
      <c r="I111" s="237">
        <v>22</v>
      </c>
      <c r="J111" s="236">
        <v>1.2222222222222223</v>
      </c>
      <c r="K111" s="129">
        <v>2420867.0499999998</v>
      </c>
      <c r="L111" s="126">
        <v>134492.61388888888</v>
      </c>
      <c r="M111" s="126">
        <v>115279.38333333333</v>
      </c>
      <c r="N111" s="375">
        <v>46770</v>
      </c>
      <c r="O111" s="128">
        <v>2598.3333333333335</v>
      </c>
      <c r="P111" s="375">
        <v>182</v>
      </c>
      <c r="Q111" s="128">
        <v>10.111111111111111</v>
      </c>
      <c r="R111" s="375">
        <v>2829</v>
      </c>
      <c r="S111" s="128">
        <v>157.16666666666666</v>
      </c>
      <c r="T111" s="375">
        <v>139</v>
      </c>
      <c r="U111" s="128">
        <v>7.7222222222222223</v>
      </c>
      <c r="V111" s="375">
        <v>46</v>
      </c>
      <c r="W111" s="128">
        <v>2.5555555555555554</v>
      </c>
      <c r="X111" s="375">
        <v>40</v>
      </c>
      <c r="Y111" s="128">
        <v>2.2222222222222223</v>
      </c>
      <c r="Z111" s="375">
        <v>74</v>
      </c>
      <c r="AA111" s="128">
        <v>4.1111111111111107</v>
      </c>
      <c r="AB111" s="375">
        <v>17</v>
      </c>
      <c r="AC111" s="128">
        <v>0.94444444444444442</v>
      </c>
      <c r="AD111" s="375">
        <v>16</v>
      </c>
      <c r="AE111" s="128">
        <v>0.88888888888888884</v>
      </c>
      <c r="AF111" s="130">
        <v>44</v>
      </c>
      <c r="AG111" s="128">
        <v>2.4444444444444446</v>
      </c>
      <c r="AH111" s="130">
        <v>126</v>
      </c>
      <c r="AI111" s="128">
        <v>7</v>
      </c>
      <c r="AJ111" s="130">
        <v>9</v>
      </c>
      <c r="AK111" s="128">
        <v>0.5</v>
      </c>
      <c r="AL111" s="130">
        <v>704</v>
      </c>
      <c r="AM111" s="128">
        <v>39.111111111111114</v>
      </c>
      <c r="AN111" s="130">
        <v>1502</v>
      </c>
      <c r="AO111" s="128">
        <v>83.444444444444443</v>
      </c>
      <c r="AP111" s="130">
        <v>1075</v>
      </c>
      <c r="AQ111" s="128">
        <v>59.722222222222221</v>
      </c>
      <c r="AR111" s="130">
        <v>265</v>
      </c>
      <c r="AS111" s="128">
        <v>14.722222222222221</v>
      </c>
    </row>
    <row r="112" spans="1:45" s="139" customFormat="1" ht="13.8" x14ac:dyDescent="0.3">
      <c r="A112" s="124" t="s">
        <v>142</v>
      </c>
      <c r="B112" s="124" t="s">
        <v>237</v>
      </c>
      <c r="C112" s="128">
        <v>49</v>
      </c>
      <c r="D112" s="128">
        <v>92</v>
      </c>
      <c r="E112" s="235">
        <v>18335</v>
      </c>
      <c r="F112" s="236">
        <v>374.18367346938777</v>
      </c>
      <c r="G112" s="235">
        <v>546</v>
      </c>
      <c r="H112" s="236">
        <v>11.142857142857142</v>
      </c>
      <c r="I112" s="237">
        <v>446</v>
      </c>
      <c r="J112" s="236">
        <v>9.1020408163265305</v>
      </c>
      <c r="K112" s="129">
        <v>16115691.16</v>
      </c>
      <c r="L112" s="126">
        <v>328891.65632653062</v>
      </c>
      <c r="M112" s="126">
        <v>175170.55608695652</v>
      </c>
      <c r="N112" s="375">
        <v>181320</v>
      </c>
      <c r="O112" s="128">
        <v>3700.408163265306</v>
      </c>
      <c r="P112" s="375">
        <v>1208</v>
      </c>
      <c r="Q112" s="128">
        <v>24.653061224489797</v>
      </c>
      <c r="R112" s="375">
        <v>3819</v>
      </c>
      <c r="S112" s="128">
        <v>77.938775510204081</v>
      </c>
      <c r="T112" s="375">
        <v>284</v>
      </c>
      <c r="U112" s="128">
        <v>5.795918367346939</v>
      </c>
      <c r="V112" s="375">
        <v>327</v>
      </c>
      <c r="W112" s="128">
        <v>6.6734693877551017</v>
      </c>
      <c r="X112" s="375">
        <v>557</v>
      </c>
      <c r="Y112" s="128">
        <v>11.36734693877551</v>
      </c>
      <c r="Z112" s="375">
        <v>800</v>
      </c>
      <c r="AA112" s="128">
        <v>16.326530612244898</v>
      </c>
      <c r="AB112" s="375">
        <v>413</v>
      </c>
      <c r="AC112" s="128">
        <v>8.4285714285714288</v>
      </c>
      <c r="AD112" s="375">
        <v>1118</v>
      </c>
      <c r="AE112" s="128">
        <v>22.816326530612244</v>
      </c>
      <c r="AF112" s="130">
        <v>318</v>
      </c>
      <c r="AG112" s="128">
        <v>6.4897959183673466</v>
      </c>
      <c r="AH112" s="130">
        <v>652</v>
      </c>
      <c r="AI112" s="128">
        <v>13.306122448979592</v>
      </c>
      <c r="AJ112" s="130">
        <v>156</v>
      </c>
      <c r="AK112" s="128">
        <v>3.1836734693877551</v>
      </c>
      <c r="AL112" s="130">
        <v>6047</v>
      </c>
      <c r="AM112" s="128">
        <v>123.40816326530613</v>
      </c>
      <c r="AN112" s="130">
        <v>3591</v>
      </c>
      <c r="AO112" s="128">
        <v>73.285714285714292</v>
      </c>
      <c r="AP112" s="130">
        <v>24629</v>
      </c>
      <c r="AQ112" s="128">
        <v>502.63265306122452</v>
      </c>
      <c r="AR112" s="130">
        <v>811</v>
      </c>
      <c r="AS112" s="128">
        <v>16.551020408163264</v>
      </c>
    </row>
    <row r="113" spans="1:45" ht="18" customHeight="1" x14ac:dyDescent="0.3">
      <c r="A113" s="140" t="s">
        <v>218</v>
      </c>
      <c r="B113" s="141"/>
      <c r="C113" s="142"/>
      <c r="D113" s="143"/>
      <c r="E113" s="144"/>
      <c r="F113" s="145"/>
      <c r="G113" s="144"/>
      <c r="H113" s="146"/>
      <c r="I113" s="144"/>
      <c r="J113" s="145"/>
      <c r="K113" s="147"/>
      <c r="L113" s="148"/>
      <c r="M113" s="149"/>
      <c r="N113" s="146"/>
      <c r="O113" s="150"/>
      <c r="P113" s="146"/>
      <c r="Q113" s="145"/>
      <c r="R113" s="144"/>
      <c r="S113" s="150"/>
      <c r="T113" s="146"/>
      <c r="U113" s="145"/>
      <c r="V113" s="144"/>
      <c r="W113" s="150"/>
      <c r="X113" s="146"/>
      <c r="Y113" s="145"/>
      <c r="Z113" s="144"/>
      <c r="AA113" s="150"/>
      <c r="AB113" s="146"/>
      <c r="AC113" s="145"/>
      <c r="AD113" s="146"/>
      <c r="AE113" s="146"/>
      <c r="AF113" s="144"/>
      <c r="AG113" s="145"/>
      <c r="AH113" s="146"/>
      <c r="AI113" s="145"/>
      <c r="AJ113" s="144"/>
      <c r="AK113" s="145"/>
      <c r="AL113" s="144"/>
      <c r="AM113" s="145"/>
      <c r="AN113" s="144"/>
      <c r="AO113" s="150"/>
      <c r="AP113" s="146"/>
      <c r="AQ113" s="145"/>
      <c r="AR113" s="144"/>
      <c r="AS113" s="145"/>
    </row>
    <row r="114" spans="1:45" ht="18" customHeight="1" x14ac:dyDescent="0.25"/>
    <row r="116" spans="1:45" ht="13.8" x14ac:dyDescent="0.3">
      <c r="A116" s="160"/>
      <c r="B116" s="160"/>
      <c r="N116" s="155"/>
    </row>
    <row r="117" spans="1:45" x14ac:dyDescent="0.25">
      <c r="N117" s="155"/>
    </row>
    <row r="118" spans="1:45" x14ac:dyDescent="0.25">
      <c r="N118" s="155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B107"/>
  <sheetViews>
    <sheetView workbookViewId="0">
      <pane xSplit="3" ySplit="3" topLeftCell="D66" activePane="bottomRight" state="frozen"/>
      <selection activeCell="D7" sqref="D7"/>
      <selection pane="topRight" activeCell="D7" sqref="D7"/>
      <selection pane="bottomLeft" activeCell="D7" sqref="D7"/>
      <selection pane="bottomRight" activeCell="O84" sqref="O84"/>
    </sheetView>
  </sheetViews>
  <sheetFormatPr defaultColWidth="9.33203125" defaultRowHeight="12" customHeight="1" x14ac:dyDescent="0.25"/>
  <cols>
    <col min="1" max="1" width="24" style="164" customWidth="1"/>
    <col min="2" max="2" width="20.5546875" style="164" customWidth="1"/>
    <col min="3" max="3" width="21.5546875" style="161" customWidth="1"/>
    <col min="4" max="11" width="8.6640625" style="165" customWidth="1"/>
    <col min="12" max="14" width="8.6640625" style="166" customWidth="1"/>
    <col min="15" max="15" width="8.6640625" style="167" customWidth="1"/>
    <col min="16" max="18" width="9.33203125" style="363" customWidth="1"/>
    <col min="19" max="19" width="9.33203125" style="364" customWidth="1"/>
    <col min="20" max="24" width="8.6640625" style="166" customWidth="1"/>
    <col min="25" max="25" width="10.6640625" style="166" customWidth="1"/>
    <col min="26" max="26" width="12.33203125" style="166" bestFit="1" customWidth="1"/>
    <col min="27" max="27" width="95.6640625" style="166" customWidth="1"/>
    <col min="28" max="16384" width="9.33203125" style="161"/>
  </cols>
  <sheetData>
    <row r="1" spans="1:27" ht="41.4" x14ac:dyDescent="0.25">
      <c r="A1" s="415" t="s">
        <v>324</v>
      </c>
      <c r="B1" s="415"/>
      <c r="C1" s="416"/>
      <c r="D1" s="293"/>
      <c r="E1" s="294"/>
      <c r="F1" s="294"/>
      <c r="G1" s="295"/>
      <c r="H1" s="296"/>
      <c r="I1" s="297"/>
      <c r="J1" s="297"/>
      <c r="K1" s="298"/>
      <c r="L1" s="293"/>
      <c r="M1" s="294"/>
      <c r="N1" s="294"/>
      <c r="O1" s="295"/>
      <c r="P1" s="296"/>
      <c r="Q1" s="297"/>
      <c r="R1" s="297"/>
      <c r="S1" s="298"/>
      <c r="T1" s="299"/>
      <c r="U1" s="300"/>
      <c r="V1" s="300"/>
      <c r="W1" s="301"/>
      <c r="X1" s="301"/>
      <c r="Y1" s="302" t="s">
        <v>219</v>
      </c>
      <c r="Z1" s="417" t="s">
        <v>315</v>
      </c>
      <c r="AA1" s="419" t="s">
        <v>252</v>
      </c>
    </row>
    <row r="2" spans="1:27" ht="42" customHeight="1" x14ac:dyDescent="0.25">
      <c r="A2" s="378"/>
      <c r="B2" s="378"/>
      <c r="C2" s="379"/>
      <c r="D2" s="421" t="s">
        <v>253</v>
      </c>
      <c r="E2" s="422"/>
      <c r="F2" s="422"/>
      <c r="G2" s="423"/>
      <c r="H2" s="424" t="s">
        <v>254</v>
      </c>
      <c r="I2" s="425"/>
      <c r="J2" s="425"/>
      <c r="K2" s="426"/>
      <c r="L2" s="421" t="s">
        <v>255</v>
      </c>
      <c r="M2" s="422"/>
      <c r="N2" s="422"/>
      <c r="O2" s="423"/>
      <c r="P2" s="424" t="s">
        <v>256</v>
      </c>
      <c r="Q2" s="425"/>
      <c r="R2" s="425"/>
      <c r="S2" s="426"/>
      <c r="T2" s="427" t="s">
        <v>257</v>
      </c>
      <c r="U2" s="428"/>
      <c r="V2" s="428"/>
      <c r="W2" s="429"/>
      <c r="X2" s="382"/>
      <c r="Y2" s="430" t="s">
        <v>220</v>
      </c>
      <c r="Z2" s="417"/>
      <c r="AA2" s="419"/>
    </row>
    <row r="3" spans="1:27" s="162" customFormat="1" ht="46.2" thickBot="1" x14ac:dyDescent="0.3">
      <c r="A3" s="380" t="s">
        <v>258</v>
      </c>
      <c r="B3" s="380"/>
      <c r="C3" s="381" t="s">
        <v>177</v>
      </c>
      <c r="D3" s="303" t="s">
        <v>221</v>
      </c>
      <c r="E3" s="304" t="s">
        <v>222</v>
      </c>
      <c r="F3" s="304" t="s">
        <v>223</v>
      </c>
      <c r="G3" s="305" t="s">
        <v>259</v>
      </c>
      <c r="H3" s="306" t="s">
        <v>224</v>
      </c>
      <c r="I3" s="307" t="s">
        <v>225</v>
      </c>
      <c r="J3" s="308" t="s">
        <v>226</v>
      </c>
      <c r="K3" s="309" t="s">
        <v>260</v>
      </c>
      <c r="L3" s="310" t="s">
        <v>227</v>
      </c>
      <c r="M3" s="311" t="s">
        <v>228</v>
      </c>
      <c r="N3" s="311" t="s">
        <v>229</v>
      </c>
      <c r="O3" s="312" t="s">
        <v>261</v>
      </c>
      <c r="P3" s="313" t="s">
        <v>262</v>
      </c>
      <c r="Q3" s="314" t="s">
        <v>263</v>
      </c>
      <c r="R3" s="314" t="s">
        <v>264</v>
      </c>
      <c r="S3" s="315" t="s">
        <v>265</v>
      </c>
      <c r="T3" s="310" t="s">
        <v>230</v>
      </c>
      <c r="U3" s="311" t="s">
        <v>231</v>
      </c>
      <c r="V3" s="311" t="s">
        <v>232</v>
      </c>
      <c r="W3" s="316" t="s">
        <v>266</v>
      </c>
      <c r="X3" s="383"/>
      <c r="Y3" s="431"/>
      <c r="Z3" s="418"/>
      <c r="AA3" s="420"/>
    </row>
    <row r="4" spans="1:27" ht="18" customHeight="1" thickBot="1" x14ac:dyDescent="0.3">
      <c r="A4" s="317" t="s">
        <v>267</v>
      </c>
      <c r="B4" s="367" t="s">
        <v>142</v>
      </c>
      <c r="C4" s="318" t="s">
        <v>5</v>
      </c>
      <c r="D4" s="319">
        <v>3.5</v>
      </c>
      <c r="E4" s="319">
        <v>0</v>
      </c>
      <c r="F4" s="320">
        <f>D4-E4</f>
        <v>3.5</v>
      </c>
      <c r="G4" s="319">
        <v>0</v>
      </c>
      <c r="H4" s="321">
        <v>14</v>
      </c>
      <c r="I4" s="321">
        <v>0</v>
      </c>
      <c r="J4" s="322">
        <f t="shared" ref="J4:J67" si="0">H4-I4</f>
        <v>14</v>
      </c>
      <c r="K4" s="323">
        <v>0</v>
      </c>
      <c r="L4" s="324">
        <v>3</v>
      </c>
      <c r="M4" s="325">
        <v>0</v>
      </c>
      <c r="N4" s="326">
        <f t="shared" ref="N4:N67" si="1">L4-M4</f>
        <v>3</v>
      </c>
      <c r="O4" s="327">
        <v>0</v>
      </c>
      <c r="P4" s="328">
        <v>3</v>
      </c>
      <c r="Q4" s="329">
        <v>0</v>
      </c>
      <c r="R4" s="330">
        <f t="shared" ref="R4:R67" si="2">P4-Q4</f>
        <v>3</v>
      </c>
      <c r="S4" s="331">
        <v>0</v>
      </c>
      <c r="T4" s="332">
        <f t="shared" ref="T4:T35" si="3">SUM(P4,L4,H4,D4)</f>
        <v>23.5</v>
      </c>
      <c r="U4" s="332">
        <f t="shared" ref="U4:U67" si="4">SUM(Q4,M4,I4,E4)</f>
        <v>0</v>
      </c>
      <c r="V4" s="332">
        <f t="shared" ref="V4:V67" si="5">T4-U4</f>
        <v>23.5</v>
      </c>
      <c r="W4" s="332">
        <f t="shared" ref="W4:W35" si="6">SUM(S4,O4,K4,G4)</f>
        <v>0</v>
      </c>
      <c r="X4" s="332"/>
      <c r="Y4" s="333">
        <f>V4-W4</f>
        <v>23.5</v>
      </c>
      <c r="Z4" s="334">
        <v>2</v>
      </c>
      <c r="AA4" s="334" t="s">
        <v>268</v>
      </c>
    </row>
    <row r="5" spans="1:27" ht="18" customHeight="1" thickBot="1" x14ac:dyDescent="0.3">
      <c r="A5" s="335" t="s">
        <v>267</v>
      </c>
      <c r="B5" s="336" t="s">
        <v>152</v>
      </c>
      <c r="C5" s="337" t="s">
        <v>6</v>
      </c>
      <c r="D5" s="338">
        <v>1</v>
      </c>
      <c r="E5" s="338">
        <v>0</v>
      </c>
      <c r="F5" s="320">
        <f t="shared" ref="F5:F68" si="7">D5-E5</f>
        <v>1</v>
      </c>
      <c r="G5" s="338">
        <v>0</v>
      </c>
      <c r="H5" s="339">
        <v>4</v>
      </c>
      <c r="I5" s="339">
        <v>0</v>
      </c>
      <c r="J5" s="322">
        <f t="shared" si="0"/>
        <v>4</v>
      </c>
      <c r="K5" s="340">
        <v>0</v>
      </c>
      <c r="L5" s="341">
        <v>0</v>
      </c>
      <c r="M5" s="342">
        <v>0</v>
      </c>
      <c r="N5" s="326">
        <f t="shared" si="1"/>
        <v>0</v>
      </c>
      <c r="O5" s="343">
        <v>0</v>
      </c>
      <c r="P5" s="344">
        <v>0.25</v>
      </c>
      <c r="Q5" s="345">
        <v>0</v>
      </c>
      <c r="R5" s="330">
        <f t="shared" si="2"/>
        <v>0.25</v>
      </c>
      <c r="S5" s="346">
        <v>0</v>
      </c>
      <c r="T5" s="347">
        <f t="shared" si="3"/>
        <v>5.25</v>
      </c>
      <c r="U5" s="332">
        <f t="shared" si="4"/>
        <v>0</v>
      </c>
      <c r="V5" s="332">
        <f t="shared" si="5"/>
        <v>5.25</v>
      </c>
      <c r="W5" s="347">
        <f t="shared" si="6"/>
        <v>0</v>
      </c>
      <c r="X5" s="347"/>
      <c r="Y5" s="333">
        <f t="shared" ref="Y5:Y68" si="8">V5-W5</f>
        <v>5.25</v>
      </c>
      <c r="Z5" s="348">
        <v>0</v>
      </c>
      <c r="AA5" s="348"/>
    </row>
    <row r="6" spans="1:27" ht="18" customHeight="1" thickBot="1" x14ac:dyDescent="0.3">
      <c r="A6" s="335" t="s">
        <v>267</v>
      </c>
      <c r="B6" s="336" t="s">
        <v>152</v>
      </c>
      <c r="C6" s="337" t="s">
        <v>7</v>
      </c>
      <c r="D6" s="338">
        <v>0.25</v>
      </c>
      <c r="E6" s="338">
        <v>0</v>
      </c>
      <c r="F6" s="320">
        <f t="shared" si="7"/>
        <v>0.25</v>
      </c>
      <c r="G6" s="338">
        <v>0</v>
      </c>
      <c r="H6" s="339">
        <v>1.75</v>
      </c>
      <c r="I6" s="339">
        <v>0</v>
      </c>
      <c r="J6" s="322">
        <f t="shared" si="0"/>
        <v>1.75</v>
      </c>
      <c r="K6" s="340">
        <v>0</v>
      </c>
      <c r="L6" s="341">
        <v>0</v>
      </c>
      <c r="M6" s="342">
        <v>0</v>
      </c>
      <c r="N6" s="326">
        <f t="shared" si="1"/>
        <v>0</v>
      </c>
      <c r="O6" s="343">
        <v>0</v>
      </c>
      <c r="P6" s="344">
        <v>0</v>
      </c>
      <c r="Q6" s="345">
        <v>0</v>
      </c>
      <c r="R6" s="330">
        <f t="shared" si="2"/>
        <v>0</v>
      </c>
      <c r="S6" s="346">
        <v>0</v>
      </c>
      <c r="T6" s="347">
        <f t="shared" si="3"/>
        <v>2</v>
      </c>
      <c r="U6" s="332">
        <f t="shared" si="4"/>
        <v>0</v>
      </c>
      <c r="V6" s="332">
        <f t="shared" si="5"/>
        <v>2</v>
      </c>
      <c r="W6" s="347">
        <f t="shared" si="6"/>
        <v>0</v>
      </c>
      <c r="X6" s="347"/>
      <c r="Y6" s="333">
        <f t="shared" si="8"/>
        <v>2</v>
      </c>
      <c r="Z6" s="348">
        <v>0.5</v>
      </c>
      <c r="AA6" s="348" t="s">
        <v>233</v>
      </c>
    </row>
    <row r="7" spans="1:27" ht="18" customHeight="1" thickBot="1" x14ac:dyDescent="0.3">
      <c r="A7" s="335" t="s">
        <v>267</v>
      </c>
      <c r="B7" s="336" t="s">
        <v>153</v>
      </c>
      <c r="C7" s="337" t="s">
        <v>8</v>
      </c>
      <c r="D7" s="338">
        <v>1.25</v>
      </c>
      <c r="E7" s="338">
        <v>0</v>
      </c>
      <c r="F7" s="320">
        <f t="shared" si="7"/>
        <v>1.25</v>
      </c>
      <c r="G7" s="338">
        <v>0</v>
      </c>
      <c r="H7" s="339">
        <v>4.75</v>
      </c>
      <c r="I7" s="339">
        <v>0</v>
      </c>
      <c r="J7" s="322">
        <f t="shared" si="0"/>
        <v>4.75</v>
      </c>
      <c r="K7" s="340">
        <v>0</v>
      </c>
      <c r="L7" s="341">
        <v>1</v>
      </c>
      <c r="M7" s="342">
        <v>0</v>
      </c>
      <c r="N7" s="326">
        <f t="shared" si="1"/>
        <v>1</v>
      </c>
      <c r="O7" s="343">
        <v>0</v>
      </c>
      <c r="P7" s="344">
        <v>0</v>
      </c>
      <c r="Q7" s="345">
        <v>0</v>
      </c>
      <c r="R7" s="330">
        <f t="shared" si="2"/>
        <v>0</v>
      </c>
      <c r="S7" s="346">
        <v>0</v>
      </c>
      <c r="T7" s="347">
        <f t="shared" si="3"/>
        <v>7</v>
      </c>
      <c r="U7" s="332">
        <f t="shared" si="4"/>
        <v>0</v>
      </c>
      <c r="V7" s="332">
        <f t="shared" si="5"/>
        <v>7</v>
      </c>
      <c r="W7" s="347">
        <f t="shared" si="6"/>
        <v>0</v>
      </c>
      <c r="X7" s="347"/>
      <c r="Y7" s="333">
        <f t="shared" si="8"/>
        <v>7</v>
      </c>
      <c r="Z7" s="348">
        <v>2</v>
      </c>
      <c r="AA7" s="348" t="s">
        <v>269</v>
      </c>
    </row>
    <row r="8" spans="1:27" ht="18" customHeight="1" thickBot="1" x14ac:dyDescent="0.3">
      <c r="A8" s="335" t="s">
        <v>267</v>
      </c>
      <c r="B8" s="336" t="s">
        <v>152</v>
      </c>
      <c r="C8" s="337" t="s">
        <v>9</v>
      </c>
      <c r="D8" s="338">
        <v>1</v>
      </c>
      <c r="E8" s="338">
        <v>0</v>
      </c>
      <c r="F8" s="320">
        <f t="shared" si="7"/>
        <v>1</v>
      </c>
      <c r="G8" s="338">
        <v>0</v>
      </c>
      <c r="H8" s="339">
        <v>4</v>
      </c>
      <c r="I8" s="339">
        <v>0</v>
      </c>
      <c r="J8" s="322">
        <f t="shared" si="0"/>
        <v>4</v>
      </c>
      <c r="K8" s="340">
        <v>0</v>
      </c>
      <c r="L8" s="341">
        <v>0</v>
      </c>
      <c r="M8" s="342">
        <v>0</v>
      </c>
      <c r="N8" s="326">
        <f t="shared" si="1"/>
        <v>0</v>
      </c>
      <c r="O8" s="343">
        <v>0</v>
      </c>
      <c r="P8" s="344">
        <v>0.25</v>
      </c>
      <c r="Q8" s="345">
        <v>0</v>
      </c>
      <c r="R8" s="330">
        <f t="shared" si="2"/>
        <v>0.25</v>
      </c>
      <c r="S8" s="346">
        <v>0</v>
      </c>
      <c r="T8" s="347">
        <f t="shared" si="3"/>
        <v>5.25</v>
      </c>
      <c r="U8" s="332">
        <f t="shared" si="4"/>
        <v>0</v>
      </c>
      <c r="V8" s="332">
        <f t="shared" si="5"/>
        <v>5.25</v>
      </c>
      <c r="W8" s="347">
        <f t="shared" si="6"/>
        <v>0</v>
      </c>
      <c r="X8" s="347"/>
      <c r="Y8" s="333">
        <f t="shared" si="8"/>
        <v>5.25</v>
      </c>
      <c r="Z8" s="348">
        <v>0</v>
      </c>
      <c r="AA8" s="348"/>
    </row>
    <row r="9" spans="1:27" ht="18" customHeight="1" thickBot="1" x14ac:dyDescent="0.3">
      <c r="A9" s="335" t="s">
        <v>267</v>
      </c>
      <c r="B9" s="336" t="s">
        <v>152</v>
      </c>
      <c r="C9" s="337" t="s">
        <v>10</v>
      </c>
      <c r="D9" s="338">
        <v>0</v>
      </c>
      <c r="E9" s="338">
        <v>0</v>
      </c>
      <c r="F9" s="320">
        <f t="shared" si="7"/>
        <v>0</v>
      </c>
      <c r="G9" s="338">
        <v>0</v>
      </c>
      <c r="H9" s="339">
        <v>1</v>
      </c>
      <c r="I9" s="339">
        <v>0</v>
      </c>
      <c r="J9" s="322">
        <f t="shared" si="0"/>
        <v>1</v>
      </c>
      <c r="K9" s="340">
        <v>0</v>
      </c>
      <c r="L9" s="341">
        <v>0</v>
      </c>
      <c r="M9" s="342">
        <v>0</v>
      </c>
      <c r="N9" s="326">
        <f t="shared" si="1"/>
        <v>0</v>
      </c>
      <c r="O9" s="343">
        <v>0</v>
      </c>
      <c r="P9" s="344">
        <v>0</v>
      </c>
      <c r="Q9" s="345">
        <v>0</v>
      </c>
      <c r="R9" s="330">
        <f t="shared" si="2"/>
        <v>0</v>
      </c>
      <c r="S9" s="346">
        <v>0</v>
      </c>
      <c r="T9" s="347">
        <f t="shared" si="3"/>
        <v>1</v>
      </c>
      <c r="U9" s="332">
        <f t="shared" si="4"/>
        <v>0</v>
      </c>
      <c r="V9" s="332">
        <f t="shared" si="5"/>
        <v>1</v>
      </c>
      <c r="W9" s="347">
        <f t="shared" si="6"/>
        <v>0</v>
      </c>
      <c r="X9" s="347"/>
      <c r="Y9" s="333">
        <f t="shared" si="8"/>
        <v>1</v>
      </c>
      <c r="Z9" s="348">
        <v>0.05</v>
      </c>
      <c r="AA9" s="348" t="s">
        <v>233</v>
      </c>
    </row>
    <row r="10" spans="1:27" ht="18" customHeight="1" thickBot="1" x14ac:dyDescent="0.3">
      <c r="A10" s="335" t="s">
        <v>270</v>
      </c>
      <c r="B10" s="336" t="s">
        <v>316</v>
      </c>
      <c r="C10" s="337" t="s">
        <v>11</v>
      </c>
      <c r="D10" s="338">
        <v>1.75</v>
      </c>
      <c r="E10" s="338">
        <v>0</v>
      </c>
      <c r="F10" s="320">
        <f t="shared" si="7"/>
        <v>1.75</v>
      </c>
      <c r="G10" s="338">
        <v>0</v>
      </c>
      <c r="H10" s="339">
        <v>5.5</v>
      </c>
      <c r="I10" s="339">
        <v>0</v>
      </c>
      <c r="J10" s="322">
        <f t="shared" si="0"/>
        <v>5.5</v>
      </c>
      <c r="K10" s="340">
        <v>0</v>
      </c>
      <c r="L10" s="341">
        <v>0</v>
      </c>
      <c r="M10" s="342">
        <v>0</v>
      </c>
      <c r="N10" s="326">
        <f t="shared" si="1"/>
        <v>0</v>
      </c>
      <c r="O10" s="343">
        <v>0</v>
      </c>
      <c r="P10" s="349">
        <v>0</v>
      </c>
      <c r="Q10" s="339">
        <v>0</v>
      </c>
      <c r="R10" s="330">
        <f t="shared" si="2"/>
        <v>0</v>
      </c>
      <c r="S10" s="350">
        <v>0</v>
      </c>
      <c r="T10" s="347">
        <f t="shared" si="3"/>
        <v>7.25</v>
      </c>
      <c r="U10" s="332">
        <f t="shared" si="4"/>
        <v>0</v>
      </c>
      <c r="V10" s="332">
        <f t="shared" si="5"/>
        <v>7.25</v>
      </c>
      <c r="W10" s="347">
        <f t="shared" si="6"/>
        <v>0</v>
      </c>
      <c r="X10" s="347"/>
      <c r="Y10" s="333">
        <f t="shared" si="8"/>
        <v>7.25</v>
      </c>
      <c r="Z10" s="348">
        <v>0.3</v>
      </c>
      <c r="AA10" s="348" t="s">
        <v>271</v>
      </c>
    </row>
    <row r="11" spans="1:27" ht="18" customHeight="1" thickBot="1" x14ac:dyDescent="0.3">
      <c r="A11" s="335" t="s">
        <v>270</v>
      </c>
      <c r="B11" s="336" t="s">
        <v>316</v>
      </c>
      <c r="C11" s="337" t="s">
        <v>12</v>
      </c>
      <c r="D11" s="338">
        <v>0.5</v>
      </c>
      <c r="E11" s="338">
        <v>0</v>
      </c>
      <c r="F11" s="320">
        <f t="shared" si="7"/>
        <v>0.5</v>
      </c>
      <c r="G11" s="338">
        <v>0</v>
      </c>
      <c r="H11" s="339">
        <v>3</v>
      </c>
      <c r="I11" s="339">
        <v>0</v>
      </c>
      <c r="J11" s="322">
        <f t="shared" si="0"/>
        <v>3</v>
      </c>
      <c r="K11" s="340">
        <v>0</v>
      </c>
      <c r="L11" s="341">
        <v>0</v>
      </c>
      <c r="M11" s="342">
        <v>0</v>
      </c>
      <c r="N11" s="326">
        <f t="shared" si="1"/>
        <v>0</v>
      </c>
      <c r="O11" s="343">
        <v>0</v>
      </c>
      <c r="P11" s="349">
        <v>0</v>
      </c>
      <c r="Q11" s="339">
        <v>0</v>
      </c>
      <c r="R11" s="330">
        <f t="shared" si="2"/>
        <v>0</v>
      </c>
      <c r="S11" s="350">
        <v>0</v>
      </c>
      <c r="T11" s="347">
        <f t="shared" si="3"/>
        <v>3.5</v>
      </c>
      <c r="U11" s="332">
        <f t="shared" si="4"/>
        <v>0</v>
      </c>
      <c r="V11" s="332">
        <f t="shared" si="5"/>
        <v>3.5</v>
      </c>
      <c r="W11" s="347">
        <f t="shared" si="6"/>
        <v>0</v>
      </c>
      <c r="X11" s="347"/>
      <c r="Y11" s="333">
        <f t="shared" si="8"/>
        <v>3.5</v>
      </c>
      <c r="Z11" s="348">
        <v>7.0000000000000007E-2</v>
      </c>
      <c r="AA11" s="348" t="s">
        <v>272</v>
      </c>
    </row>
    <row r="12" spans="1:27" ht="18" customHeight="1" thickBot="1" x14ac:dyDescent="0.3">
      <c r="A12" s="335" t="s">
        <v>267</v>
      </c>
      <c r="B12" s="336" t="s">
        <v>166</v>
      </c>
      <c r="C12" s="337" t="s">
        <v>13</v>
      </c>
      <c r="D12" s="338">
        <v>1</v>
      </c>
      <c r="E12" s="338">
        <v>0</v>
      </c>
      <c r="F12" s="320">
        <f t="shared" si="7"/>
        <v>1</v>
      </c>
      <c r="G12" s="338">
        <v>0</v>
      </c>
      <c r="H12" s="339">
        <v>8</v>
      </c>
      <c r="I12" s="339">
        <v>0</v>
      </c>
      <c r="J12" s="322">
        <f t="shared" si="0"/>
        <v>8</v>
      </c>
      <c r="K12" s="340">
        <v>0</v>
      </c>
      <c r="L12" s="341">
        <v>1</v>
      </c>
      <c r="M12" s="342">
        <v>0</v>
      </c>
      <c r="N12" s="326">
        <f t="shared" si="1"/>
        <v>1</v>
      </c>
      <c r="O12" s="343">
        <v>0</v>
      </c>
      <c r="P12" s="344">
        <v>0</v>
      </c>
      <c r="Q12" s="345">
        <v>0</v>
      </c>
      <c r="R12" s="330">
        <f t="shared" si="2"/>
        <v>0</v>
      </c>
      <c r="S12" s="346">
        <v>0</v>
      </c>
      <c r="T12" s="347">
        <f t="shared" si="3"/>
        <v>10</v>
      </c>
      <c r="U12" s="332">
        <f t="shared" si="4"/>
        <v>0</v>
      </c>
      <c r="V12" s="332">
        <f t="shared" si="5"/>
        <v>10</v>
      </c>
      <c r="W12" s="347">
        <f t="shared" si="6"/>
        <v>0</v>
      </c>
      <c r="X12" s="347"/>
      <c r="Y12" s="333">
        <f t="shared" si="8"/>
        <v>10</v>
      </c>
      <c r="Z12" s="348">
        <v>2.6</v>
      </c>
      <c r="AA12" s="348" t="s">
        <v>273</v>
      </c>
    </row>
    <row r="13" spans="1:27" ht="18" customHeight="1" thickBot="1" x14ac:dyDescent="0.3">
      <c r="A13" s="335" t="s">
        <v>267</v>
      </c>
      <c r="B13" s="336" t="s">
        <v>166</v>
      </c>
      <c r="C13" s="337" t="s">
        <v>14</v>
      </c>
      <c r="D13" s="338">
        <v>1.25</v>
      </c>
      <c r="E13" s="338">
        <v>0</v>
      </c>
      <c r="F13" s="320">
        <f t="shared" si="7"/>
        <v>1.25</v>
      </c>
      <c r="G13" s="338">
        <v>0</v>
      </c>
      <c r="H13" s="339">
        <v>10.75</v>
      </c>
      <c r="I13" s="339">
        <v>0</v>
      </c>
      <c r="J13" s="322">
        <f t="shared" si="0"/>
        <v>10.75</v>
      </c>
      <c r="K13" s="340">
        <v>0</v>
      </c>
      <c r="L13" s="341">
        <v>2</v>
      </c>
      <c r="M13" s="342">
        <v>0</v>
      </c>
      <c r="N13" s="326">
        <f t="shared" si="1"/>
        <v>2</v>
      </c>
      <c r="O13" s="343">
        <v>0</v>
      </c>
      <c r="P13" s="344">
        <v>0</v>
      </c>
      <c r="Q13" s="345">
        <v>0</v>
      </c>
      <c r="R13" s="330">
        <f t="shared" si="2"/>
        <v>0</v>
      </c>
      <c r="S13" s="346">
        <v>0</v>
      </c>
      <c r="T13" s="347">
        <f t="shared" si="3"/>
        <v>14</v>
      </c>
      <c r="U13" s="332">
        <f t="shared" si="4"/>
        <v>0</v>
      </c>
      <c r="V13" s="332">
        <f t="shared" si="5"/>
        <v>14</v>
      </c>
      <c r="W13" s="347">
        <f t="shared" si="6"/>
        <v>0</v>
      </c>
      <c r="X13" s="347"/>
      <c r="Y13" s="333">
        <f t="shared" si="8"/>
        <v>14</v>
      </c>
      <c r="Z13" s="348">
        <v>0.25</v>
      </c>
      <c r="AA13" s="348" t="s">
        <v>233</v>
      </c>
    </row>
    <row r="14" spans="1:27" ht="18" customHeight="1" thickBot="1" x14ac:dyDescent="0.3">
      <c r="A14" s="335" t="s">
        <v>270</v>
      </c>
      <c r="B14" s="336" t="s">
        <v>251</v>
      </c>
      <c r="C14" s="337" t="s">
        <v>15</v>
      </c>
      <c r="D14" s="338">
        <v>3</v>
      </c>
      <c r="E14" s="338">
        <v>0</v>
      </c>
      <c r="F14" s="320">
        <f t="shared" si="7"/>
        <v>3</v>
      </c>
      <c r="G14" s="338">
        <v>0</v>
      </c>
      <c r="H14" s="339">
        <v>8</v>
      </c>
      <c r="I14" s="339">
        <v>0</v>
      </c>
      <c r="J14" s="322">
        <f t="shared" si="0"/>
        <v>8</v>
      </c>
      <c r="K14" s="340">
        <v>1</v>
      </c>
      <c r="L14" s="341">
        <v>5</v>
      </c>
      <c r="M14" s="342">
        <v>0</v>
      </c>
      <c r="N14" s="326">
        <f t="shared" si="1"/>
        <v>5</v>
      </c>
      <c r="O14" s="343">
        <v>1</v>
      </c>
      <c r="P14" s="344">
        <v>1.5</v>
      </c>
      <c r="Q14" s="345">
        <v>0</v>
      </c>
      <c r="R14" s="330">
        <f t="shared" si="2"/>
        <v>1.5</v>
      </c>
      <c r="S14" s="346">
        <v>0</v>
      </c>
      <c r="T14" s="347">
        <f t="shared" si="3"/>
        <v>17.5</v>
      </c>
      <c r="U14" s="332">
        <f t="shared" si="4"/>
        <v>0</v>
      </c>
      <c r="V14" s="332">
        <f t="shared" si="5"/>
        <v>17.5</v>
      </c>
      <c r="W14" s="347">
        <f t="shared" si="6"/>
        <v>2</v>
      </c>
      <c r="X14" s="347"/>
      <c r="Y14" s="333">
        <f t="shared" si="8"/>
        <v>15.5</v>
      </c>
      <c r="Z14" s="348">
        <v>0</v>
      </c>
      <c r="AA14" s="348"/>
    </row>
    <row r="15" spans="1:27" ht="18" customHeight="1" thickBot="1" x14ac:dyDescent="0.3">
      <c r="A15" s="335" t="s">
        <v>270</v>
      </c>
      <c r="B15" s="336" t="s">
        <v>152</v>
      </c>
      <c r="C15" s="337" t="s">
        <v>16</v>
      </c>
      <c r="D15" s="338">
        <v>2</v>
      </c>
      <c r="E15" s="338">
        <v>0</v>
      </c>
      <c r="F15" s="320">
        <f t="shared" si="7"/>
        <v>2</v>
      </c>
      <c r="G15" s="338">
        <v>0</v>
      </c>
      <c r="H15" s="339">
        <v>5</v>
      </c>
      <c r="I15" s="339">
        <v>0</v>
      </c>
      <c r="J15" s="322">
        <f t="shared" si="0"/>
        <v>5</v>
      </c>
      <c r="K15" s="340">
        <v>0</v>
      </c>
      <c r="L15" s="341">
        <v>1</v>
      </c>
      <c r="M15" s="342">
        <v>0</v>
      </c>
      <c r="N15" s="326">
        <f t="shared" si="1"/>
        <v>1</v>
      </c>
      <c r="O15" s="343">
        <v>0</v>
      </c>
      <c r="P15" s="344">
        <v>0</v>
      </c>
      <c r="Q15" s="345">
        <v>0</v>
      </c>
      <c r="R15" s="330">
        <f t="shared" si="2"/>
        <v>0</v>
      </c>
      <c r="S15" s="346">
        <v>0</v>
      </c>
      <c r="T15" s="347">
        <f t="shared" si="3"/>
        <v>8</v>
      </c>
      <c r="U15" s="332">
        <f t="shared" si="4"/>
        <v>0</v>
      </c>
      <c r="V15" s="332">
        <f t="shared" si="5"/>
        <v>8</v>
      </c>
      <c r="W15" s="347">
        <f t="shared" si="6"/>
        <v>0</v>
      </c>
      <c r="X15" s="347"/>
      <c r="Y15" s="333">
        <f t="shared" si="8"/>
        <v>8</v>
      </c>
      <c r="Z15" s="348">
        <v>0.2</v>
      </c>
      <c r="AA15" s="348" t="s">
        <v>274</v>
      </c>
    </row>
    <row r="16" spans="1:27" ht="18" customHeight="1" thickBot="1" x14ac:dyDescent="0.3">
      <c r="A16" s="335" t="s">
        <v>267</v>
      </c>
      <c r="B16" s="336" t="s">
        <v>153</v>
      </c>
      <c r="C16" s="337" t="s">
        <v>17</v>
      </c>
      <c r="D16" s="338">
        <v>4.25</v>
      </c>
      <c r="E16" s="338">
        <v>0</v>
      </c>
      <c r="F16" s="320">
        <f t="shared" si="7"/>
        <v>4.25</v>
      </c>
      <c r="G16" s="338">
        <v>0</v>
      </c>
      <c r="H16" s="339">
        <v>16.75</v>
      </c>
      <c r="I16" s="339">
        <v>0</v>
      </c>
      <c r="J16" s="322">
        <f t="shared" si="0"/>
        <v>16.75</v>
      </c>
      <c r="K16" s="340">
        <v>0</v>
      </c>
      <c r="L16" s="341">
        <v>2</v>
      </c>
      <c r="M16" s="342">
        <v>0</v>
      </c>
      <c r="N16" s="326">
        <f t="shared" si="1"/>
        <v>2</v>
      </c>
      <c r="O16" s="343">
        <v>0</v>
      </c>
      <c r="P16" s="344">
        <v>0</v>
      </c>
      <c r="Q16" s="345">
        <v>0</v>
      </c>
      <c r="R16" s="330">
        <f t="shared" si="2"/>
        <v>0</v>
      </c>
      <c r="S16" s="346">
        <v>0</v>
      </c>
      <c r="T16" s="347">
        <f t="shared" si="3"/>
        <v>23</v>
      </c>
      <c r="U16" s="332">
        <f t="shared" si="4"/>
        <v>0</v>
      </c>
      <c r="V16" s="332">
        <f t="shared" si="5"/>
        <v>23</v>
      </c>
      <c r="W16" s="347">
        <f t="shared" si="6"/>
        <v>0</v>
      </c>
      <c r="X16" s="347"/>
      <c r="Y16" s="333">
        <f t="shared" si="8"/>
        <v>23</v>
      </c>
      <c r="Z16" s="348">
        <v>3.2</v>
      </c>
      <c r="AA16" s="348" t="s">
        <v>275</v>
      </c>
    </row>
    <row r="17" spans="1:27" ht="18" customHeight="1" thickBot="1" x14ac:dyDescent="0.3">
      <c r="A17" s="335" t="s">
        <v>267</v>
      </c>
      <c r="B17" s="336" t="s">
        <v>152</v>
      </c>
      <c r="C17" s="337" t="s">
        <v>18</v>
      </c>
      <c r="D17" s="338">
        <v>1.25</v>
      </c>
      <c r="E17" s="338">
        <v>0</v>
      </c>
      <c r="F17" s="320">
        <f t="shared" si="7"/>
        <v>1.25</v>
      </c>
      <c r="G17" s="338">
        <v>0</v>
      </c>
      <c r="H17" s="339">
        <v>7.75</v>
      </c>
      <c r="I17" s="339">
        <v>0</v>
      </c>
      <c r="J17" s="322">
        <f t="shared" si="0"/>
        <v>7.75</v>
      </c>
      <c r="K17" s="340">
        <v>1</v>
      </c>
      <c r="L17" s="341">
        <v>1</v>
      </c>
      <c r="M17" s="342">
        <v>0</v>
      </c>
      <c r="N17" s="326">
        <f t="shared" si="1"/>
        <v>1</v>
      </c>
      <c r="O17" s="343">
        <v>0</v>
      </c>
      <c r="P17" s="344">
        <v>0</v>
      </c>
      <c r="Q17" s="345">
        <v>0</v>
      </c>
      <c r="R17" s="330">
        <f t="shared" si="2"/>
        <v>0</v>
      </c>
      <c r="S17" s="346">
        <v>0</v>
      </c>
      <c r="T17" s="347">
        <f t="shared" si="3"/>
        <v>10</v>
      </c>
      <c r="U17" s="332">
        <f t="shared" si="4"/>
        <v>0</v>
      </c>
      <c r="V17" s="332">
        <f t="shared" si="5"/>
        <v>10</v>
      </c>
      <c r="W17" s="347">
        <f t="shared" si="6"/>
        <v>1</v>
      </c>
      <c r="X17" s="347"/>
      <c r="Y17" s="333">
        <f t="shared" si="8"/>
        <v>9</v>
      </c>
      <c r="Z17" s="348">
        <v>1</v>
      </c>
      <c r="AA17" s="348" t="s">
        <v>233</v>
      </c>
    </row>
    <row r="18" spans="1:27" ht="18" customHeight="1" thickBot="1" x14ac:dyDescent="0.3">
      <c r="A18" s="335" t="s">
        <v>270</v>
      </c>
      <c r="B18" s="336" t="s">
        <v>316</v>
      </c>
      <c r="C18" s="337" t="s">
        <v>19</v>
      </c>
      <c r="D18" s="338">
        <v>0.5</v>
      </c>
      <c r="E18" s="338">
        <v>0</v>
      </c>
      <c r="F18" s="320">
        <f t="shared" si="7"/>
        <v>0.5</v>
      </c>
      <c r="G18" s="338">
        <v>0</v>
      </c>
      <c r="H18" s="339">
        <v>0.5</v>
      </c>
      <c r="I18" s="339">
        <v>0</v>
      </c>
      <c r="J18" s="322">
        <f t="shared" si="0"/>
        <v>0.5</v>
      </c>
      <c r="K18" s="340">
        <v>0</v>
      </c>
      <c r="L18" s="341">
        <v>0.5</v>
      </c>
      <c r="M18" s="342">
        <v>0</v>
      </c>
      <c r="N18" s="326">
        <f t="shared" si="1"/>
        <v>0.5</v>
      </c>
      <c r="O18" s="343">
        <v>0</v>
      </c>
      <c r="P18" s="349">
        <v>0</v>
      </c>
      <c r="Q18" s="339">
        <v>0</v>
      </c>
      <c r="R18" s="330">
        <f t="shared" si="2"/>
        <v>0</v>
      </c>
      <c r="S18" s="350">
        <v>0</v>
      </c>
      <c r="T18" s="347">
        <f t="shared" si="3"/>
        <v>1.5</v>
      </c>
      <c r="U18" s="332">
        <f t="shared" si="4"/>
        <v>0</v>
      </c>
      <c r="V18" s="332">
        <f t="shared" si="5"/>
        <v>1.5</v>
      </c>
      <c r="W18" s="347">
        <f t="shared" si="6"/>
        <v>0</v>
      </c>
      <c r="X18" s="347"/>
      <c r="Y18" s="333">
        <f t="shared" si="8"/>
        <v>1.5</v>
      </c>
      <c r="Z18" s="348">
        <v>0.03</v>
      </c>
      <c r="AA18" s="348" t="s">
        <v>276</v>
      </c>
    </row>
    <row r="19" spans="1:27" ht="18" customHeight="1" thickBot="1" x14ac:dyDescent="0.3">
      <c r="A19" s="335" t="s">
        <v>267</v>
      </c>
      <c r="B19" s="336" t="s">
        <v>166</v>
      </c>
      <c r="C19" s="337" t="s">
        <v>20</v>
      </c>
      <c r="D19" s="338">
        <v>1</v>
      </c>
      <c r="E19" s="338">
        <v>0</v>
      </c>
      <c r="F19" s="320">
        <f t="shared" si="7"/>
        <v>1</v>
      </c>
      <c r="G19" s="338">
        <v>0</v>
      </c>
      <c r="H19" s="339">
        <v>4</v>
      </c>
      <c r="I19" s="339">
        <v>0</v>
      </c>
      <c r="J19" s="322">
        <f t="shared" si="0"/>
        <v>4</v>
      </c>
      <c r="K19" s="340">
        <v>0</v>
      </c>
      <c r="L19" s="341">
        <v>1</v>
      </c>
      <c r="M19" s="342">
        <v>0</v>
      </c>
      <c r="N19" s="326">
        <f t="shared" si="1"/>
        <v>1</v>
      </c>
      <c r="O19" s="343">
        <v>0</v>
      </c>
      <c r="P19" s="344">
        <v>0.5</v>
      </c>
      <c r="Q19" s="345">
        <v>0</v>
      </c>
      <c r="R19" s="330">
        <f t="shared" si="2"/>
        <v>0.5</v>
      </c>
      <c r="S19" s="346">
        <v>0</v>
      </c>
      <c r="T19" s="347">
        <f>SUM(D19,H19,L19,P19)</f>
        <v>6.5</v>
      </c>
      <c r="U19" s="332">
        <f t="shared" si="4"/>
        <v>0</v>
      </c>
      <c r="V19" s="332">
        <f t="shared" si="5"/>
        <v>6.5</v>
      </c>
      <c r="W19" s="347">
        <f t="shared" si="6"/>
        <v>0</v>
      </c>
      <c r="X19" s="347"/>
      <c r="Y19" s="333">
        <f t="shared" si="8"/>
        <v>6.5</v>
      </c>
      <c r="Z19" s="348">
        <v>0</v>
      </c>
      <c r="AA19" s="368"/>
    </row>
    <row r="20" spans="1:27" ht="18" customHeight="1" thickBot="1" x14ac:dyDescent="0.3">
      <c r="A20" s="335" t="s">
        <v>267</v>
      </c>
      <c r="B20" s="336" t="s">
        <v>142</v>
      </c>
      <c r="C20" s="337" t="s">
        <v>21</v>
      </c>
      <c r="D20" s="338">
        <v>0.33</v>
      </c>
      <c r="E20" s="338">
        <v>0</v>
      </c>
      <c r="F20" s="320">
        <f t="shared" si="7"/>
        <v>0.33</v>
      </c>
      <c r="G20" s="338">
        <v>0</v>
      </c>
      <c r="H20" s="339">
        <v>3</v>
      </c>
      <c r="I20" s="339">
        <v>0</v>
      </c>
      <c r="J20" s="322">
        <f t="shared" si="0"/>
        <v>3</v>
      </c>
      <c r="K20" s="340">
        <v>0</v>
      </c>
      <c r="L20" s="341">
        <v>1</v>
      </c>
      <c r="M20" s="342">
        <v>0</v>
      </c>
      <c r="N20" s="326">
        <f t="shared" si="1"/>
        <v>1</v>
      </c>
      <c r="O20" s="343">
        <v>0</v>
      </c>
      <c r="P20" s="349">
        <v>0</v>
      </c>
      <c r="Q20" s="339">
        <v>0</v>
      </c>
      <c r="R20" s="330">
        <f t="shared" si="2"/>
        <v>0</v>
      </c>
      <c r="S20" s="350">
        <v>0</v>
      </c>
      <c r="T20" s="347">
        <f t="shared" si="3"/>
        <v>4.33</v>
      </c>
      <c r="U20" s="332">
        <f t="shared" si="4"/>
        <v>0</v>
      </c>
      <c r="V20" s="332">
        <f t="shared" si="5"/>
        <v>4.33</v>
      </c>
      <c r="W20" s="347">
        <f t="shared" si="6"/>
        <v>0</v>
      </c>
      <c r="X20" s="347"/>
      <c r="Y20" s="333">
        <f t="shared" si="8"/>
        <v>4.33</v>
      </c>
      <c r="Z20" s="348">
        <v>1</v>
      </c>
      <c r="AA20" s="348" t="s">
        <v>233</v>
      </c>
    </row>
    <row r="21" spans="1:27" ht="18" customHeight="1" thickBot="1" x14ac:dyDescent="0.3">
      <c r="A21" s="335" t="s">
        <v>267</v>
      </c>
      <c r="B21" s="336" t="s">
        <v>152</v>
      </c>
      <c r="C21" s="337" t="s">
        <v>22</v>
      </c>
      <c r="D21" s="338">
        <v>3</v>
      </c>
      <c r="E21" s="338">
        <v>0</v>
      </c>
      <c r="F21" s="320">
        <f t="shared" si="7"/>
        <v>3</v>
      </c>
      <c r="G21" s="338">
        <v>0</v>
      </c>
      <c r="H21" s="339">
        <v>17</v>
      </c>
      <c r="I21" s="339">
        <v>0</v>
      </c>
      <c r="J21" s="322">
        <f t="shared" si="0"/>
        <v>17</v>
      </c>
      <c r="K21" s="340">
        <v>1</v>
      </c>
      <c r="L21" s="341">
        <v>3</v>
      </c>
      <c r="M21" s="342">
        <v>0</v>
      </c>
      <c r="N21" s="326">
        <f t="shared" si="1"/>
        <v>3</v>
      </c>
      <c r="O21" s="343">
        <v>0</v>
      </c>
      <c r="P21" s="344">
        <v>0</v>
      </c>
      <c r="Q21" s="345">
        <v>0</v>
      </c>
      <c r="R21" s="330">
        <f t="shared" si="2"/>
        <v>0</v>
      </c>
      <c r="S21" s="346">
        <v>0</v>
      </c>
      <c r="T21" s="347">
        <f t="shared" si="3"/>
        <v>23</v>
      </c>
      <c r="U21" s="332">
        <f t="shared" si="4"/>
        <v>0</v>
      </c>
      <c r="V21" s="332">
        <f t="shared" si="5"/>
        <v>23</v>
      </c>
      <c r="W21" s="347">
        <f t="shared" si="6"/>
        <v>1</v>
      </c>
      <c r="X21" s="347"/>
      <c r="Y21" s="333">
        <f t="shared" si="8"/>
        <v>22</v>
      </c>
      <c r="Z21" s="348">
        <v>1</v>
      </c>
      <c r="AA21" s="348" t="s">
        <v>277</v>
      </c>
    </row>
    <row r="22" spans="1:27" ht="18" customHeight="1" thickBot="1" x14ac:dyDescent="0.3">
      <c r="A22" s="335" t="s">
        <v>267</v>
      </c>
      <c r="B22" s="336" t="s">
        <v>142</v>
      </c>
      <c r="C22" s="337" t="s">
        <v>23</v>
      </c>
      <c r="D22" s="338">
        <v>1</v>
      </c>
      <c r="E22" s="338">
        <v>0</v>
      </c>
      <c r="F22" s="320">
        <f t="shared" si="7"/>
        <v>1</v>
      </c>
      <c r="G22" s="338">
        <v>0</v>
      </c>
      <c r="H22" s="339">
        <v>4</v>
      </c>
      <c r="I22" s="339">
        <v>0</v>
      </c>
      <c r="J22" s="322">
        <f t="shared" si="0"/>
        <v>4</v>
      </c>
      <c r="K22" s="340">
        <v>0</v>
      </c>
      <c r="L22" s="341">
        <v>0</v>
      </c>
      <c r="M22" s="342">
        <v>0</v>
      </c>
      <c r="N22" s="326">
        <f t="shared" si="1"/>
        <v>0</v>
      </c>
      <c r="O22" s="343">
        <v>0</v>
      </c>
      <c r="P22" s="344">
        <v>0</v>
      </c>
      <c r="Q22" s="345">
        <v>0</v>
      </c>
      <c r="R22" s="330">
        <f t="shared" si="2"/>
        <v>0</v>
      </c>
      <c r="S22" s="346">
        <v>0</v>
      </c>
      <c r="T22" s="347">
        <f t="shared" si="3"/>
        <v>5</v>
      </c>
      <c r="U22" s="332">
        <f t="shared" si="4"/>
        <v>0</v>
      </c>
      <c r="V22" s="332">
        <f t="shared" si="5"/>
        <v>5</v>
      </c>
      <c r="W22" s="347">
        <f t="shared" si="6"/>
        <v>0</v>
      </c>
      <c r="X22" s="347"/>
      <c r="Y22" s="333">
        <f t="shared" si="8"/>
        <v>5</v>
      </c>
      <c r="Z22" s="348">
        <v>0</v>
      </c>
      <c r="AA22" s="348"/>
    </row>
    <row r="23" spans="1:27" ht="18" customHeight="1" thickBot="1" x14ac:dyDescent="0.3">
      <c r="A23" s="335" t="s">
        <v>267</v>
      </c>
      <c r="B23" s="336" t="s">
        <v>251</v>
      </c>
      <c r="C23" s="337" t="s">
        <v>24</v>
      </c>
      <c r="D23" s="338">
        <v>1</v>
      </c>
      <c r="E23" s="338">
        <v>0</v>
      </c>
      <c r="F23" s="320">
        <f t="shared" si="7"/>
        <v>1</v>
      </c>
      <c r="G23" s="338">
        <v>0</v>
      </c>
      <c r="H23" s="339">
        <v>1</v>
      </c>
      <c r="I23" s="339">
        <v>0</v>
      </c>
      <c r="J23" s="322">
        <f t="shared" si="0"/>
        <v>1</v>
      </c>
      <c r="K23" s="340">
        <v>0</v>
      </c>
      <c r="L23" s="341">
        <v>0</v>
      </c>
      <c r="M23" s="342">
        <v>0</v>
      </c>
      <c r="N23" s="326">
        <f t="shared" si="1"/>
        <v>0</v>
      </c>
      <c r="O23" s="343">
        <v>0</v>
      </c>
      <c r="P23" s="344">
        <v>0.1</v>
      </c>
      <c r="Q23" s="345">
        <v>0</v>
      </c>
      <c r="R23" s="330">
        <f t="shared" si="2"/>
        <v>0.1</v>
      </c>
      <c r="S23" s="346">
        <v>0</v>
      </c>
      <c r="T23" s="347">
        <f t="shared" si="3"/>
        <v>2.1</v>
      </c>
      <c r="U23" s="332">
        <f t="shared" si="4"/>
        <v>0</v>
      </c>
      <c r="V23" s="332">
        <f t="shared" si="5"/>
        <v>2.1</v>
      </c>
      <c r="W23" s="347">
        <f t="shared" si="6"/>
        <v>0</v>
      </c>
      <c r="X23" s="347"/>
      <c r="Y23" s="333">
        <f t="shared" si="8"/>
        <v>2.1</v>
      </c>
      <c r="Z23" s="348">
        <v>0.1</v>
      </c>
      <c r="AA23" s="348"/>
    </row>
    <row r="24" spans="1:27" ht="18" customHeight="1" thickBot="1" x14ac:dyDescent="0.3">
      <c r="A24" s="335" t="s">
        <v>270</v>
      </c>
      <c r="B24" s="336" t="s">
        <v>316</v>
      </c>
      <c r="C24" s="337" t="s">
        <v>25</v>
      </c>
      <c r="D24" s="338">
        <v>1</v>
      </c>
      <c r="E24" s="338">
        <v>0</v>
      </c>
      <c r="F24" s="320">
        <f t="shared" si="7"/>
        <v>1</v>
      </c>
      <c r="G24" s="338">
        <v>0</v>
      </c>
      <c r="H24" s="339">
        <v>2</v>
      </c>
      <c r="I24" s="339">
        <v>0</v>
      </c>
      <c r="J24" s="322">
        <f t="shared" si="0"/>
        <v>2</v>
      </c>
      <c r="K24" s="340">
        <v>0</v>
      </c>
      <c r="L24" s="341">
        <v>1</v>
      </c>
      <c r="M24" s="342">
        <v>0</v>
      </c>
      <c r="N24" s="326">
        <f t="shared" si="1"/>
        <v>1</v>
      </c>
      <c r="O24" s="343">
        <v>0</v>
      </c>
      <c r="P24" s="349">
        <v>0</v>
      </c>
      <c r="Q24" s="339">
        <v>0</v>
      </c>
      <c r="R24" s="330">
        <f t="shared" si="2"/>
        <v>0</v>
      </c>
      <c r="S24" s="350">
        <v>0</v>
      </c>
      <c r="T24" s="347">
        <f t="shared" si="3"/>
        <v>4</v>
      </c>
      <c r="U24" s="332">
        <f t="shared" si="4"/>
        <v>0</v>
      </c>
      <c r="V24" s="332">
        <f t="shared" si="5"/>
        <v>4</v>
      </c>
      <c r="W24" s="347">
        <f t="shared" si="6"/>
        <v>0</v>
      </c>
      <c r="X24" s="347"/>
      <c r="Y24" s="333">
        <f t="shared" si="8"/>
        <v>4</v>
      </c>
      <c r="Z24" s="348">
        <v>0.04</v>
      </c>
      <c r="AA24" s="348" t="s">
        <v>278</v>
      </c>
    </row>
    <row r="25" spans="1:27" ht="18" customHeight="1" thickBot="1" x14ac:dyDescent="0.3">
      <c r="A25" s="335" t="s">
        <v>267</v>
      </c>
      <c r="B25" s="336" t="s">
        <v>251</v>
      </c>
      <c r="C25" s="337" t="s">
        <v>26</v>
      </c>
      <c r="D25" s="338">
        <v>0.1</v>
      </c>
      <c r="E25" s="338">
        <v>0</v>
      </c>
      <c r="F25" s="320">
        <f t="shared" si="7"/>
        <v>0.1</v>
      </c>
      <c r="G25" s="338">
        <v>0</v>
      </c>
      <c r="H25" s="339">
        <v>1</v>
      </c>
      <c r="I25" s="339">
        <v>0</v>
      </c>
      <c r="J25" s="322">
        <f t="shared" si="0"/>
        <v>1</v>
      </c>
      <c r="K25" s="340">
        <v>0</v>
      </c>
      <c r="L25" s="341">
        <v>0</v>
      </c>
      <c r="M25" s="342">
        <v>0</v>
      </c>
      <c r="N25" s="326">
        <f t="shared" si="1"/>
        <v>0</v>
      </c>
      <c r="O25" s="343">
        <v>0</v>
      </c>
      <c r="P25" s="344">
        <v>0.1</v>
      </c>
      <c r="Q25" s="345">
        <v>0</v>
      </c>
      <c r="R25" s="330">
        <f t="shared" si="2"/>
        <v>0.1</v>
      </c>
      <c r="S25" s="346">
        <v>0</v>
      </c>
      <c r="T25" s="347">
        <f t="shared" si="3"/>
        <v>1.2000000000000002</v>
      </c>
      <c r="U25" s="332">
        <f t="shared" si="4"/>
        <v>0</v>
      </c>
      <c r="V25" s="332">
        <f t="shared" si="5"/>
        <v>1.2000000000000002</v>
      </c>
      <c r="W25" s="347">
        <f t="shared" si="6"/>
        <v>0</v>
      </c>
      <c r="X25" s="347"/>
      <c r="Y25" s="333">
        <f t="shared" si="8"/>
        <v>1.2000000000000002</v>
      </c>
      <c r="Z25" s="348">
        <v>0.1</v>
      </c>
      <c r="AA25" s="348"/>
    </row>
    <row r="26" spans="1:27" ht="18" customHeight="1" thickBot="1" x14ac:dyDescent="0.3">
      <c r="A26" s="335" t="s">
        <v>267</v>
      </c>
      <c r="B26" s="336" t="s">
        <v>152</v>
      </c>
      <c r="C26" s="337" t="s">
        <v>27</v>
      </c>
      <c r="D26" s="338">
        <v>4</v>
      </c>
      <c r="E26" s="338">
        <v>0</v>
      </c>
      <c r="F26" s="320">
        <f t="shared" si="7"/>
        <v>4</v>
      </c>
      <c r="G26" s="338">
        <v>0</v>
      </c>
      <c r="H26" s="339">
        <v>15</v>
      </c>
      <c r="I26" s="339">
        <v>0</v>
      </c>
      <c r="J26" s="322">
        <f t="shared" si="0"/>
        <v>15</v>
      </c>
      <c r="K26" s="340">
        <v>1</v>
      </c>
      <c r="L26" s="341">
        <v>2</v>
      </c>
      <c r="M26" s="342">
        <v>0</v>
      </c>
      <c r="N26" s="326">
        <f t="shared" si="1"/>
        <v>2</v>
      </c>
      <c r="O26" s="343">
        <v>0</v>
      </c>
      <c r="P26" s="344">
        <v>1</v>
      </c>
      <c r="Q26" s="345">
        <v>0</v>
      </c>
      <c r="R26" s="330">
        <f t="shared" si="2"/>
        <v>1</v>
      </c>
      <c r="S26" s="346">
        <v>0</v>
      </c>
      <c r="T26" s="347">
        <f t="shared" si="3"/>
        <v>22</v>
      </c>
      <c r="U26" s="332">
        <f t="shared" si="4"/>
        <v>0</v>
      </c>
      <c r="V26" s="332">
        <f t="shared" si="5"/>
        <v>22</v>
      </c>
      <c r="W26" s="347">
        <f t="shared" si="6"/>
        <v>1</v>
      </c>
      <c r="X26" s="347"/>
      <c r="Y26" s="333">
        <f t="shared" si="8"/>
        <v>21</v>
      </c>
      <c r="Z26" s="348">
        <v>0</v>
      </c>
      <c r="AA26" s="348"/>
    </row>
    <row r="27" spans="1:27" ht="18" customHeight="1" thickBot="1" x14ac:dyDescent="0.3">
      <c r="A27" s="335" t="s">
        <v>267</v>
      </c>
      <c r="B27" s="336" t="s">
        <v>166</v>
      </c>
      <c r="C27" s="337" t="s">
        <v>28</v>
      </c>
      <c r="D27" s="338">
        <v>3</v>
      </c>
      <c r="E27" s="338">
        <v>0</v>
      </c>
      <c r="F27" s="320">
        <f t="shared" si="7"/>
        <v>3</v>
      </c>
      <c r="G27" s="338">
        <v>0</v>
      </c>
      <c r="H27" s="339">
        <v>12</v>
      </c>
      <c r="I27" s="339">
        <v>0</v>
      </c>
      <c r="J27" s="322">
        <f t="shared" si="0"/>
        <v>12</v>
      </c>
      <c r="K27" s="340">
        <v>4</v>
      </c>
      <c r="L27" s="341">
        <v>1</v>
      </c>
      <c r="M27" s="342">
        <v>0</v>
      </c>
      <c r="N27" s="326">
        <f t="shared" si="1"/>
        <v>1</v>
      </c>
      <c r="O27" s="343">
        <v>0</v>
      </c>
      <c r="P27" s="344">
        <v>1</v>
      </c>
      <c r="Q27" s="345">
        <v>0</v>
      </c>
      <c r="R27" s="330">
        <f t="shared" si="2"/>
        <v>1</v>
      </c>
      <c r="S27" s="346">
        <v>1</v>
      </c>
      <c r="T27" s="347">
        <f t="shared" si="3"/>
        <v>17</v>
      </c>
      <c r="U27" s="332">
        <f t="shared" si="4"/>
        <v>0</v>
      </c>
      <c r="V27" s="332">
        <f t="shared" si="5"/>
        <v>17</v>
      </c>
      <c r="W27" s="347">
        <f t="shared" si="6"/>
        <v>5</v>
      </c>
      <c r="X27" s="347"/>
      <c r="Y27" s="333">
        <f t="shared" si="8"/>
        <v>12</v>
      </c>
      <c r="Z27" s="348">
        <v>0.5</v>
      </c>
      <c r="AA27" s="348" t="s">
        <v>233</v>
      </c>
    </row>
    <row r="28" spans="1:27" ht="18" customHeight="1" thickBot="1" x14ac:dyDescent="0.3">
      <c r="A28" s="335" t="s">
        <v>270</v>
      </c>
      <c r="B28" s="336" t="s">
        <v>166</v>
      </c>
      <c r="C28" s="337" t="s">
        <v>29</v>
      </c>
      <c r="D28" s="338">
        <v>1</v>
      </c>
      <c r="E28" s="338">
        <v>0</v>
      </c>
      <c r="F28" s="320">
        <f t="shared" si="7"/>
        <v>1</v>
      </c>
      <c r="G28" s="338">
        <v>0</v>
      </c>
      <c r="H28" s="339">
        <v>7</v>
      </c>
      <c r="I28" s="339">
        <v>0</v>
      </c>
      <c r="J28" s="322">
        <f t="shared" si="0"/>
        <v>7</v>
      </c>
      <c r="K28" s="340">
        <v>0</v>
      </c>
      <c r="L28" s="341">
        <v>1</v>
      </c>
      <c r="M28" s="342">
        <v>0</v>
      </c>
      <c r="N28" s="326">
        <f t="shared" si="1"/>
        <v>1</v>
      </c>
      <c r="O28" s="343">
        <v>0</v>
      </c>
      <c r="P28" s="344">
        <v>0</v>
      </c>
      <c r="Q28" s="345">
        <v>0</v>
      </c>
      <c r="R28" s="330">
        <f t="shared" si="2"/>
        <v>0</v>
      </c>
      <c r="S28" s="346">
        <v>0</v>
      </c>
      <c r="T28" s="347">
        <f t="shared" si="3"/>
        <v>9</v>
      </c>
      <c r="U28" s="332">
        <f t="shared" si="4"/>
        <v>0</v>
      </c>
      <c r="V28" s="332">
        <f t="shared" si="5"/>
        <v>9</v>
      </c>
      <c r="W28" s="347">
        <f t="shared" si="6"/>
        <v>0</v>
      </c>
      <c r="X28" s="347"/>
      <c r="Y28" s="333">
        <f t="shared" si="8"/>
        <v>9</v>
      </c>
      <c r="Z28" s="348">
        <v>1</v>
      </c>
      <c r="AA28" s="348" t="s">
        <v>233</v>
      </c>
    </row>
    <row r="29" spans="1:27" ht="18" customHeight="1" thickBot="1" x14ac:dyDescent="0.3">
      <c r="A29" s="335" t="s">
        <v>279</v>
      </c>
      <c r="B29" s="336" t="s">
        <v>166</v>
      </c>
      <c r="C29" s="337" t="s">
        <v>30</v>
      </c>
      <c r="D29" s="338">
        <v>9</v>
      </c>
      <c r="E29" s="338">
        <v>0</v>
      </c>
      <c r="F29" s="320">
        <f t="shared" si="7"/>
        <v>9</v>
      </c>
      <c r="G29" s="338">
        <v>0</v>
      </c>
      <c r="H29" s="339">
        <v>46</v>
      </c>
      <c r="I29" s="339">
        <v>0</v>
      </c>
      <c r="J29" s="322">
        <f t="shared" si="0"/>
        <v>46</v>
      </c>
      <c r="K29" s="340">
        <v>3</v>
      </c>
      <c r="L29" s="341">
        <v>17</v>
      </c>
      <c r="M29" s="342">
        <v>0</v>
      </c>
      <c r="N29" s="326">
        <f t="shared" si="1"/>
        <v>17</v>
      </c>
      <c r="O29" s="343">
        <v>2</v>
      </c>
      <c r="P29" s="344">
        <v>4</v>
      </c>
      <c r="Q29" s="345">
        <v>0</v>
      </c>
      <c r="R29" s="330">
        <f t="shared" si="2"/>
        <v>4</v>
      </c>
      <c r="S29" s="346">
        <v>0</v>
      </c>
      <c r="T29" s="347">
        <f t="shared" si="3"/>
        <v>76</v>
      </c>
      <c r="U29" s="332">
        <f t="shared" si="4"/>
        <v>0</v>
      </c>
      <c r="V29" s="332">
        <f t="shared" si="5"/>
        <v>76</v>
      </c>
      <c r="W29" s="347">
        <f t="shared" si="6"/>
        <v>5</v>
      </c>
      <c r="X29" s="347"/>
      <c r="Y29" s="333">
        <f t="shared" si="8"/>
        <v>71</v>
      </c>
      <c r="Z29" s="348">
        <v>6.5</v>
      </c>
      <c r="AA29" s="348" t="s">
        <v>268</v>
      </c>
    </row>
    <row r="30" spans="1:27" ht="18" customHeight="1" thickBot="1" x14ac:dyDescent="0.3">
      <c r="A30" s="335" t="s">
        <v>270</v>
      </c>
      <c r="B30" s="336" t="s">
        <v>316</v>
      </c>
      <c r="C30" s="337" t="s">
        <v>31</v>
      </c>
      <c r="D30" s="338">
        <v>0.5</v>
      </c>
      <c r="E30" s="338">
        <v>0</v>
      </c>
      <c r="F30" s="320">
        <f t="shared" si="7"/>
        <v>0.5</v>
      </c>
      <c r="G30" s="338">
        <v>0</v>
      </c>
      <c r="H30" s="339">
        <v>2</v>
      </c>
      <c r="I30" s="339">
        <v>0</v>
      </c>
      <c r="J30" s="322">
        <f t="shared" si="0"/>
        <v>2</v>
      </c>
      <c r="K30" s="340">
        <v>0</v>
      </c>
      <c r="L30" s="341">
        <v>0</v>
      </c>
      <c r="M30" s="342">
        <v>0</v>
      </c>
      <c r="N30" s="326">
        <f t="shared" si="1"/>
        <v>0</v>
      </c>
      <c r="O30" s="343">
        <v>0</v>
      </c>
      <c r="P30" s="349">
        <v>0</v>
      </c>
      <c r="Q30" s="339">
        <v>0</v>
      </c>
      <c r="R30" s="330">
        <f t="shared" si="2"/>
        <v>0</v>
      </c>
      <c r="S30" s="350">
        <v>0</v>
      </c>
      <c r="T30" s="347">
        <f t="shared" si="3"/>
        <v>2.5</v>
      </c>
      <c r="U30" s="332">
        <f t="shared" si="4"/>
        <v>0</v>
      </c>
      <c r="V30" s="332">
        <f t="shared" si="5"/>
        <v>2.5</v>
      </c>
      <c r="W30" s="347">
        <f t="shared" si="6"/>
        <v>0</v>
      </c>
      <c r="X30" s="347"/>
      <c r="Y30" s="333">
        <f t="shared" si="8"/>
        <v>2.5</v>
      </c>
      <c r="Z30" s="348">
        <v>7.0000000000000007E-2</v>
      </c>
      <c r="AA30" s="348" t="s">
        <v>280</v>
      </c>
    </row>
    <row r="31" spans="1:27" ht="18" customHeight="1" thickBot="1" x14ac:dyDescent="0.3">
      <c r="A31" s="335" t="s">
        <v>270</v>
      </c>
      <c r="B31" s="336" t="s">
        <v>316</v>
      </c>
      <c r="C31" s="337" t="s">
        <v>32</v>
      </c>
      <c r="D31" s="338">
        <v>0.5</v>
      </c>
      <c r="E31" s="338">
        <v>0</v>
      </c>
      <c r="F31" s="320">
        <f t="shared" si="7"/>
        <v>0.5</v>
      </c>
      <c r="G31" s="338">
        <v>0</v>
      </c>
      <c r="H31" s="339">
        <v>2</v>
      </c>
      <c r="I31" s="339">
        <v>0</v>
      </c>
      <c r="J31" s="322">
        <f t="shared" si="0"/>
        <v>2</v>
      </c>
      <c r="K31" s="340">
        <v>0</v>
      </c>
      <c r="L31" s="341">
        <v>0</v>
      </c>
      <c r="M31" s="342">
        <v>0</v>
      </c>
      <c r="N31" s="326">
        <f t="shared" si="1"/>
        <v>0</v>
      </c>
      <c r="O31" s="343">
        <v>0</v>
      </c>
      <c r="P31" s="349">
        <v>0</v>
      </c>
      <c r="Q31" s="339">
        <v>0</v>
      </c>
      <c r="R31" s="330">
        <f t="shared" si="2"/>
        <v>0</v>
      </c>
      <c r="S31" s="350">
        <v>0</v>
      </c>
      <c r="T31" s="347">
        <f t="shared" si="3"/>
        <v>2.5</v>
      </c>
      <c r="U31" s="332">
        <f t="shared" si="4"/>
        <v>0</v>
      </c>
      <c r="V31" s="332">
        <f t="shared" si="5"/>
        <v>2.5</v>
      </c>
      <c r="W31" s="347">
        <f t="shared" si="6"/>
        <v>0</v>
      </c>
      <c r="X31" s="347"/>
      <c r="Y31" s="333">
        <f t="shared" si="8"/>
        <v>2.5</v>
      </c>
      <c r="Z31" s="348">
        <v>0.1</v>
      </c>
      <c r="AA31" s="348" t="s">
        <v>281</v>
      </c>
    </row>
    <row r="32" spans="1:27" ht="18" customHeight="1" thickBot="1" x14ac:dyDescent="0.3">
      <c r="A32" s="335" t="s">
        <v>267</v>
      </c>
      <c r="B32" s="336" t="s">
        <v>142</v>
      </c>
      <c r="C32" s="337" t="s">
        <v>33</v>
      </c>
      <c r="D32" s="338">
        <v>2</v>
      </c>
      <c r="E32" s="338">
        <v>0</v>
      </c>
      <c r="F32" s="320">
        <f t="shared" si="7"/>
        <v>2</v>
      </c>
      <c r="G32" s="338">
        <v>0</v>
      </c>
      <c r="H32" s="339">
        <v>15</v>
      </c>
      <c r="I32" s="339">
        <v>0</v>
      </c>
      <c r="J32" s="322">
        <f t="shared" si="0"/>
        <v>15</v>
      </c>
      <c r="K32" s="340">
        <v>0</v>
      </c>
      <c r="L32" s="341">
        <v>2</v>
      </c>
      <c r="M32" s="342">
        <v>0</v>
      </c>
      <c r="N32" s="326">
        <f t="shared" si="1"/>
        <v>2</v>
      </c>
      <c r="O32" s="343">
        <v>0</v>
      </c>
      <c r="P32" s="344">
        <v>1</v>
      </c>
      <c r="Q32" s="345">
        <v>0</v>
      </c>
      <c r="R32" s="330">
        <f t="shared" si="2"/>
        <v>1</v>
      </c>
      <c r="S32" s="346">
        <v>0</v>
      </c>
      <c r="T32" s="347">
        <f t="shared" si="3"/>
        <v>20</v>
      </c>
      <c r="U32" s="332">
        <f t="shared" si="4"/>
        <v>0</v>
      </c>
      <c r="V32" s="332">
        <f t="shared" si="5"/>
        <v>20</v>
      </c>
      <c r="W32" s="347">
        <f t="shared" si="6"/>
        <v>0</v>
      </c>
      <c r="X32" s="347"/>
      <c r="Y32" s="333">
        <f t="shared" si="8"/>
        <v>20</v>
      </c>
      <c r="Z32" s="348">
        <v>0</v>
      </c>
      <c r="AA32" s="348"/>
    </row>
    <row r="33" spans="1:27" ht="18" customHeight="1" thickBot="1" x14ac:dyDescent="0.3">
      <c r="A33" s="335" t="s">
        <v>267</v>
      </c>
      <c r="B33" s="336" t="s">
        <v>142</v>
      </c>
      <c r="C33" s="337" t="s">
        <v>34</v>
      </c>
      <c r="D33" s="338">
        <v>0.25</v>
      </c>
      <c r="E33" s="338">
        <v>0</v>
      </c>
      <c r="F33" s="320">
        <f t="shared" si="7"/>
        <v>0.25</v>
      </c>
      <c r="G33" s="338">
        <v>0</v>
      </c>
      <c r="H33" s="339">
        <v>3.75</v>
      </c>
      <c r="I33" s="339">
        <v>0</v>
      </c>
      <c r="J33" s="322">
        <f t="shared" si="0"/>
        <v>3.75</v>
      </c>
      <c r="K33" s="340">
        <v>0</v>
      </c>
      <c r="L33" s="341">
        <v>1</v>
      </c>
      <c r="M33" s="342">
        <v>0</v>
      </c>
      <c r="N33" s="326">
        <f t="shared" si="1"/>
        <v>1</v>
      </c>
      <c r="O33" s="343">
        <v>0</v>
      </c>
      <c r="P33" s="344">
        <v>0</v>
      </c>
      <c r="Q33" s="345">
        <v>0</v>
      </c>
      <c r="R33" s="330">
        <f t="shared" si="2"/>
        <v>0</v>
      </c>
      <c r="S33" s="346">
        <v>0</v>
      </c>
      <c r="T33" s="347">
        <f t="shared" si="3"/>
        <v>5</v>
      </c>
      <c r="U33" s="332">
        <f t="shared" si="4"/>
        <v>0</v>
      </c>
      <c r="V33" s="332">
        <f t="shared" si="5"/>
        <v>5</v>
      </c>
      <c r="W33" s="347">
        <f t="shared" si="6"/>
        <v>0</v>
      </c>
      <c r="X33" s="347"/>
      <c r="Y33" s="333">
        <f t="shared" si="8"/>
        <v>5</v>
      </c>
      <c r="Z33" s="348">
        <v>0</v>
      </c>
      <c r="AA33" s="348"/>
    </row>
    <row r="34" spans="1:27" ht="18" customHeight="1" thickBot="1" x14ac:dyDescent="0.3">
      <c r="A34" s="335" t="s">
        <v>267</v>
      </c>
      <c r="B34" s="336" t="s">
        <v>166</v>
      </c>
      <c r="C34" s="337" t="s">
        <v>35</v>
      </c>
      <c r="D34" s="338">
        <v>1</v>
      </c>
      <c r="E34" s="338">
        <v>0</v>
      </c>
      <c r="F34" s="320">
        <f t="shared" si="7"/>
        <v>1</v>
      </c>
      <c r="G34" s="338">
        <v>1</v>
      </c>
      <c r="H34" s="339">
        <v>9</v>
      </c>
      <c r="I34" s="339">
        <v>0</v>
      </c>
      <c r="J34" s="322">
        <f t="shared" si="0"/>
        <v>9</v>
      </c>
      <c r="K34" s="340">
        <v>1</v>
      </c>
      <c r="L34" s="341">
        <v>1</v>
      </c>
      <c r="M34" s="342">
        <v>0</v>
      </c>
      <c r="N34" s="326">
        <f t="shared" si="1"/>
        <v>1</v>
      </c>
      <c r="O34" s="343">
        <v>0</v>
      </c>
      <c r="P34" s="344">
        <v>0</v>
      </c>
      <c r="Q34" s="345">
        <v>0</v>
      </c>
      <c r="R34" s="330">
        <f t="shared" si="2"/>
        <v>0</v>
      </c>
      <c r="S34" s="346">
        <v>0</v>
      </c>
      <c r="T34" s="347">
        <f t="shared" si="3"/>
        <v>11</v>
      </c>
      <c r="U34" s="332">
        <f t="shared" si="4"/>
        <v>0</v>
      </c>
      <c r="V34" s="332">
        <f t="shared" si="5"/>
        <v>11</v>
      </c>
      <c r="W34" s="347">
        <f t="shared" si="6"/>
        <v>2</v>
      </c>
      <c r="X34" s="347"/>
      <c r="Y34" s="333">
        <f t="shared" si="8"/>
        <v>9</v>
      </c>
      <c r="Z34" s="348">
        <v>1.1000000000000001</v>
      </c>
      <c r="AA34" s="348" t="s">
        <v>282</v>
      </c>
    </row>
    <row r="35" spans="1:27" ht="18" customHeight="1" thickBot="1" x14ac:dyDescent="0.3">
      <c r="A35" s="335" t="s">
        <v>267</v>
      </c>
      <c r="B35" s="336" t="s">
        <v>142</v>
      </c>
      <c r="C35" s="337" t="s">
        <v>36</v>
      </c>
      <c r="D35" s="338">
        <v>6</v>
      </c>
      <c r="E35" s="338">
        <v>0</v>
      </c>
      <c r="F35" s="320">
        <f t="shared" si="7"/>
        <v>6</v>
      </c>
      <c r="G35" s="338">
        <v>0</v>
      </c>
      <c r="H35" s="339">
        <v>29</v>
      </c>
      <c r="I35" s="339">
        <v>0</v>
      </c>
      <c r="J35" s="322">
        <f t="shared" si="0"/>
        <v>29</v>
      </c>
      <c r="K35" s="340">
        <v>0</v>
      </c>
      <c r="L35" s="341">
        <v>4</v>
      </c>
      <c r="M35" s="342">
        <v>0</v>
      </c>
      <c r="N35" s="326">
        <f t="shared" si="1"/>
        <v>4</v>
      </c>
      <c r="O35" s="343">
        <v>0</v>
      </c>
      <c r="P35" s="344">
        <v>2.5</v>
      </c>
      <c r="Q35" s="345">
        <v>0</v>
      </c>
      <c r="R35" s="330">
        <f t="shared" si="2"/>
        <v>2.5</v>
      </c>
      <c r="S35" s="346">
        <v>0</v>
      </c>
      <c r="T35" s="347">
        <f t="shared" si="3"/>
        <v>41.5</v>
      </c>
      <c r="U35" s="332">
        <f t="shared" si="4"/>
        <v>0</v>
      </c>
      <c r="V35" s="332">
        <f t="shared" si="5"/>
        <v>41.5</v>
      </c>
      <c r="W35" s="347">
        <f t="shared" si="6"/>
        <v>0</v>
      </c>
      <c r="X35" s="347"/>
      <c r="Y35" s="333">
        <f t="shared" si="8"/>
        <v>41.5</v>
      </c>
      <c r="Z35" s="348">
        <v>0</v>
      </c>
      <c r="AA35" s="348"/>
    </row>
    <row r="36" spans="1:27" ht="18" customHeight="1" thickBot="1" x14ac:dyDescent="0.3">
      <c r="A36" s="351" t="s">
        <v>267</v>
      </c>
      <c r="B36" s="336" t="s">
        <v>238</v>
      </c>
      <c r="C36" s="352" t="s">
        <v>283</v>
      </c>
      <c r="D36" s="338">
        <v>1.5</v>
      </c>
      <c r="E36" s="338">
        <v>0</v>
      </c>
      <c r="F36" s="320">
        <f t="shared" si="7"/>
        <v>1.5</v>
      </c>
      <c r="G36" s="338">
        <v>0</v>
      </c>
      <c r="H36" s="353">
        <v>8.5</v>
      </c>
      <c r="I36" s="353">
        <v>0</v>
      </c>
      <c r="J36" s="322">
        <f t="shared" si="0"/>
        <v>8.5</v>
      </c>
      <c r="K36" s="353">
        <v>2</v>
      </c>
      <c r="L36" s="338">
        <v>1</v>
      </c>
      <c r="M36" s="338">
        <v>0</v>
      </c>
      <c r="N36" s="326">
        <f t="shared" si="1"/>
        <v>1</v>
      </c>
      <c r="O36" s="338">
        <v>0</v>
      </c>
      <c r="P36" s="354">
        <v>0.5</v>
      </c>
      <c r="Q36" s="354">
        <v>0</v>
      </c>
      <c r="R36" s="330">
        <f t="shared" si="2"/>
        <v>0.5</v>
      </c>
      <c r="S36" s="346">
        <v>0</v>
      </c>
      <c r="T36" s="347">
        <f t="shared" ref="T36:T67" si="9">SUM(P36,L36,H36,D36)</f>
        <v>11.5</v>
      </c>
      <c r="U36" s="332">
        <f t="shared" si="4"/>
        <v>0</v>
      </c>
      <c r="V36" s="332">
        <f t="shared" si="5"/>
        <v>11.5</v>
      </c>
      <c r="W36" s="347">
        <f t="shared" ref="W36:W67" si="10">SUM(S36,O36,K36,G36)</f>
        <v>2</v>
      </c>
      <c r="X36" s="347"/>
      <c r="Y36" s="333">
        <f t="shared" si="8"/>
        <v>9.5</v>
      </c>
      <c r="Z36" s="355">
        <v>1.5</v>
      </c>
      <c r="AA36" s="338" t="s">
        <v>322</v>
      </c>
    </row>
    <row r="37" spans="1:27" ht="18" customHeight="1" thickBot="1" x14ac:dyDescent="0.3">
      <c r="A37" s="351" t="s">
        <v>267</v>
      </c>
      <c r="B37" s="336" t="s">
        <v>238</v>
      </c>
      <c r="C37" s="352" t="s">
        <v>284</v>
      </c>
      <c r="D37" s="338">
        <v>1.5</v>
      </c>
      <c r="E37" s="338">
        <v>0</v>
      </c>
      <c r="F37" s="320">
        <f t="shared" si="7"/>
        <v>1.5</v>
      </c>
      <c r="G37" s="338">
        <v>0</v>
      </c>
      <c r="H37" s="353">
        <v>9.5</v>
      </c>
      <c r="I37" s="353">
        <v>0</v>
      </c>
      <c r="J37" s="322">
        <f t="shared" si="0"/>
        <v>9.5</v>
      </c>
      <c r="K37" s="350">
        <v>1</v>
      </c>
      <c r="L37" s="355">
        <v>1</v>
      </c>
      <c r="M37" s="338">
        <v>0</v>
      </c>
      <c r="N37" s="326">
        <f t="shared" si="1"/>
        <v>1</v>
      </c>
      <c r="O37" s="356">
        <v>0</v>
      </c>
      <c r="P37" s="357">
        <v>0.5</v>
      </c>
      <c r="Q37" s="354">
        <v>0</v>
      </c>
      <c r="R37" s="330">
        <f t="shared" si="2"/>
        <v>0.5</v>
      </c>
      <c r="S37" s="346">
        <v>0</v>
      </c>
      <c r="T37" s="347">
        <f t="shared" si="9"/>
        <v>12.5</v>
      </c>
      <c r="U37" s="332">
        <f t="shared" si="4"/>
        <v>0</v>
      </c>
      <c r="V37" s="332">
        <f t="shared" si="5"/>
        <v>12.5</v>
      </c>
      <c r="W37" s="347">
        <f t="shared" si="10"/>
        <v>1</v>
      </c>
      <c r="X37" s="347"/>
      <c r="Y37" s="333">
        <f t="shared" si="8"/>
        <v>11.5</v>
      </c>
      <c r="Z37" s="358">
        <v>1.5</v>
      </c>
      <c r="AA37" s="338" t="s">
        <v>322</v>
      </c>
    </row>
    <row r="38" spans="1:27" ht="18" customHeight="1" thickBot="1" x14ac:dyDescent="0.3">
      <c r="A38" s="335" t="s">
        <v>267</v>
      </c>
      <c r="B38" s="336" t="s">
        <v>142</v>
      </c>
      <c r="C38" s="337" t="s">
        <v>39</v>
      </c>
      <c r="D38" s="338">
        <v>5</v>
      </c>
      <c r="E38" s="338">
        <v>0</v>
      </c>
      <c r="F38" s="320">
        <f t="shared" si="7"/>
        <v>5</v>
      </c>
      <c r="G38" s="338">
        <v>0</v>
      </c>
      <c r="H38" s="339">
        <v>34</v>
      </c>
      <c r="I38" s="339">
        <v>0</v>
      </c>
      <c r="J38" s="322">
        <f t="shared" si="0"/>
        <v>34</v>
      </c>
      <c r="K38" s="340">
        <v>10</v>
      </c>
      <c r="L38" s="341">
        <v>10</v>
      </c>
      <c r="M38" s="342">
        <v>0</v>
      </c>
      <c r="N38" s="326">
        <f t="shared" si="1"/>
        <v>10</v>
      </c>
      <c r="O38" s="343">
        <v>1</v>
      </c>
      <c r="P38" s="344">
        <v>4</v>
      </c>
      <c r="Q38" s="345">
        <v>0</v>
      </c>
      <c r="R38" s="330">
        <f t="shared" si="2"/>
        <v>4</v>
      </c>
      <c r="S38" s="346">
        <v>0</v>
      </c>
      <c r="T38" s="347">
        <f t="shared" si="9"/>
        <v>53</v>
      </c>
      <c r="U38" s="332">
        <f t="shared" si="4"/>
        <v>0</v>
      </c>
      <c r="V38" s="332">
        <f t="shared" si="5"/>
        <v>53</v>
      </c>
      <c r="W38" s="347">
        <f t="shared" si="10"/>
        <v>11</v>
      </c>
      <c r="X38" s="347"/>
      <c r="Y38" s="333">
        <f t="shared" si="8"/>
        <v>42</v>
      </c>
      <c r="Z38" s="348">
        <v>0</v>
      </c>
      <c r="AA38" s="348"/>
    </row>
    <row r="39" spans="1:27" ht="18" customHeight="1" thickBot="1" x14ac:dyDescent="0.3">
      <c r="A39" s="335" t="s">
        <v>267</v>
      </c>
      <c r="B39" s="336" t="s">
        <v>238</v>
      </c>
      <c r="C39" s="337" t="s">
        <v>40</v>
      </c>
      <c r="D39" s="338">
        <v>1</v>
      </c>
      <c r="E39" s="338">
        <v>0</v>
      </c>
      <c r="F39" s="320">
        <f t="shared" si="7"/>
        <v>1</v>
      </c>
      <c r="G39" s="338">
        <v>0</v>
      </c>
      <c r="H39" s="339">
        <v>8</v>
      </c>
      <c r="I39" s="339">
        <v>0</v>
      </c>
      <c r="J39" s="322">
        <f t="shared" si="0"/>
        <v>8</v>
      </c>
      <c r="K39" s="340">
        <v>1</v>
      </c>
      <c r="L39" s="341">
        <v>0</v>
      </c>
      <c r="M39" s="342">
        <v>0</v>
      </c>
      <c r="N39" s="326">
        <f t="shared" si="1"/>
        <v>0</v>
      </c>
      <c r="O39" s="343">
        <v>0</v>
      </c>
      <c r="P39" s="344">
        <v>0</v>
      </c>
      <c r="Q39" s="345">
        <v>0</v>
      </c>
      <c r="R39" s="330">
        <f t="shared" si="2"/>
        <v>0</v>
      </c>
      <c r="S39" s="346">
        <v>0</v>
      </c>
      <c r="T39" s="347">
        <f t="shared" si="9"/>
        <v>9</v>
      </c>
      <c r="U39" s="332">
        <f t="shared" si="4"/>
        <v>0</v>
      </c>
      <c r="V39" s="332">
        <f t="shared" si="5"/>
        <v>9</v>
      </c>
      <c r="W39" s="347">
        <f t="shared" si="10"/>
        <v>1</v>
      </c>
      <c r="X39" s="347"/>
      <c r="Y39" s="333">
        <f t="shared" si="8"/>
        <v>8</v>
      </c>
      <c r="Z39" s="348">
        <v>2</v>
      </c>
      <c r="AA39" s="348" t="s">
        <v>269</v>
      </c>
    </row>
    <row r="40" spans="1:27" ht="18" customHeight="1" thickBot="1" x14ac:dyDescent="0.3">
      <c r="A40" s="335" t="s">
        <v>267</v>
      </c>
      <c r="B40" s="336" t="s">
        <v>152</v>
      </c>
      <c r="C40" s="337" t="s">
        <v>41</v>
      </c>
      <c r="D40" s="338">
        <v>6</v>
      </c>
      <c r="E40" s="338">
        <v>0</v>
      </c>
      <c r="F40" s="320">
        <f t="shared" si="7"/>
        <v>6</v>
      </c>
      <c r="G40" s="338">
        <v>0</v>
      </c>
      <c r="H40" s="339">
        <v>24</v>
      </c>
      <c r="I40" s="339">
        <v>0</v>
      </c>
      <c r="J40" s="322">
        <f t="shared" si="0"/>
        <v>24</v>
      </c>
      <c r="K40" s="340">
        <v>0</v>
      </c>
      <c r="L40" s="341">
        <v>4</v>
      </c>
      <c r="M40" s="342">
        <v>0</v>
      </c>
      <c r="N40" s="326">
        <f t="shared" si="1"/>
        <v>4</v>
      </c>
      <c r="O40" s="343">
        <v>2</v>
      </c>
      <c r="P40" s="344">
        <v>0</v>
      </c>
      <c r="Q40" s="345">
        <v>0</v>
      </c>
      <c r="R40" s="330">
        <f t="shared" si="2"/>
        <v>0</v>
      </c>
      <c r="S40" s="346">
        <v>0</v>
      </c>
      <c r="T40" s="347">
        <f t="shared" si="9"/>
        <v>34</v>
      </c>
      <c r="U40" s="332">
        <f t="shared" si="4"/>
        <v>0</v>
      </c>
      <c r="V40" s="332">
        <f t="shared" si="5"/>
        <v>34</v>
      </c>
      <c r="W40" s="347">
        <f t="shared" si="10"/>
        <v>2</v>
      </c>
      <c r="X40" s="347"/>
      <c r="Y40" s="333">
        <f t="shared" si="8"/>
        <v>32</v>
      </c>
      <c r="Z40" s="348">
        <v>2</v>
      </c>
      <c r="AA40" s="348" t="s">
        <v>285</v>
      </c>
    </row>
    <row r="41" spans="1:27" ht="18" customHeight="1" thickBot="1" x14ac:dyDescent="0.3">
      <c r="A41" s="335" t="s">
        <v>270</v>
      </c>
      <c r="B41" s="336" t="s">
        <v>316</v>
      </c>
      <c r="C41" s="337" t="s">
        <v>42</v>
      </c>
      <c r="D41" s="338">
        <v>0.5</v>
      </c>
      <c r="E41" s="338">
        <v>0</v>
      </c>
      <c r="F41" s="320">
        <f t="shared" si="7"/>
        <v>0.5</v>
      </c>
      <c r="G41" s="338">
        <v>0</v>
      </c>
      <c r="H41" s="339">
        <v>1</v>
      </c>
      <c r="I41" s="339">
        <v>0</v>
      </c>
      <c r="J41" s="322">
        <f t="shared" si="0"/>
        <v>1</v>
      </c>
      <c r="K41" s="340">
        <v>0</v>
      </c>
      <c r="L41" s="341">
        <v>0.5</v>
      </c>
      <c r="M41" s="342">
        <v>0</v>
      </c>
      <c r="N41" s="326">
        <f t="shared" si="1"/>
        <v>0.5</v>
      </c>
      <c r="O41" s="343">
        <v>0</v>
      </c>
      <c r="P41" s="349">
        <v>0</v>
      </c>
      <c r="Q41" s="339">
        <v>0</v>
      </c>
      <c r="R41" s="330">
        <f t="shared" si="2"/>
        <v>0</v>
      </c>
      <c r="S41" s="350">
        <v>0</v>
      </c>
      <c r="T41" s="347">
        <f t="shared" si="9"/>
        <v>2</v>
      </c>
      <c r="U41" s="332">
        <f t="shared" si="4"/>
        <v>0</v>
      </c>
      <c r="V41" s="332">
        <f t="shared" si="5"/>
        <v>2</v>
      </c>
      <c r="W41" s="347">
        <f t="shared" si="10"/>
        <v>0</v>
      </c>
      <c r="X41" s="347"/>
      <c r="Y41" s="333">
        <f t="shared" si="8"/>
        <v>2</v>
      </c>
      <c r="Z41" s="348">
        <v>0.04</v>
      </c>
      <c r="AA41" s="348" t="s">
        <v>286</v>
      </c>
    </row>
    <row r="42" spans="1:27" ht="18" customHeight="1" thickBot="1" x14ac:dyDescent="0.3">
      <c r="A42" s="335" t="s">
        <v>267</v>
      </c>
      <c r="B42" s="336" t="s">
        <v>251</v>
      </c>
      <c r="C42" s="337" t="s">
        <v>43</v>
      </c>
      <c r="D42" s="338">
        <v>0.25</v>
      </c>
      <c r="E42" s="338">
        <v>0</v>
      </c>
      <c r="F42" s="320">
        <f t="shared" si="7"/>
        <v>0.25</v>
      </c>
      <c r="G42" s="338">
        <v>0</v>
      </c>
      <c r="H42" s="339">
        <v>0.75</v>
      </c>
      <c r="I42" s="339">
        <v>0</v>
      </c>
      <c r="J42" s="322">
        <f t="shared" si="0"/>
        <v>0.75</v>
      </c>
      <c r="K42" s="340">
        <v>0</v>
      </c>
      <c r="L42" s="341">
        <v>0</v>
      </c>
      <c r="M42" s="342">
        <v>0</v>
      </c>
      <c r="N42" s="326">
        <f t="shared" si="1"/>
        <v>0</v>
      </c>
      <c r="O42" s="343">
        <v>0</v>
      </c>
      <c r="P42" s="344">
        <v>0.1</v>
      </c>
      <c r="Q42" s="345">
        <v>0</v>
      </c>
      <c r="R42" s="330">
        <f t="shared" si="2"/>
        <v>0.1</v>
      </c>
      <c r="S42" s="346">
        <v>0</v>
      </c>
      <c r="T42" s="347">
        <f t="shared" si="9"/>
        <v>1.1000000000000001</v>
      </c>
      <c r="U42" s="332">
        <f t="shared" si="4"/>
        <v>0</v>
      </c>
      <c r="V42" s="332">
        <f t="shared" si="5"/>
        <v>1.1000000000000001</v>
      </c>
      <c r="W42" s="347">
        <f t="shared" si="10"/>
        <v>0</v>
      </c>
      <c r="X42" s="347"/>
      <c r="Y42" s="333">
        <f t="shared" si="8"/>
        <v>1.1000000000000001</v>
      </c>
      <c r="Z42" s="348">
        <v>0.1</v>
      </c>
      <c r="AA42" s="348"/>
    </row>
    <row r="43" spans="1:27" ht="18" customHeight="1" thickBot="1" x14ac:dyDescent="0.3">
      <c r="A43" s="335" t="s">
        <v>267</v>
      </c>
      <c r="B43" s="336" t="s">
        <v>238</v>
      </c>
      <c r="C43" s="337" t="s">
        <v>44</v>
      </c>
      <c r="D43" s="338">
        <v>1.5</v>
      </c>
      <c r="E43" s="338">
        <v>0</v>
      </c>
      <c r="F43" s="320">
        <f t="shared" si="7"/>
        <v>1.5</v>
      </c>
      <c r="G43" s="338">
        <v>1</v>
      </c>
      <c r="H43" s="339">
        <v>9.5</v>
      </c>
      <c r="I43" s="339">
        <v>0</v>
      </c>
      <c r="J43" s="322">
        <f t="shared" si="0"/>
        <v>9.5</v>
      </c>
      <c r="K43" s="340">
        <v>2</v>
      </c>
      <c r="L43" s="341">
        <v>0</v>
      </c>
      <c r="M43" s="342">
        <v>0</v>
      </c>
      <c r="N43" s="326">
        <f t="shared" si="1"/>
        <v>0</v>
      </c>
      <c r="O43" s="343">
        <v>0</v>
      </c>
      <c r="P43" s="344">
        <v>0</v>
      </c>
      <c r="Q43" s="345">
        <v>0</v>
      </c>
      <c r="R43" s="330">
        <f t="shared" si="2"/>
        <v>0</v>
      </c>
      <c r="S43" s="346">
        <v>0</v>
      </c>
      <c r="T43" s="347">
        <f t="shared" si="9"/>
        <v>11</v>
      </c>
      <c r="U43" s="332">
        <f t="shared" si="4"/>
        <v>0</v>
      </c>
      <c r="V43" s="332">
        <f t="shared" si="5"/>
        <v>11</v>
      </c>
      <c r="W43" s="347">
        <f t="shared" si="10"/>
        <v>3</v>
      </c>
      <c r="X43" s="347"/>
      <c r="Y43" s="333">
        <f t="shared" si="8"/>
        <v>8</v>
      </c>
      <c r="Z43" s="348">
        <v>1</v>
      </c>
      <c r="AA43" s="348" t="s">
        <v>287</v>
      </c>
    </row>
    <row r="44" spans="1:27" ht="18" customHeight="1" thickBot="1" x14ac:dyDescent="0.3">
      <c r="A44" s="335" t="s">
        <v>267</v>
      </c>
      <c r="B44" s="336" t="s">
        <v>238</v>
      </c>
      <c r="C44" s="337" t="s">
        <v>45</v>
      </c>
      <c r="D44" s="338">
        <v>1</v>
      </c>
      <c r="E44" s="338">
        <v>0</v>
      </c>
      <c r="F44" s="320">
        <f t="shared" si="7"/>
        <v>1</v>
      </c>
      <c r="G44" s="338">
        <v>0</v>
      </c>
      <c r="H44" s="339">
        <v>3</v>
      </c>
      <c r="I44" s="339">
        <v>0</v>
      </c>
      <c r="J44" s="322">
        <f t="shared" si="0"/>
        <v>3</v>
      </c>
      <c r="K44" s="340">
        <v>0</v>
      </c>
      <c r="L44" s="341">
        <v>0.5</v>
      </c>
      <c r="M44" s="342">
        <v>0</v>
      </c>
      <c r="N44" s="326">
        <f t="shared" si="1"/>
        <v>0.5</v>
      </c>
      <c r="O44" s="343">
        <v>0</v>
      </c>
      <c r="P44" s="344">
        <v>0.05</v>
      </c>
      <c r="Q44" s="345">
        <v>0</v>
      </c>
      <c r="R44" s="330">
        <f t="shared" si="2"/>
        <v>0.05</v>
      </c>
      <c r="S44" s="346">
        <v>0</v>
      </c>
      <c r="T44" s="347">
        <f t="shared" si="9"/>
        <v>4.55</v>
      </c>
      <c r="U44" s="332">
        <f t="shared" si="4"/>
        <v>0</v>
      </c>
      <c r="V44" s="332">
        <f t="shared" si="5"/>
        <v>4.55</v>
      </c>
      <c r="W44" s="347">
        <f t="shared" si="10"/>
        <v>0</v>
      </c>
      <c r="X44" s="347"/>
      <c r="Y44" s="333">
        <f t="shared" si="8"/>
        <v>4.55</v>
      </c>
      <c r="Z44" s="348">
        <v>0</v>
      </c>
      <c r="AA44" s="348"/>
    </row>
    <row r="45" spans="1:27" ht="18" customHeight="1" thickBot="1" x14ac:dyDescent="0.3">
      <c r="A45" s="351" t="s">
        <v>279</v>
      </c>
      <c r="B45" s="336" t="s">
        <v>142</v>
      </c>
      <c r="C45" s="352" t="s">
        <v>288</v>
      </c>
      <c r="D45" s="338">
        <v>12</v>
      </c>
      <c r="E45" s="338">
        <v>0</v>
      </c>
      <c r="F45" s="320">
        <f t="shared" si="7"/>
        <v>12</v>
      </c>
      <c r="G45" s="338">
        <v>0</v>
      </c>
      <c r="H45" s="357">
        <v>35</v>
      </c>
      <c r="I45" s="354">
        <v>0</v>
      </c>
      <c r="J45" s="322">
        <f t="shared" si="0"/>
        <v>35</v>
      </c>
      <c r="K45" s="359">
        <v>0</v>
      </c>
      <c r="L45" s="355">
        <v>19</v>
      </c>
      <c r="M45" s="338">
        <v>0</v>
      </c>
      <c r="N45" s="326">
        <f t="shared" si="1"/>
        <v>19</v>
      </c>
      <c r="O45" s="343">
        <v>0</v>
      </c>
      <c r="P45" s="357">
        <v>0</v>
      </c>
      <c r="Q45" s="354">
        <v>0</v>
      </c>
      <c r="R45" s="330">
        <f t="shared" si="2"/>
        <v>0</v>
      </c>
      <c r="S45" s="346">
        <v>0</v>
      </c>
      <c r="T45" s="347">
        <f t="shared" si="9"/>
        <v>66</v>
      </c>
      <c r="U45" s="332">
        <f t="shared" si="4"/>
        <v>0</v>
      </c>
      <c r="V45" s="332">
        <f t="shared" si="5"/>
        <v>66</v>
      </c>
      <c r="W45" s="347">
        <f t="shared" si="10"/>
        <v>0</v>
      </c>
      <c r="X45" s="347"/>
      <c r="Y45" s="333">
        <f t="shared" si="8"/>
        <v>66</v>
      </c>
      <c r="Z45" s="355">
        <v>1</v>
      </c>
      <c r="AA45" s="355" t="s">
        <v>233</v>
      </c>
    </row>
    <row r="46" spans="1:27" ht="18" customHeight="1" thickBot="1" x14ac:dyDescent="0.3">
      <c r="A46" s="351" t="s">
        <v>279</v>
      </c>
      <c r="B46" s="336" t="s">
        <v>142</v>
      </c>
      <c r="C46" s="352" t="s">
        <v>289</v>
      </c>
      <c r="D46" s="338">
        <v>5</v>
      </c>
      <c r="E46" s="338">
        <v>0</v>
      </c>
      <c r="F46" s="320">
        <f t="shared" si="7"/>
        <v>5</v>
      </c>
      <c r="G46" s="338">
        <v>0</v>
      </c>
      <c r="H46" s="357">
        <v>14</v>
      </c>
      <c r="I46" s="354">
        <v>0</v>
      </c>
      <c r="J46" s="322">
        <f t="shared" si="0"/>
        <v>14</v>
      </c>
      <c r="K46" s="359">
        <v>1</v>
      </c>
      <c r="L46" s="355">
        <v>9</v>
      </c>
      <c r="M46" s="338">
        <v>0</v>
      </c>
      <c r="N46" s="326">
        <f t="shared" si="1"/>
        <v>9</v>
      </c>
      <c r="O46" s="343">
        <v>1</v>
      </c>
      <c r="P46" s="357">
        <v>0</v>
      </c>
      <c r="Q46" s="354">
        <v>0</v>
      </c>
      <c r="R46" s="330">
        <f t="shared" si="2"/>
        <v>0</v>
      </c>
      <c r="S46" s="346">
        <v>0</v>
      </c>
      <c r="T46" s="347">
        <f t="shared" si="9"/>
        <v>28</v>
      </c>
      <c r="U46" s="332">
        <f t="shared" si="4"/>
        <v>0</v>
      </c>
      <c r="V46" s="332">
        <f t="shared" si="5"/>
        <v>28</v>
      </c>
      <c r="W46" s="347">
        <f t="shared" si="10"/>
        <v>2</v>
      </c>
      <c r="X46" s="347"/>
      <c r="Y46" s="333">
        <f t="shared" si="8"/>
        <v>26</v>
      </c>
      <c r="Z46" s="338">
        <v>0</v>
      </c>
      <c r="AA46" s="338"/>
    </row>
    <row r="47" spans="1:27" ht="18" customHeight="1" thickBot="1" x14ac:dyDescent="0.3">
      <c r="A47" s="335" t="s">
        <v>267</v>
      </c>
      <c r="B47" s="336" t="s">
        <v>238</v>
      </c>
      <c r="C47" s="337" t="s">
        <v>48</v>
      </c>
      <c r="D47" s="338">
        <v>3</v>
      </c>
      <c r="E47" s="338">
        <v>0</v>
      </c>
      <c r="F47" s="320">
        <f t="shared" si="7"/>
        <v>3</v>
      </c>
      <c r="G47" s="338">
        <v>0</v>
      </c>
      <c r="H47" s="339">
        <v>12</v>
      </c>
      <c r="I47" s="339">
        <v>0</v>
      </c>
      <c r="J47" s="322">
        <f t="shared" si="0"/>
        <v>12</v>
      </c>
      <c r="K47" s="340">
        <v>3</v>
      </c>
      <c r="L47" s="341">
        <v>2</v>
      </c>
      <c r="M47" s="342">
        <v>0</v>
      </c>
      <c r="N47" s="326">
        <f t="shared" si="1"/>
        <v>2</v>
      </c>
      <c r="O47" s="343">
        <v>0</v>
      </c>
      <c r="P47" s="344">
        <v>1.5</v>
      </c>
      <c r="Q47" s="345">
        <v>0</v>
      </c>
      <c r="R47" s="330">
        <f t="shared" si="2"/>
        <v>1.5</v>
      </c>
      <c r="S47" s="346">
        <v>0</v>
      </c>
      <c r="T47" s="347">
        <f t="shared" si="9"/>
        <v>18.5</v>
      </c>
      <c r="U47" s="332">
        <f t="shared" si="4"/>
        <v>0</v>
      </c>
      <c r="V47" s="332">
        <f t="shared" si="5"/>
        <v>18.5</v>
      </c>
      <c r="W47" s="347">
        <f t="shared" si="10"/>
        <v>3</v>
      </c>
      <c r="X47" s="347"/>
      <c r="Y47" s="333">
        <f t="shared" si="8"/>
        <v>15.5</v>
      </c>
      <c r="Z47" s="348">
        <v>2.5</v>
      </c>
      <c r="AA47" s="348" t="s">
        <v>323</v>
      </c>
    </row>
    <row r="48" spans="1:27" ht="18" customHeight="1" thickBot="1" x14ac:dyDescent="0.3">
      <c r="A48" s="335" t="s">
        <v>267</v>
      </c>
      <c r="B48" s="336" t="s">
        <v>153</v>
      </c>
      <c r="C48" s="337" t="s">
        <v>49</v>
      </c>
      <c r="D48" s="338">
        <v>2.5</v>
      </c>
      <c r="E48" s="338">
        <v>0</v>
      </c>
      <c r="F48" s="320">
        <f t="shared" si="7"/>
        <v>2.5</v>
      </c>
      <c r="G48" s="338">
        <v>0</v>
      </c>
      <c r="H48" s="339">
        <v>14</v>
      </c>
      <c r="I48" s="339">
        <v>0</v>
      </c>
      <c r="J48" s="322">
        <f t="shared" si="0"/>
        <v>14</v>
      </c>
      <c r="K48" s="340">
        <v>0</v>
      </c>
      <c r="L48" s="341">
        <v>2</v>
      </c>
      <c r="M48" s="342">
        <v>0</v>
      </c>
      <c r="N48" s="326">
        <f t="shared" si="1"/>
        <v>2</v>
      </c>
      <c r="O48" s="343">
        <v>0</v>
      </c>
      <c r="P48" s="349">
        <v>1</v>
      </c>
      <c r="Q48" s="345">
        <v>0</v>
      </c>
      <c r="R48" s="330">
        <f t="shared" si="2"/>
        <v>1</v>
      </c>
      <c r="S48" s="346">
        <v>0</v>
      </c>
      <c r="T48" s="347">
        <f t="shared" si="9"/>
        <v>19.5</v>
      </c>
      <c r="U48" s="332">
        <f t="shared" si="4"/>
        <v>0</v>
      </c>
      <c r="V48" s="332">
        <f t="shared" si="5"/>
        <v>19.5</v>
      </c>
      <c r="W48" s="347">
        <f t="shared" si="10"/>
        <v>0</v>
      </c>
      <c r="X48" s="347"/>
      <c r="Y48" s="333">
        <f t="shared" si="8"/>
        <v>19.5</v>
      </c>
      <c r="Z48" s="348">
        <v>1</v>
      </c>
      <c r="AA48" s="348" t="s">
        <v>290</v>
      </c>
    </row>
    <row r="49" spans="1:27" ht="18" customHeight="1" thickBot="1" x14ac:dyDescent="0.3">
      <c r="A49" s="335" t="s">
        <v>267</v>
      </c>
      <c r="B49" s="336" t="s">
        <v>251</v>
      </c>
      <c r="C49" s="337" t="s">
        <v>50</v>
      </c>
      <c r="D49" s="338">
        <v>1</v>
      </c>
      <c r="E49" s="338">
        <v>0</v>
      </c>
      <c r="F49" s="320">
        <f t="shared" si="7"/>
        <v>1</v>
      </c>
      <c r="G49" s="338">
        <v>0</v>
      </c>
      <c r="H49" s="339">
        <v>4</v>
      </c>
      <c r="I49" s="339">
        <v>0</v>
      </c>
      <c r="J49" s="322">
        <f t="shared" si="0"/>
        <v>4</v>
      </c>
      <c r="K49" s="340">
        <v>0</v>
      </c>
      <c r="L49" s="341">
        <v>1</v>
      </c>
      <c r="M49" s="342">
        <v>0</v>
      </c>
      <c r="N49" s="326">
        <f t="shared" si="1"/>
        <v>1</v>
      </c>
      <c r="O49" s="343">
        <v>0</v>
      </c>
      <c r="P49" s="344">
        <v>2</v>
      </c>
      <c r="Q49" s="345">
        <v>0</v>
      </c>
      <c r="R49" s="330">
        <f t="shared" si="2"/>
        <v>2</v>
      </c>
      <c r="S49" s="346">
        <v>0</v>
      </c>
      <c r="T49" s="347">
        <f t="shared" si="9"/>
        <v>8</v>
      </c>
      <c r="U49" s="332">
        <f t="shared" si="4"/>
        <v>0</v>
      </c>
      <c r="V49" s="332">
        <f t="shared" si="5"/>
        <v>8</v>
      </c>
      <c r="W49" s="347">
        <f t="shared" si="10"/>
        <v>0</v>
      </c>
      <c r="X49" s="347"/>
      <c r="Y49" s="333">
        <f t="shared" si="8"/>
        <v>8</v>
      </c>
      <c r="Z49" s="348">
        <v>0</v>
      </c>
      <c r="AA49" s="348"/>
    </row>
    <row r="50" spans="1:27" ht="18" customHeight="1" thickBot="1" x14ac:dyDescent="0.3">
      <c r="A50" s="335" t="s">
        <v>267</v>
      </c>
      <c r="B50" s="336" t="s">
        <v>251</v>
      </c>
      <c r="C50" s="337" t="s">
        <v>51</v>
      </c>
      <c r="D50" s="338">
        <v>1</v>
      </c>
      <c r="E50" s="338">
        <v>0</v>
      </c>
      <c r="F50" s="320">
        <f t="shared" si="7"/>
        <v>1</v>
      </c>
      <c r="G50" s="338">
        <v>0</v>
      </c>
      <c r="H50" s="339">
        <v>6</v>
      </c>
      <c r="I50" s="339">
        <v>0</v>
      </c>
      <c r="J50" s="322">
        <f t="shared" si="0"/>
        <v>6</v>
      </c>
      <c r="K50" s="340">
        <v>0</v>
      </c>
      <c r="L50" s="341">
        <v>0</v>
      </c>
      <c r="M50" s="342">
        <v>0</v>
      </c>
      <c r="N50" s="326">
        <f t="shared" si="1"/>
        <v>0</v>
      </c>
      <c r="O50" s="343">
        <v>0</v>
      </c>
      <c r="P50" s="344">
        <v>0.5</v>
      </c>
      <c r="Q50" s="345">
        <v>0</v>
      </c>
      <c r="R50" s="330">
        <f t="shared" si="2"/>
        <v>0.5</v>
      </c>
      <c r="S50" s="346">
        <v>0</v>
      </c>
      <c r="T50" s="347">
        <f t="shared" si="9"/>
        <v>7.5</v>
      </c>
      <c r="U50" s="332">
        <f t="shared" si="4"/>
        <v>0</v>
      </c>
      <c r="V50" s="332">
        <f t="shared" si="5"/>
        <v>7.5</v>
      </c>
      <c r="W50" s="347">
        <f t="shared" si="10"/>
        <v>0</v>
      </c>
      <c r="X50" s="347"/>
      <c r="Y50" s="333">
        <f t="shared" si="8"/>
        <v>7.5</v>
      </c>
      <c r="Z50" s="348">
        <v>0</v>
      </c>
      <c r="AA50" s="348"/>
    </row>
    <row r="51" spans="1:27" ht="18" customHeight="1" thickBot="1" x14ac:dyDescent="0.3">
      <c r="A51" s="335" t="s">
        <v>270</v>
      </c>
      <c r="B51" s="336" t="s">
        <v>316</v>
      </c>
      <c r="C51" s="337" t="s">
        <v>52</v>
      </c>
      <c r="D51" s="338">
        <v>0.5</v>
      </c>
      <c r="E51" s="338">
        <v>0</v>
      </c>
      <c r="F51" s="320">
        <f t="shared" si="7"/>
        <v>0.5</v>
      </c>
      <c r="G51" s="338">
        <v>0</v>
      </c>
      <c r="H51" s="339">
        <v>4</v>
      </c>
      <c r="I51" s="339">
        <v>0</v>
      </c>
      <c r="J51" s="322">
        <f t="shared" si="0"/>
        <v>4</v>
      </c>
      <c r="K51" s="340">
        <v>0</v>
      </c>
      <c r="L51" s="341">
        <v>0</v>
      </c>
      <c r="M51" s="342">
        <v>0</v>
      </c>
      <c r="N51" s="326">
        <f t="shared" si="1"/>
        <v>0</v>
      </c>
      <c r="O51" s="343">
        <v>0</v>
      </c>
      <c r="P51" s="349">
        <v>0</v>
      </c>
      <c r="Q51" s="339">
        <v>0</v>
      </c>
      <c r="R51" s="330">
        <f t="shared" si="2"/>
        <v>0</v>
      </c>
      <c r="S51" s="350">
        <v>0</v>
      </c>
      <c r="T51" s="347">
        <f t="shared" si="9"/>
        <v>4.5</v>
      </c>
      <c r="U51" s="332">
        <f t="shared" si="4"/>
        <v>0</v>
      </c>
      <c r="V51" s="332">
        <f t="shared" si="5"/>
        <v>4.5</v>
      </c>
      <c r="W51" s="347">
        <f t="shared" si="10"/>
        <v>0</v>
      </c>
      <c r="X51" s="347"/>
      <c r="Y51" s="333">
        <f t="shared" si="8"/>
        <v>4.5</v>
      </c>
      <c r="Z51" s="348">
        <v>0.11</v>
      </c>
      <c r="AA51" s="348" t="s">
        <v>291</v>
      </c>
    </row>
    <row r="52" spans="1:27" ht="18" customHeight="1" thickBot="1" x14ac:dyDescent="0.3">
      <c r="A52" s="335" t="s">
        <v>267</v>
      </c>
      <c r="B52" s="336" t="s">
        <v>153</v>
      </c>
      <c r="C52" s="337" t="s">
        <v>53</v>
      </c>
      <c r="D52" s="338">
        <v>1.25</v>
      </c>
      <c r="E52" s="338">
        <v>0</v>
      </c>
      <c r="F52" s="320">
        <f t="shared" si="7"/>
        <v>1.25</v>
      </c>
      <c r="G52" s="338">
        <v>0</v>
      </c>
      <c r="H52" s="339">
        <v>7.75</v>
      </c>
      <c r="I52" s="339">
        <v>0</v>
      </c>
      <c r="J52" s="322">
        <f t="shared" si="0"/>
        <v>7.75</v>
      </c>
      <c r="K52" s="340">
        <v>0</v>
      </c>
      <c r="L52" s="341">
        <v>1</v>
      </c>
      <c r="M52" s="342">
        <v>0</v>
      </c>
      <c r="N52" s="326">
        <f t="shared" si="1"/>
        <v>1</v>
      </c>
      <c r="O52" s="343">
        <v>0</v>
      </c>
      <c r="P52" s="344">
        <v>0</v>
      </c>
      <c r="Q52" s="345">
        <v>0</v>
      </c>
      <c r="R52" s="330">
        <f t="shared" si="2"/>
        <v>0</v>
      </c>
      <c r="S52" s="346">
        <v>0</v>
      </c>
      <c r="T52" s="347">
        <f t="shared" si="9"/>
        <v>10</v>
      </c>
      <c r="U52" s="332">
        <f t="shared" si="4"/>
        <v>0</v>
      </c>
      <c r="V52" s="332">
        <f t="shared" si="5"/>
        <v>10</v>
      </c>
      <c r="W52" s="347">
        <f t="shared" si="10"/>
        <v>0</v>
      </c>
      <c r="X52" s="347"/>
      <c r="Y52" s="333">
        <f t="shared" si="8"/>
        <v>10</v>
      </c>
      <c r="Z52" s="348">
        <v>0.93</v>
      </c>
      <c r="AA52" s="348" t="s">
        <v>292</v>
      </c>
    </row>
    <row r="53" spans="1:27" ht="18" customHeight="1" thickBot="1" x14ac:dyDescent="0.3">
      <c r="A53" s="335" t="s">
        <v>270</v>
      </c>
      <c r="B53" s="336" t="s">
        <v>316</v>
      </c>
      <c r="C53" s="337" t="s">
        <v>54</v>
      </c>
      <c r="D53" s="338">
        <v>0.25</v>
      </c>
      <c r="E53" s="338">
        <v>0</v>
      </c>
      <c r="F53" s="320">
        <f t="shared" si="7"/>
        <v>0.25</v>
      </c>
      <c r="G53" s="338">
        <v>0</v>
      </c>
      <c r="H53" s="339">
        <v>0.5</v>
      </c>
      <c r="I53" s="339">
        <v>0</v>
      </c>
      <c r="J53" s="322">
        <f t="shared" si="0"/>
        <v>0.5</v>
      </c>
      <c r="K53" s="340">
        <v>0</v>
      </c>
      <c r="L53" s="341">
        <v>0.25</v>
      </c>
      <c r="M53" s="342">
        <v>0</v>
      </c>
      <c r="N53" s="326">
        <f t="shared" si="1"/>
        <v>0.25</v>
      </c>
      <c r="O53" s="343">
        <v>0</v>
      </c>
      <c r="P53" s="349">
        <v>0</v>
      </c>
      <c r="Q53" s="339">
        <v>0</v>
      </c>
      <c r="R53" s="330">
        <f t="shared" si="2"/>
        <v>0</v>
      </c>
      <c r="S53" s="350">
        <v>0</v>
      </c>
      <c r="T53" s="347">
        <f t="shared" si="9"/>
        <v>1</v>
      </c>
      <c r="U53" s="332">
        <f t="shared" si="4"/>
        <v>0</v>
      </c>
      <c r="V53" s="332">
        <f t="shared" si="5"/>
        <v>1</v>
      </c>
      <c r="W53" s="347">
        <f t="shared" si="10"/>
        <v>0</v>
      </c>
      <c r="X53" s="347"/>
      <c r="Y53" s="333">
        <f t="shared" si="8"/>
        <v>1</v>
      </c>
      <c r="Z53" s="348">
        <v>0.01</v>
      </c>
      <c r="AA53" s="348" t="s">
        <v>293</v>
      </c>
    </row>
    <row r="54" spans="1:27" ht="18" customHeight="1" thickBot="1" x14ac:dyDescent="0.3">
      <c r="A54" s="335" t="s">
        <v>267</v>
      </c>
      <c r="B54" s="336" t="s">
        <v>152</v>
      </c>
      <c r="C54" s="337" t="s">
        <v>55</v>
      </c>
      <c r="D54" s="338">
        <v>2</v>
      </c>
      <c r="E54" s="338">
        <v>0</v>
      </c>
      <c r="F54" s="320">
        <f t="shared" si="7"/>
        <v>2</v>
      </c>
      <c r="G54" s="338">
        <v>0</v>
      </c>
      <c r="H54" s="339">
        <v>13</v>
      </c>
      <c r="I54" s="339">
        <v>0</v>
      </c>
      <c r="J54" s="322">
        <f t="shared" si="0"/>
        <v>13</v>
      </c>
      <c r="K54" s="340">
        <v>0</v>
      </c>
      <c r="L54" s="341">
        <v>2</v>
      </c>
      <c r="M54" s="342">
        <v>0</v>
      </c>
      <c r="N54" s="326">
        <f t="shared" si="1"/>
        <v>2</v>
      </c>
      <c r="O54" s="343">
        <v>0</v>
      </c>
      <c r="P54" s="344">
        <v>0</v>
      </c>
      <c r="Q54" s="345">
        <v>0</v>
      </c>
      <c r="R54" s="330">
        <f t="shared" si="2"/>
        <v>0</v>
      </c>
      <c r="S54" s="346">
        <v>0</v>
      </c>
      <c r="T54" s="347">
        <f t="shared" si="9"/>
        <v>17</v>
      </c>
      <c r="U54" s="332">
        <f t="shared" si="4"/>
        <v>0</v>
      </c>
      <c r="V54" s="332">
        <f t="shared" si="5"/>
        <v>17</v>
      </c>
      <c r="W54" s="347">
        <f t="shared" si="10"/>
        <v>0</v>
      </c>
      <c r="X54" s="347"/>
      <c r="Y54" s="333">
        <f t="shared" si="8"/>
        <v>17</v>
      </c>
      <c r="Z54" s="348">
        <v>2</v>
      </c>
      <c r="AA54" s="348" t="s">
        <v>294</v>
      </c>
    </row>
    <row r="55" spans="1:27" ht="18" customHeight="1" thickBot="1" x14ac:dyDescent="0.3">
      <c r="A55" s="335" t="s">
        <v>267</v>
      </c>
      <c r="B55" s="336" t="s">
        <v>251</v>
      </c>
      <c r="C55" s="337" t="s">
        <v>56</v>
      </c>
      <c r="D55" s="338">
        <v>1</v>
      </c>
      <c r="E55" s="338">
        <v>0</v>
      </c>
      <c r="F55" s="320">
        <f t="shared" si="7"/>
        <v>1</v>
      </c>
      <c r="G55" s="338">
        <v>0</v>
      </c>
      <c r="H55" s="339">
        <v>2</v>
      </c>
      <c r="I55" s="339">
        <v>0</v>
      </c>
      <c r="J55" s="322">
        <f t="shared" si="0"/>
        <v>2</v>
      </c>
      <c r="K55" s="340">
        <v>0</v>
      </c>
      <c r="L55" s="341">
        <v>1</v>
      </c>
      <c r="M55" s="342">
        <v>0</v>
      </c>
      <c r="N55" s="326">
        <f t="shared" si="1"/>
        <v>1</v>
      </c>
      <c r="O55" s="343">
        <v>0</v>
      </c>
      <c r="P55" s="344">
        <v>0.1</v>
      </c>
      <c r="Q55" s="345">
        <v>0</v>
      </c>
      <c r="R55" s="330">
        <f t="shared" si="2"/>
        <v>0.1</v>
      </c>
      <c r="S55" s="346">
        <v>0</v>
      </c>
      <c r="T55" s="347">
        <f t="shared" si="9"/>
        <v>4.0999999999999996</v>
      </c>
      <c r="U55" s="332">
        <f t="shared" si="4"/>
        <v>0</v>
      </c>
      <c r="V55" s="332">
        <f t="shared" si="5"/>
        <v>4.0999999999999996</v>
      </c>
      <c r="W55" s="347">
        <f t="shared" si="10"/>
        <v>0</v>
      </c>
      <c r="X55" s="347"/>
      <c r="Y55" s="333">
        <f t="shared" si="8"/>
        <v>4.0999999999999996</v>
      </c>
      <c r="Z55" s="348">
        <v>0</v>
      </c>
      <c r="AA55" s="348"/>
    </row>
    <row r="56" spans="1:27" ht="18" customHeight="1" thickBot="1" x14ac:dyDescent="0.3">
      <c r="A56" s="335" t="s">
        <v>279</v>
      </c>
      <c r="B56" s="336" t="s">
        <v>238</v>
      </c>
      <c r="C56" s="337" t="s">
        <v>57</v>
      </c>
      <c r="D56" s="338">
        <v>4</v>
      </c>
      <c r="E56" s="338">
        <v>0</v>
      </c>
      <c r="F56" s="320">
        <f t="shared" si="7"/>
        <v>4</v>
      </c>
      <c r="G56" s="338">
        <v>0</v>
      </c>
      <c r="H56" s="339">
        <v>14.25</v>
      </c>
      <c r="I56" s="339">
        <v>0</v>
      </c>
      <c r="J56" s="322">
        <f t="shared" si="0"/>
        <v>14.25</v>
      </c>
      <c r="K56" s="340">
        <v>0</v>
      </c>
      <c r="L56" s="341">
        <v>3.25</v>
      </c>
      <c r="M56" s="342">
        <v>0</v>
      </c>
      <c r="N56" s="326">
        <f t="shared" si="1"/>
        <v>3.25</v>
      </c>
      <c r="O56" s="343">
        <v>0</v>
      </c>
      <c r="P56" s="344">
        <v>0</v>
      </c>
      <c r="Q56" s="345">
        <v>0</v>
      </c>
      <c r="R56" s="330">
        <f t="shared" si="2"/>
        <v>0</v>
      </c>
      <c r="S56" s="346">
        <v>0</v>
      </c>
      <c r="T56" s="347">
        <f t="shared" si="9"/>
        <v>21.5</v>
      </c>
      <c r="U56" s="332">
        <f t="shared" si="4"/>
        <v>0</v>
      </c>
      <c r="V56" s="332">
        <f t="shared" si="5"/>
        <v>21.5</v>
      </c>
      <c r="W56" s="347">
        <f t="shared" si="10"/>
        <v>0</v>
      </c>
      <c r="X56" s="347"/>
      <c r="Y56" s="333">
        <f t="shared" si="8"/>
        <v>21.5</v>
      </c>
      <c r="Z56" s="348">
        <v>0.5</v>
      </c>
      <c r="AA56" s="348" t="s">
        <v>295</v>
      </c>
    </row>
    <row r="57" spans="1:27" ht="18" customHeight="1" thickBot="1" x14ac:dyDescent="0.3">
      <c r="A57" s="335" t="s">
        <v>267</v>
      </c>
      <c r="B57" s="336" t="s">
        <v>166</v>
      </c>
      <c r="C57" s="337" t="s">
        <v>58</v>
      </c>
      <c r="D57" s="338">
        <v>1</v>
      </c>
      <c r="E57" s="338">
        <v>0</v>
      </c>
      <c r="F57" s="320">
        <f t="shared" si="7"/>
        <v>1</v>
      </c>
      <c r="G57" s="338">
        <v>0</v>
      </c>
      <c r="H57" s="339">
        <v>1</v>
      </c>
      <c r="I57" s="339">
        <v>0</v>
      </c>
      <c r="J57" s="322">
        <f t="shared" si="0"/>
        <v>1</v>
      </c>
      <c r="K57" s="340">
        <v>1</v>
      </c>
      <c r="L57" s="341">
        <v>0</v>
      </c>
      <c r="M57" s="342">
        <v>0</v>
      </c>
      <c r="N57" s="326">
        <f t="shared" si="1"/>
        <v>0</v>
      </c>
      <c r="O57" s="343">
        <v>0</v>
      </c>
      <c r="P57" s="344">
        <v>0</v>
      </c>
      <c r="Q57" s="345">
        <v>0</v>
      </c>
      <c r="R57" s="330">
        <f t="shared" si="2"/>
        <v>0</v>
      </c>
      <c r="S57" s="346">
        <v>0</v>
      </c>
      <c r="T57" s="347">
        <f t="shared" si="9"/>
        <v>2</v>
      </c>
      <c r="U57" s="332">
        <f t="shared" si="4"/>
        <v>0</v>
      </c>
      <c r="V57" s="332">
        <f t="shared" si="5"/>
        <v>2</v>
      </c>
      <c r="W57" s="347">
        <f t="shared" si="10"/>
        <v>1</v>
      </c>
      <c r="X57" s="347"/>
      <c r="Y57" s="333">
        <f t="shared" si="8"/>
        <v>1</v>
      </c>
      <c r="Z57" s="348">
        <v>0.1</v>
      </c>
      <c r="AA57" s="348" t="s">
        <v>233</v>
      </c>
    </row>
    <row r="58" spans="1:27" ht="18" customHeight="1" thickBot="1" x14ac:dyDescent="0.3">
      <c r="A58" s="335" t="s">
        <v>267</v>
      </c>
      <c r="B58" s="336" t="s">
        <v>153</v>
      </c>
      <c r="C58" s="337" t="s">
        <v>59</v>
      </c>
      <c r="D58" s="338">
        <v>1.25</v>
      </c>
      <c r="E58" s="338">
        <v>0</v>
      </c>
      <c r="F58" s="320">
        <f t="shared" si="7"/>
        <v>1.25</v>
      </c>
      <c r="G58" s="338">
        <v>0</v>
      </c>
      <c r="H58" s="339">
        <v>6.75</v>
      </c>
      <c r="I58" s="339">
        <v>0</v>
      </c>
      <c r="J58" s="322">
        <f t="shared" si="0"/>
        <v>6.75</v>
      </c>
      <c r="K58" s="340">
        <v>1</v>
      </c>
      <c r="L58" s="341">
        <v>1</v>
      </c>
      <c r="M58" s="342">
        <v>0</v>
      </c>
      <c r="N58" s="326">
        <f t="shared" si="1"/>
        <v>1</v>
      </c>
      <c r="O58" s="343">
        <v>1</v>
      </c>
      <c r="P58" s="344">
        <v>1</v>
      </c>
      <c r="Q58" s="345">
        <v>0</v>
      </c>
      <c r="R58" s="330">
        <f t="shared" si="2"/>
        <v>1</v>
      </c>
      <c r="S58" s="346">
        <v>0</v>
      </c>
      <c r="T58" s="347">
        <f t="shared" si="9"/>
        <v>10</v>
      </c>
      <c r="U58" s="332">
        <f t="shared" si="4"/>
        <v>0</v>
      </c>
      <c r="V58" s="332">
        <f t="shared" si="5"/>
        <v>10</v>
      </c>
      <c r="W58" s="347">
        <f t="shared" si="10"/>
        <v>2</v>
      </c>
      <c r="X58" s="347"/>
      <c r="Y58" s="333">
        <f t="shared" si="8"/>
        <v>8</v>
      </c>
      <c r="Z58" s="348">
        <v>0</v>
      </c>
      <c r="AA58" s="348"/>
    </row>
    <row r="59" spans="1:27" ht="18" customHeight="1" thickBot="1" x14ac:dyDescent="0.3">
      <c r="A59" s="335" t="s">
        <v>267</v>
      </c>
      <c r="B59" s="336" t="s">
        <v>166</v>
      </c>
      <c r="C59" s="337" t="s">
        <v>60</v>
      </c>
      <c r="D59" s="338">
        <v>3</v>
      </c>
      <c r="E59" s="338">
        <v>0</v>
      </c>
      <c r="F59" s="320">
        <f t="shared" si="7"/>
        <v>3</v>
      </c>
      <c r="G59" s="338">
        <v>0</v>
      </c>
      <c r="H59" s="339">
        <v>13</v>
      </c>
      <c r="I59" s="339">
        <v>0</v>
      </c>
      <c r="J59" s="322">
        <f t="shared" si="0"/>
        <v>13</v>
      </c>
      <c r="K59" s="340">
        <v>0</v>
      </c>
      <c r="L59" s="341">
        <v>2</v>
      </c>
      <c r="M59" s="342">
        <v>0</v>
      </c>
      <c r="N59" s="326">
        <f t="shared" si="1"/>
        <v>2</v>
      </c>
      <c r="O59" s="343">
        <v>0</v>
      </c>
      <c r="P59" s="349">
        <v>1</v>
      </c>
      <c r="Q59" s="345">
        <v>0</v>
      </c>
      <c r="R59" s="330">
        <f t="shared" si="2"/>
        <v>1</v>
      </c>
      <c r="S59" s="346">
        <v>0</v>
      </c>
      <c r="T59" s="347">
        <f t="shared" si="9"/>
        <v>19</v>
      </c>
      <c r="U59" s="332">
        <f t="shared" si="4"/>
        <v>0</v>
      </c>
      <c r="V59" s="332">
        <f t="shared" si="5"/>
        <v>19</v>
      </c>
      <c r="W59" s="347">
        <f t="shared" si="10"/>
        <v>0</v>
      </c>
      <c r="X59" s="347"/>
      <c r="Y59" s="333">
        <f t="shared" si="8"/>
        <v>19</v>
      </c>
      <c r="Z59" s="348">
        <v>1</v>
      </c>
      <c r="AA59" s="348" t="s">
        <v>233</v>
      </c>
    </row>
    <row r="60" spans="1:27" ht="18" customHeight="1" thickBot="1" x14ac:dyDescent="0.3">
      <c r="A60" s="335" t="s">
        <v>267</v>
      </c>
      <c r="B60" s="336" t="s">
        <v>152</v>
      </c>
      <c r="C60" s="337" t="s">
        <v>61</v>
      </c>
      <c r="D60" s="338">
        <v>1.25</v>
      </c>
      <c r="E60" s="338">
        <v>0</v>
      </c>
      <c r="F60" s="320">
        <f t="shared" si="7"/>
        <v>1.25</v>
      </c>
      <c r="G60" s="338">
        <v>0</v>
      </c>
      <c r="H60" s="339">
        <v>7.75</v>
      </c>
      <c r="I60" s="339">
        <v>0</v>
      </c>
      <c r="J60" s="322">
        <f t="shared" si="0"/>
        <v>7.75</v>
      </c>
      <c r="K60" s="340">
        <v>0</v>
      </c>
      <c r="L60" s="341">
        <v>1</v>
      </c>
      <c r="M60" s="342">
        <v>0</v>
      </c>
      <c r="N60" s="326">
        <f t="shared" si="1"/>
        <v>1</v>
      </c>
      <c r="O60" s="343">
        <v>0</v>
      </c>
      <c r="P60" s="349">
        <v>0</v>
      </c>
      <c r="Q60" s="345">
        <v>0</v>
      </c>
      <c r="R60" s="330">
        <f t="shared" si="2"/>
        <v>0</v>
      </c>
      <c r="S60" s="346">
        <v>0</v>
      </c>
      <c r="T60" s="347">
        <f t="shared" si="9"/>
        <v>10</v>
      </c>
      <c r="U60" s="332">
        <f t="shared" si="4"/>
        <v>0</v>
      </c>
      <c r="V60" s="332">
        <f t="shared" si="5"/>
        <v>10</v>
      </c>
      <c r="W60" s="347">
        <f t="shared" si="10"/>
        <v>0</v>
      </c>
      <c r="X60" s="347"/>
      <c r="Y60" s="333">
        <f t="shared" si="8"/>
        <v>10</v>
      </c>
      <c r="Z60" s="348">
        <v>0</v>
      </c>
      <c r="AA60" s="348"/>
    </row>
    <row r="61" spans="1:27" ht="18" customHeight="1" thickBot="1" x14ac:dyDescent="0.3">
      <c r="A61" s="335" t="s">
        <v>267</v>
      </c>
      <c r="B61" s="336" t="s">
        <v>251</v>
      </c>
      <c r="C61" s="337" t="s">
        <v>62</v>
      </c>
      <c r="D61" s="338">
        <v>0.25</v>
      </c>
      <c r="E61" s="338">
        <v>0</v>
      </c>
      <c r="F61" s="320">
        <f t="shared" si="7"/>
        <v>0.25</v>
      </c>
      <c r="G61" s="338">
        <v>0</v>
      </c>
      <c r="H61" s="339">
        <v>4</v>
      </c>
      <c r="I61" s="339">
        <v>0</v>
      </c>
      <c r="J61" s="322">
        <f t="shared" si="0"/>
        <v>4</v>
      </c>
      <c r="K61" s="340">
        <v>0</v>
      </c>
      <c r="L61" s="341">
        <v>0</v>
      </c>
      <c r="M61" s="342">
        <v>0</v>
      </c>
      <c r="N61" s="326">
        <f t="shared" si="1"/>
        <v>0</v>
      </c>
      <c r="O61" s="343">
        <v>0</v>
      </c>
      <c r="P61" s="344">
        <v>0.1</v>
      </c>
      <c r="Q61" s="345">
        <v>0</v>
      </c>
      <c r="R61" s="330">
        <f t="shared" si="2"/>
        <v>0.1</v>
      </c>
      <c r="S61" s="346">
        <v>0</v>
      </c>
      <c r="T61" s="347">
        <f t="shared" si="9"/>
        <v>4.3499999999999996</v>
      </c>
      <c r="U61" s="332">
        <f t="shared" si="4"/>
        <v>0</v>
      </c>
      <c r="V61" s="332">
        <f t="shared" si="5"/>
        <v>4.3499999999999996</v>
      </c>
      <c r="W61" s="347">
        <f t="shared" si="10"/>
        <v>0</v>
      </c>
      <c r="X61" s="347"/>
      <c r="Y61" s="333">
        <f t="shared" si="8"/>
        <v>4.3499999999999996</v>
      </c>
      <c r="Z61" s="348">
        <v>0</v>
      </c>
      <c r="AA61" s="348"/>
    </row>
    <row r="62" spans="1:27" ht="18" customHeight="1" thickBot="1" x14ac:dyDescent="0.3">
      <c r="A62" s="335" t="s">
        <v>279</v>
      </c>
      <c r="B62" s="336" t="s">
        <v>251</v>
      </c>
      <c r="C62" s="337" t="s">
        <v>63</v>
      </c>
      <c r="D62" s="338">
        <v>0.25</v>
      </c>
      <c r="E62" s="338">
        <v>0</v>
      </c>
      <c r="F62" s="320">
        <f t="shared" si="7"/>
        <v>0.25</v>
      </c>
      <c r="G62" s="338">
        <v>0</v>
      </c>
      <c r="H62" s="339">
        <v>0.75</v>
      </c>
      <c r="I62" s="339">
        <v>0</v>
      </c>
      <c r="J62" s="322">
        <f t="shared" si="0"/>
        <v>0.75</v>
      </c>
      <c r="K62" s="340">
        <v>0</v>
      </c>
      <c r="L62" s="341">
        <v>0.25</v>
      </c>
      <c r="M62" s="342">
        <v>0</v>
      </c>
      <c r="N62" s="326">
        <f t="shared" si="1"/>
        <v>0.25</v>
      </c>
      <c r="O62" s="343">
        <v>0</v>
      </c>
      <c r="P62" s="344">
        <v>0.1</v>
      </c>
      <c r="Q62" s="345">
        <v>0</v>
      </c>
      <c r="R62" s="330">
        <f t="shared" si="2"/>
        <v>0.1</v>
      </c>
      <c r="S62" s="346">
        <v>0</v>
      </c>
      <c r="T62" s="347">
        <f t="shared" si="9"/>
        <v>1.35</v>
      </c>
      <c r="U62" s="332">
        <f t="shared" si="4"/>
        <v>0</v>
      </c>
      <c r="V62" s="332">
        <f t="shared" si="5"/>
        <v>1.35</v>
      </c>
      <c r="W62" s="347">
        <f t="shared" si="10"/>
        <v>0</v>
      </c>
      <c r="X62" s="347"/>
      <c r="Y62" s="333">
        <f t="shared" si="8"/>
        <v>1.35</v>
      </c>
      <c r="Z62" s="348">
        <v>0</v>
      </c>
      <c r="AA62" s="348"/>
    </row>
    <row r="63" spans="1:27" ht="18" customHeight="1" thickBot="1" x14ac:dyDescent="0.3">
      <c r="A63" s="335" t="s">
        <v>270</v>
      </c>
      <c r="B63" s="336" t="s">
        <v>316</v>
      </c>
      <c r="C63" s="337" t="s">
        <v>64</v>
      </c>
      <c r="D63" s="338">
        <v>1</v>
      </c>
      <c r="E63" s="338">
        <v>0</v>
      </c>
      <c r="F63" s="320">
        <f t="shared" si="7"/>
        <v>1</v>
      </c>
      <c r="G63" s="338">
        <v>0</v>
      </c>
      <c r="H63" s="339">
        <v>6</v>
      </c>
      <c r="I63" s="339">
        <v>0</v>
      </c>
      <c r="J63" s="322">
        <f t="shared" si="0"/>
        <v>6</v>
      </c>
      <c r="K63" s="340">
        <v>0</v>
      </c>
      <c r="L63" s="341">
        <v>0.4</v>
      </c>
      <c r="M63" s="342">
        <v>0</v>
      </c>
      <c r="N63" s="326">
        <f t="shared" si="1"/>
        <v>0.4</v>
      </c>
      <c r="O63" s="343">
        <v>0</v>
      </c>
      <c r="P63" s="349">
        <v>0</v>
      </c>
      <c r="Q63" s="339">
        <v>0</v>
      </c>
      <c r="R63" s="330">
        <f t="shared" si="2"/>
        <v>0</v>
      </c>
      <c r="S63" s="350">
        <v>0</v>
      </c>
      <c r="T63" s="347">
        <f t="shared" si="9"/>
        <v>7.4</v>
      </c>
      <c r="U63" s="332">
        <f t="shared" si="4"/>
        <v>0</v>
      </c>
      <c r="V63" s="332">
        <f t="shared" si="5"/>
        <v>7.4</v>
      </c>
      <c r="W63" s="347">
        <f t="shared" si="10"/>
        <v>0</v>
      </c>
      <c r="X63" s="347"/>
      <c r="Y63" s="333">
        <f t="shared" si="8"/>
        <v>7.4</v>
      </c>
      <c r="Z63" s="348">
        <v>0.08</v>
      </c>
      <c r="AA63" s="348" t="s">
        <v>296</v>
      </c>
    </row>
    <row r="64" spans="1:27" ht="18" customHeight="1" thickBot="1" x14ac:dyDescent="0.3">
      <c r="A64" s="335" t="s">
        <v>267</v>
      </c>
      <c r="B64" s="336" t="s">
        <v>152</v>
      </c>
      <c r="C64" s="337" t="s">
        <v>65</v>
      </c>
      <c r="D64" s="338">
        <v>1</v>
      </c>
      <c r="E64" s="338">
        <v>0</v>
      </c>
      <c r="F64" s="320">
        <f t="shared" si="7"/>
        <v>1</v>
      </c>
      <c r="G64" s="338">
        <v>0</v>
      </c>
      <c r="H64" s="339">
        <v>5</v>
      </c>
      <c r="I64" s="339">
        <v>0</v>
      </c>
      <c r="J64" s="322">
        <f t="shared" si="0"/>
        <v>5</v>
      </c>
      <c r="K64" s="340">
        <v>1</v>
      </c>
      <c r="L64" s="341">
        <v>1</v>
      </c>
      <c r="M64" s="342">
        <v>0</v>
      </c>
      <c r="N64" s="326">
        <f t="shared" si="1"/>
        <v>1</v>
      </c>
      <c r="O64" s="343">
        <v>0</v>
      </c>
      <c r="P64" s="349">
        <v>0</v>
      </c>
      <c r="Q64" s="345">
        <v>0</v>
      </c>
      <c r="R64" s="330">
        <f t="shared" si="2"/>
        <v>0</v>
      </c>
      <c r="S64" s="346">
        <v>0</v>
      </c>
      <c r="T64" s="347">
        <f t="shared" si="9"/>
        <v>7</v>
      </c>
      <c r="U64" s="332">
        <f t="shared" si="4"/>
        <v>0</v>
      </c>
      <c r="V64" s="332">
        <f t="shared" si="5"/>
        <v>7</v>
      </c>
      <c r="W64" s="347">
        <f t="shared" si="10"/>
        <v>1</v>
      </c>
      <c r="X64" s="347"/>
      <c r="Y64" s="333">
        <f t="shared" si="8"/>
        <v>6</v>
      </c>
      <c r="Z64" s="348">
        <v>0.1</v>
      </c>
      <c r="AA64" s="348" t="s">
        <v>235</v>
      </c>
    </row>
    <row r="65" spans="1:27" ht="18" customHeight="1" thickBot="1" x14ac:dyDescent="0.3">
      <c r="A65" s="335" t="s">
        <v>279</v>
      </c>
      <c r="B65" s="336" t="s">
        <v>153</v>
      </c>
      <c r="C65" s="337" t="s">
        <v>66</v>
      </c>
      <c r="D65" s="338">
        <v>27</v>
      </c>
      <c r="E65" s="338">
        <v>0</v>
      </c>
      <c r="F65" s="320">
        <f t="shared" si="7"/>
        <v>27</v>
      </c>
      <c r="G65" s="338">
        <v>3</v>
      </c>
      <c r="H65" s="339">
        <v>80</v>
      </c>
      <c r="I65" s="339">
        <v>0</v>
      </c>
      <c r="J65" s="322">
        <f t="shared" si="0"/>
        <v>80</v>
      </c>
      <c r="K65" s="340">
        <v>6</v>
      </c>
      <c r="L65" s="341">
        <v>16</v>
      </c>
      <c r="M65" s="342">
        <v>0</v>
      </c>
      <c r="N65" s="326">
        <f t="shared" si="1"/>
        <v>16</v>
      </c>
      <c r="O65" s="343">
        <v>6</v>
      </c>
      <c r="P65" s="349">
        <v>9</v>
      </c>
      <c r="Q65" s="345">
        <v>0</v>
      </c>
      <c r="R65" s="330">
        <f t="shared" si="2"/>
        <v>9</v>
      </c>
      <c r="S65" s="346">
        <v>0</v>
      </c>
      <c r="T65" s="347">
        <f t="shared" si="9"/>
        <v>132</v>
      </c>
      <c r="U65" s="332">
        <f t="shared" si="4"/>
        <v>0</v>
      </c>
      <c r="V65" s="332">
        <f t="shared" si="5"/>
        <v>132</v>
      </c>
      <c r="W65" s="347">
        <f t="shared" si="10"/>
        <v>15</v>
      </c>
      <c r="X65" s="347"/>
      <c r="Y65" s="333">
        <f t="shared" si="8"/>
        <v>117</v>
      </c>
      <c r="Z65" s="348">
        <v>6</v>
      </c>
      <c r="AA65" s="348" t="s">
        <v>297</v>
      </c>
    </row>
    <row r="66" spans="1:27" ht="18" customHeight="1" thickBot="1" x14ac:dyDescent="0.3">
      <c r="A66" s="335" t="s">
        <v>267</v>
      </c>
      <c r="B66" s="336" t="s">
        <v>251</v>
      </c>
      <c r="C66" s="337" t="s">
        <v>67</v>
      </c>
      <c r="D66" s="338">
        <v>0</v>
      </c>
      <c r="E66" s="338">
        <v>0</v>
      </c>
      <c r="F66" s="320">
        <f t="shared" si="7"/>
        <v>0</v>
      </c>
      <c r="G66" s="338">
        <v>0</v>
      </c>
      <c r="H66" s="339">
        <v>1</v>
      </c>
      <c r="I66" s="339">
        <v>0</v>
      </c>
      <c r="J66" s="322">
        <f t="shared" si="0"/>
        <v>1</v>
      </c>
      <c r="K66" s="340">
        <v>0</v>
      </c>
      <c r="L66" s="341">
        <v>0</v>
      </c>
      <c r="M66" s="342">
        <v>0</v>
      </c>
      <c r="N66" s="326">
        <f t="shared" si="1"/>
        <v>0</v>
      </c>
      <c r="O66" s="343">
        <v>0</v>
      </c>
      <c r="P66" s="344">
        <v>0.05</v>
      </c>
      <c r="Q66" s="345">
        <v>0</v>
      </c>
      <c r="R66" s="330">
        <f t="shared" si="2"/>
        <v>0.05</v>
      </c>
      <c r="S66" s="346">
        <v>0</v>
      </c>
      <c r="T66" s="347">
        <f t="shared" si="9"/>
        <v>1.05</v>
      </c>
      <c r="U66" s="332">
        <f t="shared" si="4"/>
        <v>0</v>
      </c>
      <c r="V66" s="332">
        <f t="shared" si="5"/>
        <v>1.05</v>
      </c>
      <c r="W66" s="347">
        <f t="shared" si="10"/>
        <v>0</v>
      </c>
      <c r="X66" s="347"/>
      <c r="Y66" s="333">
        <f t="shared" si="8"/>
        <v>1.05</v>
      </c>
      <c r="Z66" s="348">
        <v>0</v>
      </c>
      <c r="AA66" s="348"/>
    </row>
    <row r="67" spans="1:27" ht="18" customHeight="1" thickBot="1" x14ac:dyDescent="0.3">
      <c r="A67" s="335" t="s">
        <v>267</v>
      </c>
      <c r="B67" s="336" t="s">
        <v>153</v>
      </c>
      <c r="C67" s="337" t="s">
        <v>68</v>
      </c>
      <c r="D67" s="338">
        <v>1</v>
      </c>
      <c r="E67" s="338">
        <v>0</v>
      </c>
      <c r="F67" s="320">
        <f t="shared" si="7"/>
        <v>1</v>
      </c>
      <c r="G67" s="338">
        <v>0</v>
      </c>
      <c r="H67" s="339">
        <v>4</v>
      </c>
      <c r="I67" s="339">
        <v>0</v>
      </c>
      <c r="J67" s="322">
        <f t="shared" si="0"/>
        <v>4</v>
      </c>
      <c r="K67" s="340">
        <v>1</v>
      </c>
      <c r="L67" s="341">
        <v>1</v>
      </c>
      <c r="M67" s="342">
        <v>0</v>
      </c>
      <c r="N67" s="326">
        <f t="shared" si="1"/>
        <v>1</v>
      </c>
      <c r="O67" s="343">
        <v>0</v>
      </c>
      <c r="P67" s="344">
        <v>0</v>
      </c>
      <c r="Q67" s="345">
        <v>0</v>
      </c>
      <c r="R67" s="330">
        <f t="shared" si="2"/>
        <v>0</v>
      </c>
      <c r="S67" s="346">
        <v>0</v>
      </c>
      <c r="T67" s="347">
        <f t="shared" si="9"/>
        <v>6</v>
      </c>
      <c r="U67" s="332">
        <f t="shared" si="4"/>
        <v>0</v>
      </c>
      <c r="V67" s="332">
        <f t="shared" si="5"/>
        <v>6</v>
      </c>
      <c r="W67" s="347">
        <f t="shared" si="10"/>
        <v>1</v>
      </c>
      <c r="X67" s="347"/>
      <c r="Y67" s="333">
        <f t="shared" si="8"/>
        <v>5</v>
      </c>
      <c r="Z67" s="348">
        <v>0.5</v>
      </c>
      <c r="AA67" s="348" t="s">
        <v>298</v>
      </c>
    </row>
    <row r="68" spans="1:27" ht="18" customHeight="1" thickBot="1" x14ac:dyDescent="0.3">
      <c r="A68" s="335" t="s">
        <v>279</v>
      </c>
      <c r="B68" s="336" t="s">
        <v>153</v>
      </c>
      <c r="C68" s="337" t="s">
        <v>69</v>
      </c>
      <c r="D68" s="338">
        <v>2</v>
      </c>
      <c r="E68" s="338">
        <v>0</v>
      </c>
      <c r="F68" s="320">
        <f t="shared" si="7"/>
        <v>2</v>
      </c>
      <c r="G68" s="338">
        <v>0</v>
      </c>
      <c r="H68" s="339">
        <v>7</v>
      </c>
      <c r="I68" s="339">
        <v>0</v>
      </c>
      <c r="J68" s="322">
        <f t="shared" ref="J68:J105" si="11">H68-I68</f>
        <v>7</v>
      </c>
      <c r="K68" s="340">
        <v>0</v>
      </c>
      <c r="L68" s="341">
        <v>2</v>
      </c>
      <c r="M68" s="342">
        <v>0</v>
      </c>
      <c r="N68" s="326">
        <f t="shared" ref="N68:N105" si="12">L68-M68</f>
        <v>2</v>
      </c>
      <c r="O68" s="343">
        <v>0</v>
      </c>
      <c r="P68" s="344">
        <v>1</v>
      </c>
      <c r="Q68" s="345">
        <v>0</v>
      </c>
      <c r="R68" s="330">
        <f t="shared" ref="R68:R105" si="13">P68-Q68</f>
        <v>1</v>
      </c>
      <c r="S68" s="346">
        <v>0</v>
      </c>
      <c r="T68" s="347">
        <f t="shared" ref="T68:U99" si="14">SUM(P68,L68,H68,D68)</f>
        <v>12</v>
      </c>
      <c r="U68" s="332">
        <f t="shared" si="14"/>
        <v>0</v>
      </c>
      <c r="V68" s="332">
        <f t="shared" ref="V68:V105" si="15">T68-U68</f>
        <v>12</v>
      </c>
      <c r="W68" s="347">
        <f t="shared" ref="W68:W99" si="16">SUM(S68,O68,K68,G68)</f>
        <v>0</v>
      </c>
      <c r="X68" s="347"/>
      <c r="Y68" s="333">
        <f t="shared" si="8"/>
        <v>12</v>
      </c>
      <c r="Z68" s="348">
        <v>0</v>
      </c>
      <c r="AA68" s="348"/>
    </row>
    <row r="69" spans="1:27" ht="18" customHeight="1" thickBot="1" x14ac:dyDescent="0.3">
      <c r="A69" s="335" t="s">
        <v>267</v>
      </c>
      <c r="B69" s="336" t="s">
        <v>238</v>
      </c>
      <c r="C69" s="337" t="s">
        <v>70</v>
      </c>
      <c r="D69" s="338">
        <v>2</v>
      </c>
      <c r="E69" s="338">
        <v>0</v>
      </c>
      <c r="F69" s="320">
        <f t="shared" ref="F69:F105" si="17">D69-E69</f>
        <v>2</v>
      </c>
      <c r="G69" s="338">
        <v>0</v>
      </c>
      <c r="H69" s="339">
        <v>14</v>
      </c>
      <c r="I69" s="339">
        <v>0</v>
      </c>
      <c r="J69" s="322">
        <f t="shared" si="11"/>
        <v>14</v>
      </c>
      <c r="K69" s="340">
        <v>0</v>
      </c>
      <c r="L69" s="341">
        <v>2</v>
      </c>
      <c r="M69" s="342">
        <v>0</v>
      </c>
      <c r="N69" s="326">
        <f t="shared" si="12"/>
        <v>2</v>
      </c>
      <c r="O69" s="343">
        <v>0</v>
      </c>
      <c r="P69" s="344">
        <v>1.5</v>
      </c>
      <c r="Q69" s="345">
        <v>0</v>
      </c>
      <c r="R69" s="330">
        <f t="shared" si="13"/>
        <v>1.5</v>
      </c>
      <c r="S69" s="346">
        <v>0</v>
      </c>
      <c r="T69" s="347">
        <f t="shared" si="14"/>
        <v>19.5</v>
      </c>
      <c r="U69" s="332">
        <f t="shared" si="14"/>
        <v>0</v>
      </c>
      <c r="V69" s="332">
        <f t="shared" si="15"/>
        <v>19.5</v>
      </c>
      <c r="W69" s="347">
        <f t="shared" si="16"/>
        <v>0</v>
      </c>
      <c r="X69" s="347"/>
      <c r="Y69" s="333">
        <f t="shared" ref="Y69:Y105" si="18">V69-W69</f>
        <v>19.5</v>
      </c>
      <c r="Z69" s="348">
        <v>0</v>
      </c>
      <c r="AA69" s="348"/>
    </row>
    <row r="70" spans="1:27" ht="18" customHeight="1" thickBot="1" x14ac:dyDescent="0.3">
      <c r="A70" s="335" t="s">
        <v>270</v>
      </c>
      <c r="B70" s="336" t="s">
        <v>166</v>
      </c>
      <c r="C70" s="337" t="s">
        <v>71</v>
      </c>
      <c r="D70" s="338">
        <v>1</v>
      </c>
      <c r="E70" s="338">
        <v>0</v>
      </c>
      <c r="F70" s="320">
        <f t="shared" si="17"/>
        <v>1</v>
      </c>
      <c r="G70" s="338">
        <v>0</v>
      </c>
      <c r="H70" s="339">
        <v>14</v>
      </c>
      <c r="I70" s="339">
        <v>0</v>
      </c>
      <c r="J70" s="322">
        <f t="shared" si="11"/>
        <v>14</v>
      </c>
      <c r="K70" s="340">
        <v>1</v>
      </c>
      <c r="L70" s="341">
        <v>1</v>
      </c>
      <c r="M70" s="342">
        <v>0</v>
      </c>
      <c r="N70" s="326">
        <f t="shared" si="12"/>
        <v>1</v>
      </c>
      <c r="O70" s="343">
        <v>1</v>
      </c>
      <c r="P70" s="344">
        <v>0</v>
      </c>
      <c r="Q70" s="345">
        <v>0</v>
      </c>
      <c r="R70" s="330">
        <f t="shared" si="13"/>
        <v>0</v>
      </c>
      <c r="S70" s="346">
        <v>0</v>
      </c>
      <c r="T70" s="347">
        <f t="shared" si="14"/>
        <v>16</v>
      </c>
      <c r="U70" s="332">
        <f t="shared" si="14"/>
        <v>0</v>
      </c>
      <c r="V70" s="332">
        <f t="shared" si="15"/>
        <v>16</v>
      </c>
      <c r="W70" s="347">
        <f t="shared" si="16"/>
        <v>2</v>
      </c>
      <c r="X70" s="347"/>
      <c r="Y70" s="333">
        <f t="shared" si="18"/>
        <v>14</v>
      </c>
      <c r="Z70" s="348">
        <v>1</v>
      </c>
      <c r="AA70" s="348" t="s">
        <v>233</v>
      </c>
    </row>
    <row r="71" spans="1:27" ht="18" customHeight="1" thickBot="1" x14ac:dyDescent="0.3">
      <c r="A71" s="335" t="s">
        <v>267</v>
      </c>
      <c r="B71" s="336" t="s">
        <v>238</v>
      </c>
      <c r="C71" s="337" t="s">
        <v>72</v>
      </c>
      <c r="D71" s="338">
        <v>1</v>
      </c>
      <c r="E71" s="338">
        <v>0</v>
      </c>
      <c r="F71" s="320">
        <f t="shared" si="17"/>
        <v>1</v>
      </c>
      <c r="G71" s="338">
        <v>0</v>
      </c>
      <c r="H71" s="339">
        <v>6</v>
      </c>
      <c r="I71" s="339">
        <v>0</v>
      </c>
      <c r="J71" s="322">
        <f t="shared" si="11"/>
        <v>6</v>
      </c>
      <c r="K71" s="340">
        <v>3</v>
      </c>
      <c r="L71" s="341">
        <v>1</v>
      </c>
      <c r="M71" s="342">
        <v>0</v>
      </c>
      <c r="N71" s="326">
        <f t="shared" si="12"/>
        <v>1</v>
      </c>
      <c r="O71" s="343">
        <v>0</v>
      </c>
      <c r="P71" s="344">
        <v>0</v>
      </c>
      <c r="Q71" s="345">
        <v>0</v>
      </c>
      <c r="R71" s="330">
        <f t="shared" si="13"/>
        <v>0</v>
      </c>
      <c r="S71" s="346">
        <v>0</v>
      </c>
      <c r="T71" s="347">
        <f t="shared" si="14"/>
        <v>8</v>
      </c>
      <c r="U71" s="332">
        <f t="shared" si="14"/>
        <v>0</v>
      </c>
      <c r="V71" s="332">
        <f t="shared" si="15"/>
        <v>8</v>
      </c>
      <c r="W71" s="347">
        <f t="shared" si="16"/>
        <v>3</v>
      </c>
      <c r="X71" s="347"/>
      <c r="Y71" s="333">
        <f t="shared" si="18"/>
        <v>5</v>
      </c>
      <c r="Z71" s="348">
        <v>0.05</v>
      </c>
      <c r="AA71" s="348" t="s">
        <v>299</v>
      </c>
    </row>
    <row r="72" spans="1:27" ht="18" customHeight="1" thickBot="1" x14ac:dyDescent="0.3">
      <c r="A72" s="335" t="s">
        <v>270</v>
      </c>
      <c r="B72" s="336" t="s">
        <v>166</v>
      </c>
      <c r="C72" s="337" t="s">
        <v>74</v>
      </c>
      <c r="D72" s="338">
        <v>3</v>
      </c>
      <c r="E72" s="338">
        <v>0</v>
      </c>
      <c r="F72" s="320">
        <f t="shared" si="17"/>
        <v>3</v>
      </c>
      <c r="G72" s="338">
        <v>0</v>
      </c>
      <c r="H72" s="339">
        <v>13</v>
      </c>
      <c r="I72" s="339">
        <v>0</v>
      </c>
      <c r="J72" s="322">
        <f t="shared" si="11"/>
        <v>13</v>
      </c>
      <c r="K72" s="340">
        <v>3</v>
      </c>
      <c r="L72" s="341">
        <v>2</v>
      </c>
      <c r="M72" s="342">
        <v>0</v>
      </c>
      <c r="N72" s="326">
        <f t="shared" si="12"/>
        <v>2</v>
      </c>
      <c r="O72" s="343">
        <v>1</v>
      </c>
      <c r="P72" s="344">
        <v>0</v>
      </c>
      <c r="Q72" s="345">
        <v>0</v>
      </c>
      <c r="R72" s="330">
        <f t="shared" si="13"/>
        <v>0</v>
      </c>
      <c r="S72" s="346">
        <v>0</v>
      </c>
      <c r="T72" s="347">
        <f t="shared" si="14"/>
        <v>18</v>
      </c>
      <c r="U72" s="332">
        <f t="shared" si="14"/>
        <v>0</v>
      </c>
      <c r="V72" s="332">
        <f t="shared" si="15"/>
        <v>18</v>
      </c>
      <c r="W72" s="347">
        <f t="shared" si="16"/>
        <v>4</v>
      </c>
      <c r="X72" s="347"/>
      <c r="Y72" s="333">
        <f t="shared" si="18"/>
        <v>14</v>
      </c>
      <c r="Z72" s="348">
        <v>1</v>
      </c>
      <c r="AA72" s="348" t="s">
        <v>233</v>
      </c>
    </row>
    <row r="73" spans="1:27" ht="18" customHeight="1" thickBot="1" x14ac:dyDescent="0.3">
      <c r="A73" s="335" t="s">
        <v>279</v>
      </c>
      <c r="B73" s="336" t="s">
        <v>142</v>
      </c>
      <c r="C73" s="337" t="s">
        <v>75</v>
      </c>
      <c r="D73" s="338">
        <v>3</v>
      </c>
      <c r="E73" s="338">
        <v>0</v>
      </c>
      <c r="F73" s="320">
        <f t="shared" si="17"/>
        <v>3</v>
      </c>
      <c r="G73" s="338">
        <v>0</v>
      </c>
      <c r="H73" s="339">
        <v>8</v>
      </c>
      <c r="I73" s="339">
        <v>0</v>
      </c>
      <c r="J73" s="322">
        <f t="shared" si="11"/>
        <v>8</v>
      </c>
      <c r="K73" s="340">
        <v>1</v>
      </c>
      <c r="L73" s="341">
        <v>2</v>
      </c>
      <c r="M73" s="342">
        <v>0</v>
      </c>
      <c r="N73" s="326">
        <f t="shared" si="12"/>
        <v>2</v>
      </c>
      <c r="O73" s="343">
        <v>0</v>
      </c>
      <c r="P73" s="344">
        <v>0</v>
      </c>
      <c r="Q73" s="345">
        <v>0</v>
      </c>
      <c r="R73" s="330">
        <f t="shared" si="13"/>
        <v>0</v>
      </c>
      <c r="S73" s="346">
        <v>0</v>
      </c>
      <c r="T73" s="347">
        <f t="shared" si="14"/>
        <v>13</v>
      </c>
      <c r="U73" s="332">
        <f t="shared" si="14"/>
        <v>0</v>
      </c>
      <c r="V73" s="332">
        <f t="shared" si="15"/>
        <v>13</v>
      </c>
      <c r="W73" s="347">
        <f t="shared" si="16"/>
        <v>1</v>
      </c>
      <c r="X73" s="347"/>
      <c r="Y73" s="333">
        <f t="shared" si="18"/>
        <v>12</v>
      </c>
      <c r="Z73" s="348">
        <v>0.2</v>
      </c>
      <c r="AA73" s="348" t="s">
        <v>234</v>
      </c>
    </row>
    <row r="74" spans="1:27" ht="18" customHeight="1" thickBot="1" x14ac:dyDescent="0.3">
      <c r="A74" s="335" t="s">
        <v>267</v>
      </c>
      <c r="B74" s="336" t="s">
        <v>166</v>
      </c>
      <c r="C74" s="337" t="s">
        <v>76</v>
      </c>
      <c r="D74" s="338">
        <v>0.33</v>
      </c>
      <c r="E74" s="338">
        <v>0</v>
      </c>
      <c r="F74" s="320">
        <f t="shared" si="17"/>
        <v>0.33</v>
      </c>
      <c r="G74" s="338">
        <v>0</v>
      </c>
      <c r="H74" s="339">
        <v>1</v>
      </c>
      <c r="I74" s="339">
        <v>0</v>
      </c>
      <c r="J74" s="322">
        <f t="shared" si="11"/>
        <v>1</v>
      </c>
      <c r="K74" s="340">
        <v>0</v>
      </c>
      <c r="L74" s="341">
        <v>0</v>
      </c>
      <c r="M74" s="342">
        <v>0</v>
      </c>
      <c r="N74" s="326">
        <f t="shared" si="12"/>
        <v>0</v>
      </c>
      <c r="O74" s="343">
        <v>0</v>
      </c>
      <c r="P74" s="344">
        <v>0</v>
      </c>
      <c r="Q74" s="345">
        <v>0</v>
      </c>
      <c r="R74" s="330">
        <f t="shared" si="13"/>
        <v>0</v>
      </c>
      <c r="S74" s="346">
        <v>0</v>
      </c>
      <c r="T74" s="347">
        <f t="shared" si="14"/>
        <v>1.33</v>
      </c>
      <c r="U74" s="332">
        <f t="shared" si="14"/>
        <v>0</v>
      </c>
      <c r="V74" s="332">
        <f t="shared" si="15"/>
        <v>1.33</v>
      </c>
      <c r="W74" s="347">
        <f t="shared" si="16"/>
        <v>0</v>
      </c>
      <c r="X74" s="347"/>
      <c r="Y74" s="333">
        <f t="shared" si="18"/>
        <v>1.33</v>
      </c>
      <c r="Z74" s="348">
        <v>0.25</v>
      </c>
      <c r="AA74" s="348" t="s">
        <v>233</v>
      </c>
    </row>
    <row r="75" spans="1:27" ht="18" customHeight="1" thickBot="1" x14ac:dyDescent="0.3">
      <c r="A75" s="335" t="s">
        <v>270</v>
      </c>
      <c r="B75" s="336" t="s">
        <v>316</v>
      </c>
      <c r="C75" s="337" t="s">
        <v>77</v>
      </c>
      <c r="D75" s="338">
        <v>0.5</v>
      </c>
      <c r="E75" s="338">
        <v>0</v>
      </c>
      <c r="F75" s="320">
        <f t="shared" si="17"/>
        <v>0.5</v>
      </c>
      <c r="G75" s="338">
        <v>0</v>
      </c>
      <c r="H75" s="339">
        <v>5</v>
      </c>
      <c r="I75" s="339">
        <v>0</v>
      </c>
      <c r="J75" s="322">
        <f t="shared" si="11"/>
        <v>5</v>
      </c>
      <c r="K75" s="340">
        <v>1</v>
      </c>
      <c r="L75" s="341">
        <v>0.5</v>
      </c>
      <c r="M75" s="342">
        <v>0</v>
      </c>
      <c r="N75" s="326">
        <f t="shared" si="12"/>
        <v>0.5</v>
      </c>
      <c r="O75" s="343">
        <v>0</v>
      </c>
      <c r="P75" s="349">
        <v>0</v>
      </c>
      <c r="Q75" s="339">
        <v>0</v>
      </c>
      <c r="R75" s="330">
        <f t="shared" si="13"/>
        <v>0</v>
      </c>
      <c r="S75" s="350">
        <v>0</v>
      </c>
      <c r="T75" s="347">
        <f t="shared" si="14"/>
        <v>6</v>
      </c>
      <c r="U75" s="332">
        <f t="shared" si="14"/>
        <v>0</v>
      </c>
      <c r="V75" s="332">
        <f t="shared" si="15"/>
        <v>6</v>
      </c>
      <c r="W75" s="347">
        <f t="shared" si="16"/>
        <v>1</v>
      </c>
      <c r="X75" s="347"/>
      <c r="Y75" s="333">
        <f t="shared" si="18"/>
        <v>5</v>
      </c>
      <c r="Z75" s="348">
        <v>0.55000000000000004</v>
      </c>
      <c r="AA75" s="348" t="s">
        <v>300</v>
      </c>
    </row>
    <row r="76" spans="1:27" ht="18" customHeight="1" thickBot="1" x14ac:dyDescent="0.3">
      <c r="A76" s="335" t="s">
        <v>267</v>
      </c>
      <c r="B76" s="336" t="s">
        <v>166</v>
      </c>
      <c r="C76" s="337" t="s">
        <v>78</v>
      </c>
      <c r="D76" s="338">
        <v>1</v>
      </c>
      <c r="E76" s="338">
        <v>0</v>
      </c>
      <c r="F76" s="320">
        <f t="shared" si="17"/>
        <v>1</v>
      </c>
      <c r="G76" s="338">
        <v>0</v>
      </c>
      <c r="H76" s="339">
        <v>3</v>
      </c>
      <c r="I76" s="339">
        <v>0</v>
      </c>
      <c r="J76" s="322">
        <f t="shared" si="11"/>
        <v>3</v>
      </c>
      <c r="K76" s="340">
        <v>0</v>
      </c>
      <c r="L76" s="341">
        <v>1</v>
      </c>
      <c r="M76" s="342">
        <v>0</v>
      </c>
      <c r="N76" s="326">
        <f t="shared" si="12"/>
        <v>1</v>
      </c>
      <c r="O76" s="343">
        <v>0</v>
      </c>
      <c r="P76" s="344">
        <v>0</v>
      </c>
      <c r="Q76" s="345">
        <v>0</v>
      </c>
      <c r="R76" s="330">
        <f t="shared" si="13"/>
        <v>0</v>
      </c>
      <c r="S76" s="346">
        <v>0</v>
      </c>
      <c r="T76" s="347">
        <f t="shared" si="14"/>
        <v>5</v>
      </c>
      <c r="U76" s="332">
        <f t="shared" si="14"/>
        <v>0</v>
      </c>
      <c r="V76" s="332">
        <f t="shared" si="15"/>
        <v>5</v>
      </c>
      <c r="W76" s="347">
        <f t="shared" si="16"/>
        <v>0</v>
      </c>
      <c r="X76" s="347"/>
      <c r="Y76" s="333">
        <f t="shared" si="18"/>
        <v>5</v>
      </c>
      <c r="Z76" s="348">
        <v>0</v>
      </c>
      <c r="AA76" s="348"/>
    </row>
    <row r="77" spans="1:27" ht="18" customHeight="1" thickBot="1" x14ac:dyDescent="0.3">
      <c r="A77" s="335" t="s">
        <v>270</v>
      </c>
      <c r="B77" s="336" t="s">
        <v>316</v>
      </c>
      <c r="C77" s="337" t="s">
        <v>79</v>
      </c>
      <c r="D77" s="338">
        <v>0.5</v>
      </c>
      <c r="E77" s="338">
        <v>0</v>
      </c>
      <c r="F77" s="320">
        <f t="shared" si="17"/>
        <v>0.5</v>
      </c>
      <c r="G77" s="338">
        <v>0</v>
      </c>
      <c r="H77" s="339">
        <v>0.5</v>
      </c>
      <c r="I77" s="339">
        <v>0</v>
      </c>
      <c r="J77" s="322">
        <f t="shared" si="11"/>
        <v>0.5</v>
      </c>
      <c r="K77" s="340">
        <v>0</v>
      </c>
      <c r="L77" s="341">
        <v>0.5</v>
      </c>
      <c r="M77" s="342">
        <v>0</v>
      </c>
      <c r="N77" s="326">
        <f t="shared" si="12"/>
        <v>0.5</v>
      </c>
      <c r="O77" s="343">
        <v>0</v>
      </c>
      <c r="P77" s="349">
        <v>0</v>
      </c>
      <c r="Q77" s="339">
        <v>0</v>
      </c>
      <c r="R77" s="330">
        <f t="shared" si="13"/>
        <v>0</v>
      </c>
      <c r="S77" s="350">
        <v>0</v>
      </c>
      <c r="T77" s="347">
        <f t="shared" si="14"/>
        <v>1.5</v>
      </c>
      <c r="U77" s="332">
        <f t="shared" si="14"/>
        <v>0</v>
      </c>
      <c r="V77" s="332">
        <f t="shared" si="15"/>
        <v>1.5</v>
      </c>
      <c r="W77" s="347">
        <f t="shared" si="16"/>
        <v>0</v>
      </c>
      <c r="X77" s="347"/>
      <c r="Y77" s="333">
        <f t="shared" si="18"/>
        <v>1.5</v>
      </c>
      <c r="Z77" s="348">
        <v>0.05</v>
      </c>
      <c r="AA77" s="348" t="s">
        <v>301</v>
      </c>
    </row>
    <row r="78" spans="1:27" ht="18" customHeight="1" thickBot="1" x14ac:dyDescent="0.3">
      <c r="A78" s="335" t="s">
        <v>267</v>
      </c>
      <c r="B78" s="336" t="s">
        <v>142</v>
      </c>
      <c r="C78" s="337" t="s">
        <v>80</v>
      </c>
      <c r="D78" s="338">
        <v>1</v>
      </c>
      <c r="E78" s="338">
        <v>0</v>
      </c>
      <c r="F78" s="320">
        <f t="shared" si="17"/>
        <v>1</v>
      </c>
      <c r="G78" s="338">
        <v>0</v>
      </c>
      <c r="H78" s="339">
        <v>7</v>
      </c>
      <c r="I78" s="339">
        <v>0</v>
      </c>
      <c r="J78" s="322">
        <f t="shared" si="11"/>
        <v>7</v>
      </c>
      <c r="K78" s="340">
        <v>1</v>
      </c>
      <c r="L78" s="341">
        <v>1</v>
      </c>
      <c r="M78" s="342">
        <v>0</v>
      </c>
      <c r="N78" s="326">
        <f t="shared" si="12"/>
        <v>1</v>
      </c>
      <c r="O78" s="343">
        <v>0</v>
      </c>
      <c r="P78" s="344">
        <v>1</v>
      </c>
      <c r="Q78" s="345">
        <v>0</v>
      </c>
      <c r="R78" s="330">
        <f t="shared" si="13"/>
        <v>1</v>
      </c>
      <c r="S78" s="346">
        <v>0</v>
      </c>
      <c r="T78" s="347">
        <f t="shared" si="14"/>
        <v>10</v>
      </c>
      <c r="U78" s="332">
        <f t="shared" si="14"/>
        <v>0</v>
      </c>
      <c r="V78" s="332">
        <f t="shared" si="15"/>
        <v>10</v>
      </c>
      <c r="W78" s="347">
        <f t="shared" si="16"/>
        <v>1</v>
      </c>
      <c r="X78" s="347"/>
      <c r="Y78" s="333">
        <f t="shared" si="18"/>
        <v>9</v>
      </c>
      <c r="Z78" s="348">
        <v>1</v>
      </c>
      <c r="AA78" s="348" t="s">
        <v>233</v>
      </c>
    </row>
    <row r="79" spans="1:27" ht="18" customHeight="1" thickBot="1" x14ac:dyDescent="0.3">
      <c r="A79" s="335" t="s">
        <v>267</v>
      </c>
      <c r="B79" s="336" t="s">
        <v>238</v>
      </c>
      <c r="C79" s="337" t="s">
        <v>81</v>
      </c>
      <c r="D79" s="338">
        <v>3</v>
      </c>
      <c r="E79" s="338">
        <v>0</v>
      </c>
      <c r="F79" s="320">
        <f t="shared" si="17"/>
        <v>3</v>
      </c>
      <c r="G79" s="338">
        <v>0</v>
      </c>
      <c r="H79" s="339">
        <v>22</v>
      </c>
      <c r="I79" s="339">
        <v>0</v>
      </c>
      <c r="J79" s="322">
        <f t="shared" si="11"/>
        <v>22</v>
      </c>
      <c r="K79" s="340">
        <v>1</v>
      </c>
      <c r="L79" s="341">
        <v>3</v>
      </c>
      <c r="M79" s="342">
        <v>0</v>
      </c>
      <c r="N79" s="326">
        <f t="shared" si="12"/>
        <v>3</v>
      </c>
      <c r="O79" s="343">
        <v>0</v>
      </c>
      <c r="P79" s="344">
        <v>3.8</v>
      </c>
      <c r="Q79" s="345">
        <v>0</v>
      </c>
      <c r="R79" s="330">
        <f t="shared" si="13"/>
        <v>3.8</v>
      </c>
      <c r="S79" s="346">
        <v>0</v>
      </c>
      <c r="T79" s="347">
        <f t="shared" si="14"/>
        <v>31.8</v>
      </c>
      <c r="U79" s="332">
        <f t="shared" si="14"/>
        <v>0</v>
      </c>
      <c r="V79" s="332">
        <f t="shared" si="15"/>
        <v>31.8</v>
      </c>
      <c r="W79" s="347">
        <f t="shared" si="16"/>
        <v>1</v>
      </c>
      <c r="X79" s="347"/>
      <c r="Y79" s="333">
        <f t="shared" si="18"/>
        <v>30.8</v>
      </c>
      <c r="Z79" s="348">
        <v>3</v>
      </c>
      <c r="AA79" s="348" t="s">
        <v>302</v>
      </c>
    </row>
    <row r="80" spans="1:27" ht="18" customHeight="1" thickBot="1" x14ac:dyDescent="0.3">
      <c r="A80" s="335" t="s">
        <v>270</v>
      </c>
      <c r="B80" s="336" t="s">
        <v>251</v>
      </c>
      <c r="C80" s="337" t="s">
        <v>82</v>
      </c>
      <c r="D80" s="338">
        <v>0</v>
      </c>
      <c r="E80" s="338">
        <v>0</v>
      </c>
      <c r="F80" s="320">
        <f t="shared" si="17"/>
        <v>0</v>
      </c>
      <c r="G80" s="338">
        <v>0</v>
      </c>
      <c r="H80" s="339">
        <v>1</v>
      </c>
      <c r="I80" s="339">
        <v>0</v>
      </c>
      <c r="J80" s="322">
        <f t="shared" si="11"/>
        <v>1</v>
      </c>
      <c r="K80" s="340">
        <v>0</v>
      </c>
      <c r="L80" s="341">
        <v>0</v>
      </c>
      <c r="M80" s="342">
        <v>0</v>
      </c>
      <c r="N80" s="326">
        <f t="shared" si="12"/>
        <v>0</v>
      </c>
      <c r="O80" s="343">
        <v>0</v>
      </c>
      <c r="P80" s="344">
        <v>0.1</v>
      </c>
      <c r="Q80" s="345">
        <v>0</v>
      </c>
      <c r="R80" s="330">
        <f t="shared" si="13"/>
        <v>0.1</v>
      </c>
      <c r="S80" s="346">
        <v>0</v>
      </c>
      <c r="T80" s="347">
        <f t="shared" si="14"/>
        <v>1.1000000000000001</v>
      </c>
      <c r="U80" s="332">
        <f t="shared" si="14"/>
        <v>0</v>
      </c>
      <c r="V80" s="332">
        <f t="shared" si="15"/>
        <v>1.1000000000000001</v>
      </c>
      <c r="W80" s="347">
        <f t="shared" si="16"/>
        <v>0</v>
      </c>
      <c r="X80" s="347"/>
      <c r="Y80" s="333">
        <f t="shared" si="18"/>
        <v>1.1000000000000001</v>
      </c>
      <c r="Z80" s="348">
        <v>0</v>
      </c>
      <c r="AA80" s="348"/>
    </row>
    <row r="81" spans="1:27" ht="18" customHeight="1" thickBot="1" x14ac:dyDescent="0.3">
      <c r="A81" s="335" t="s">
        <v>279</v>
      </c>
      <c r="B81" s="336" t="s">
        <v>142</v>
      </c>
      <c r="C81" s="337" t="s">
        <v>83</v>
      </c>
      <c r="D81" s="338">
        <v>1</v>
      </c>
      <c r="E81" s="338">
        <v>0</v>
      </c>
      <c r="F81" s="320">
        <f t="shared" si="17"/>
        <v>1</v>
      </c>
      <c r="G81" s="338">
        <v>0</v>
      </c>
      <c r="H81" s="339">
        <v>12</v>
      </c>
      <c r="I81" s="339">
        <v>0</v>
      </c>
      <c r="J81" s="322">
        <f t="shared" si="11"/>
        <v>12</v>
      </c>
      <c r="K81" s="340">
        <v>0</v>
      </c>
      <c r="L81" s="341">
        <v>3.5</v>
      </c>
      <c r="M81" s="342">
        <v>0</v>
      </c>
      <c r="N81" s="326">
        <f t="shared" si="12"/>
        <v>3.5</v>
      </c>
      <c r="O81" s="343">
        <v>0.5</v>
      </c>
      <c r="P81" s="344">
        <v>0</v>
      </c>
      <c r="Q81" s="345">
        <v>0</v>
      </c>
      <c r="R81" s="330">
        <f t="shared" si="13"/>
        <v>0</v>
      </c>
      <c r="S81" s="346">
        <v>0</v>
      </c>
      <c r="T81" s="347">
        <f t="shared" si="14"/>
        <v>16.5</v>
      </c>
      <c r="U81" s="332">
        <f t="shared" si="14"/>
        <v>0</v>
      </c>
      <c r="V81" s="332">
        <f t="shared" si="15"/>
        <v>16.5</v>
      </c>
      <c r="W81" s="347">
        <f t="shared" si="16"/>
        <v>0.5</v>
      </c>
      <c r="X81" s="347"/>
      <c r="Y81" s="333">
        <f t="shared" si="18"/>
        <v>16</v>
      </c>
      <c r="Z81" s="348">
        <v>0</v>
      </c>
      <c r="AA81" s="348"/>
    </row>
    <row r="82" spans="1:27" ht="18" customHeight="1" thickBot="1" x14ac:dyDescent="0.3">
      <c r="A82" s="335" t="s">
        <v>267</v>
      </c>
      <c r="B82" s="336" t="s">
        <v>153</v>
      </c>
      <c r="C82" s="337" t="s">
        <v>84</v>
      </c>
      <c r="D82" s="338">
        <v>1.25</v>
      </c>
      <c r="E82" s="338">
        <v>0</v>
      </c>
      <c r="F82" s="320">
        <f t="shared" si="17"/>
        <v>1.25</v>
      </c>
      <c r="G82" s="338">
        <v>0</v>
      </c>
      <c r="H82" s="339">
        <v>9.75</v>
      </c>
      <c r="I82" s="339">
        <v>0</v>
      </c>
      <c r="J82" s="322">
        <f t="shared" si="11"/>
        <v>9.75</v>
      </c>
      <c r="K82" s="340">
        <v>0</v>
      </c>
      <c r="L82" s="341">
        <v>1</v>
      </c>
      <c r="M82" s="342">
        <v>0</v>
      </c>
      <c r="N82" s="326">
        <f t="shared" si="12"/>
        <v>1</v>
      </c>
      <c r="O82" s="343">
        <v>0</v>
      </c>
      <c r="P82" s="344">
        <v>0</v>
      </c>
      <c r="Q82" s="345">
        <v>0</v>
      </c>
      <c r="R82" s="330">
        <f t="shared" si="13"/>
        <v>0</v>
      </c>
      <c r="S82" s="346">
        <v>0</v>
      </c>
      <c r="T82" s="347">
        <f t="shared" si="14"/>
        <v>12</v>
      </c>
      <c r="U82" s="332">
        <f t="shared" si="14"/>
        <v>0</v>
      </c>
      <c r="V82" s="332">
        <f t="shared" si="15"/>
        <v>12</v>
      </c>
      <c r="W82" s="347">
        <f t="shared" si="16"/>
        <v>0</v>
      </c>
      <c r="X82" s="347"/>
      <c r="Y82" s="333">
        <f t="shared" si="18"/>
        <v>12</v>
      </c>
      <c r="Z82" s="348">
        <v>1.4</v>
      </c>
      <c r="AA82" s="348" t="s">
        <v>303</v>
      </c>
    </row>
    <row r="83" spans="1:27" ht="18" customHeight="1" thickBot="1" x14ac:dyDescent="0.3">
      <c r="A83" s="335" t="s">
        <v>267</v>
      </c>
      <c r="B83" s="336" t="s">
        <v>153</v>
      </c>
      <c r="C83" s="337" t="s">
        <v>85</v>
      </c>
      <c r="D83" s="338">
        <v>4</v>
      </c>
      <c r="E83" s="338">
        <v>0</v>
      </c>
      <c r="F83" s="320">
        <f t="shared" si="17"/>
        <v>4</v>
      </c>
      <c r="G83" s="338">
        <v>0</v>
      </c>
      <c r="H83" s="339">
        <v>25</v>
      </c>
      <c r="I83" s="339">
        <v>0</v>
      </c>
      <c r="J83" s="322">
        <f t="shared" si="11"/>
        <v>25</v>
      </c>
      <c r="K83" s="340">
        <v>0</v>
      </c>
      <c r="L83" s="341">
        <v>1</v>
      </c>
      <c r="M83" s="342">
        <v>0</v>
      </c>
      <c r="N83" s="326">
        <f t="shared" si="12"/>
        <v>1</v>
      </c>
      <c r="O83" s="343">
        <v>0</v>
      </c>
      <c r="P83" s="344">
        <v>0</v>
      </c>
      <c r="Q83" s="345">
        <v>0</v>
      </c>
      <c r="R83" s="330">
        <f t="shared" si="13"/>
        <v>0</v>
      </c>
      <c r="S83" s="346">
        <v>0</v>
      </c>
      <c r="T83" s="347">
        <f t="shared" si="14"/>
        <v>30</v>
      </c>
      <c r="U83" s="332">
        <f t="shared" si="14"/>
        <v>0</v>
      </c>
      <c r="V83" s="332">
        <f t="shared" si="15"/>
        <v>30</v>
      </c>
      <c r="W83" s="347">
        <f t="shared" si="16"/>
        <v>0</v>
      </c>
      <c r="X83" s="347"/>
      <c r="Y83" s="333">
        <f t="shared" si="18"/>
        <v>30</v>
      </c>
      <c r="Z83" s="348">
        <v>6</v>
      </c>
      <c r="AA83" s="348" t="s">
        <v>304</v>
      </c>
    </row>
    <row r="84" spans="1:27" ht="18" customHeight="1" thickBot="1" x14ac:dyDescent="0.3">
      <c r="A84" s="335" t="s">
        <v>267</v>
      </c>
      <c r="B84" s="336" t="s">
        <v>142</v>
      </c>
      <c r="C84" s="337" t="s">
        <v>86</v>
      </c>
      <c r="D84" s="338">
        <v>1</v>
      </c>
      <c r="E84" s="338">
        <v>0</v>
      </c>
      <c r="F84" s="320">
        <f t="shared" si="17"/>
        <v>1</v>
      </c>
      <c r="G84" s="355">
        <v>0</v>
      </c>
      <c r="H84" s="349">
        <v>8</v>
      </c>
      <c r="I84" s="339">
        <v>0</v>
      </c>
      <c r="J84" s="322">
        <f t="shared" si="11"/>
        <v>8</v>
      </c>
      <c r="K84" s="340">
        <v>0</v>
      </c>
      <c r="L84" s="341">
        <v>2</v>
      </c>
      <c r="M84" s="342">
        <v>0</v>
      </c>
      <c r="N84" s="326">
        <f t="shared" si="12"/>
        <v>2</v>
      </c>
      <c r="O84" s="343">
        <v>0</v>
      </c>
      <c r="P84" s="344">
        <v>0</v>
      </c>
      <c r="Q84" s="345">
        <v>0</v>
      </c>
      <c r="R84" s="330">
        <f t="shared" si="13"/>
        <v>0</v>
      </c>
      <c r="S84" s="346">
        <v>0</v>
      </c>
      <c r="T84" s="347">
        <f t="shared" si="14"/>
        <v>11</v>
      </c>
      <c r="U84" s="332">
        <f t="shared" si="14"/>
        <v>0</v>
      </c>
      <c r="V84" s="332">
        <f t="shared" si="15"/>
        <v>11</v>
      </c>
      <c r="W84" s="347">
        <f t="shared" si="16"/>
        <v>0</v>
      </c>
      <c r="X84" s="347"/>
      <c r="Y84" s="333">
        <f t="shared" si="18"/>
        <v>11</v>
      </c>
      <c r="Z84" s="348">
        <v>1</v>
      </c>
      <c r="AA84" s="348" t="s">
        <v>233</v>
      </c>
    </row>
    <row r="85" spans="1:27" ht="18" customHeight="1" thickBot="1" x14ac:dyDescent="0.3">
      <c r="A85" s="335" t="s">
        <v>267</v>
      </c>
      <c r="B85" s="336" t="s">
        <v>153</v>
      </c>
      <c r="C85" s="337" t="s">
        <v>87</v>
      </c>
      <c r="D85" s="338">
        <v>2.5</v>
      </c>
      <c r="E85" s="338">
        <v>0</v>
      </c>
      <c r="F85" s="320">
        <f t="shared" si="17"/>
        <v>2.5</v>
      </c>
      <c r="G85" s="355">
        <v>0</v>
      </c>
      <c r="H85" s="349">
        <v>15.5</v>
      </c>
      <c r="I85" s="339">
        <v>1</v>
      </c>
      <c r="J85" s="322">
        <f t="shared" si="11"/>
        <v>14.5</v>
      </c>
      <c r="K85" s="340">
        <v>1</v>
      </c>
      <c r="L85" s="341">
        <v>4</v>
      </c>
      <c r="M85" s="342">
        <v>0</v>
      </c>
      <c r="N85" s="326">
        <f t="shared" si="12"/>
        <v>4</v>
      </c>
      <c r="O85" s="343">
        <v>0</v>
      </c>
      <c r="P85" s="344">
        <v>1</v>
      </c>
      <c r="Q85" s="345">
        <v>0</v>
      </c>
      <c r="R85" s="330">
        <f t="shared" si="13"/>
        <v>1</v>
      </c>
      <c r="S85" s="346">
        <v>0</v>
      </c>
      <c r="T85" s="347">
        <f t="shared" si="14"/>
        <v>23</v>
      </c>
      <c r="U85" s="332">
        <f t="shared" si="14"/>
        <v>1</v>
      </c>
      <c r="V85" s="332">
        <f t="shared" si="15"/>
        <v>22</v>
      </c>
      <c r="W85" s="347">
        <f t="shared" si="16"/>
        <v>1</v>
      </c>
      <c r="X85" s="347"/>
      <c r="Y85" s="333">
        <f t="shared" si="18"/>
        <v>21</v>
      </c>
      <c r="Z85" s="348">
        <v>0</v>
      </c>
      <c r="AA85" s="348"/>
    </row>
    <row r="86" spans="1:27" ht="18" customHeight="1" thickBot="1" x14ac:dyDescent="0.3">
      <c r="A86" s="335" t="s">
        <v>267</v>
      </c>
      <c r="B86" s="336" t="s">
        <v>152</v>
      </c>
      <c r="C86" s="337" t="s">
        <v>88</v>
      </c>
      <c r="D86" s="338">
        <v>1</v>
      </c>
      <c r="E86" s="338">
        <v>0</v>
      </c>
      <c r="F86" s="320">
        <f t="shared" si="17"/>
        <v>1</v>
      </c>
      <c r="G86" s="355">
        <v>0</v>
      </c>
      <c r="H86" s="349">
        <v>9</v>
      </c>
      <c r="I86" s="339">
        <v>0</v>
      </c>
      <c r="J86" s="322">
        <f t="shared" si="11"/>
        <v>9</v>
      </c>
      <c r="K86" s="340">
        <v>1</v>
      </c>
      <c r="L86" s="341">
        <v>0</v>
      </c>
      <c r="M86" s="342">
        <v>0</v>
      </c>
      <c r="N86" s="326">
        <f t="shared" si="12"/>
        <v>0</v>
      </c>
      <c r="O86" s="343">
        <v>0</v>
      </c>
      <c r="P86" s="349">
        <v>0</v>
      </c>
      <c r="Q86" s="345">
        <v>0</v>
      </c>
      <c r="R86" s="330">
        <f t="shared" si="13"/>
        <v>0</v>
      </c>
      <c r="S86" s="346">
        <v>0</v>
      </c>
      <c r="T86" s="347">
        <f t="shared" si="14"/>
        <v>10</v>
      </c>
      <c r="U86" s="332">
        <f t="shared" si="14"/>
        <v>0</v>
      </c>
      <c r="V86" s="332">
        <f t="shared" si="15"/>
        <v>10</v>
      </c>
      <c r="W86" s="347">
        <f t="shared" si="16"/>
        <v>1</v>
      </c>
      <c r="X86" s="347"/>
      <c r="Y86" s="333">
        <f t="shared" si="18"/>
        <v>9</v>
      </c>
      <c r="Z86" s="348">
        <v>0.11</v>
      </c>
      <c r="AA86" s="348" t="s">
        <v>274</v>
      </c>
    </row>
    <row r="87" spans="1:27" ht="18" customHeight="1" thickBot="1" x14ac:dyDescent="0.3">
      <c r="A87" s="335" t="s">
        <v>267</v>
      </c>
      <c r="B87" s="336" t="s">
        <v>166</v>
      </c>
      <c r="C87" s="337" t="s">
        <v>89</v>
      </c>
      <c r="D87" s="338">
        <v>2</v>
      </c>
      <c r="E87" s="338">
        <v>0</v>
      </c>
      <c r="F87" s="320">
        <f t="shared" si="17"/>
        <v>2</v>
      </c>
      <c r="G87" s="355">
        <v>0</v>
      </c>
      <c r="H87" s="349">
        <v>10</v>
      </c>
      <c r="I87" s="339">
        <v>0</v>
      </c>
      <c r="J87" s="322">
        <f t="shared" si="11"/>
        <v>10</v>
      </c>
      <c r="K87" s="340">
        <v>0</v>
      </c>
      <c r="L87" s="341">
        <v>1</v>
      </c>
      <c r="M87" s="342">
        <v>0</v>
      </c>
      <c r="N87" s="326">
        <f t="shared" si="12"/>
        <v>1</v>
      </c>
      <c r="O87" s="343">
        <v>0</v>
      </c>
      <c r="P87" s="344">
        <v>0</v>
      </c>
      <c r="Q87" s="345">
        <v>0</v>
      </c>
      <c r="R87" s="330">
        <f t="shared" si="13"/>
        <v>0</v>
      </c>
      <c r="S87" s="346">
        <v>0</v>
      </c>
      <c r="T87" s="347">
        <f t="shared" si="14"/>
        <v>13</v>
      </c>
      <c r="U87" s="332">
        <f t="shared" si="14"/>
        <v>0</v>
      </c>
      <c r="V87" s="332">
        <f t="shared" si="15"/>
        <v>13</v>
      </c>
      <c r="W87" s="347">
        <f t="shared" si="16"/>
        <v>0</v>
      </c>
      <c r="X87" s="347"/>
      <c r="Y87" s="333">
        <f t="shared" si="18"/>
        <v>13</v>
      </c>
      <c r="Z87" s="348">
        <v>2.4</v>
      </c>
      <c r="AA87" s="348" t="s">
        <v>305</v>
      </c>
    </row>
    <row r="88" spans="1:27" ht="18" customHeight="1" thickBot="1" x14ac:dyDescent="0.3">
      <c r="A88" s="335" t="s">
        <v>267</v>
      </c>
      <c r="B88" s="336" t="s">
        <v>153</v>
      </c>
      <c r="C88" s="337" t="s">
        <v>90</v>
      </c>
      <c r="D88" s="338">
        <v>2</v>
      </c>
      <c r="E88" s="338">
        <v>0</v>
      </c>
      <c r="F88" s="320">
        <f t="shared" si="17"/>
        <v>2</v>
      </c>
      <c r="G88" s="355">
        <v>0</v>
      </c>
      <c r="H88" s="349">
        <v>11</v>
      </c>
      <c r="I88" s="339">
        <v>0</v>
      </c>
      <c r="J88" s="322">
        <f t="shared" si="11"/>
        <v>11</v>
      </c>
      <c r="K88" s="340">
        <v>2</v>
      </c>
      <c r="L88" s="341">
        <v>0</v>
      </c>
      <c r="M88" s="342">
        <v>0</v>
      </c>
      <c r="N88" s="326">
        <f t="shared" si="12"/>
        <v>0</v>
      </c>
      <c r="O88" s="343">
        <v>0</v>
      </c>
      <c r="P88" s="344">
        <v>0</v>
      </c>
      <c r="Q88" s="345">
        <v>0</v>
      </c>
      <c r="R88" s="330">
        <f t="shared" si="13"/>
        <v>0</v>
      </c>
      <c r="S88" s="346">
        <v>0</v>
      </c>
      <c r="T88" s="347">
        <f t="shared" si="14"/>
        <v>13</v>
      </c>
      <c r="U88" s="332">
        <f t="shared" si="14"/>
        <v>0</v>
      </c>
      <c r="V88" s="332">
        <f t="shared" si="15"/>
        <v>13</v>
      </c>
      <c r="W88" s="347">
        <f t="shared" si="16"/>
        <v>2</v>
      </c>
      <c r="X88" s="347"/>
      <c r="Y88" s="333">
        <f t="shared" si="18"/>
        <v>11</v>
      </c>
      <c r="Z88" s="348">
        <v>1.4</v>
      </c>
      <c r="AA88" s="348" t="s">
        <v>303</v>
      </c>
    </row>
    <row r="89" spans="1:27" ht="18" customHeight="1" thickBot="1" x14ac:dyDescent="0.3">
      <c r="A89" s="335" t="s">
        <v>267</v>
      </c>
      <c r="B89" s="336" t="s">
        <v>153</v>
      </c>
      <c r="C89" s="337" t="s">
        <v>91</v>
      </c>
      <c r="D89" s="338">
        <v>1</v>
      </c>
      <c r="E89" s="338">
        <v>0</v>
      </c>
      <c r="F89" s="320">
        <f t="shared" si="17"/>
        <v>1</v>
      </c>
      <c r="G89" s="355">
        <v>0</v>
      </c>
      <c r="H89" s="349">
        <v>6.63</v>
      </c>
      <c r="I89" s="339">
        <v>0</v>
      </c>
      <c r="J89" s="322">
        <f t="shared" si="11"/>
        <v>6.63</v>
      </c>
      <c r="K89" s="340">
        <v>0.63</v>
      </c>
      <c r="L89" s="341">
        <v>2</v>
      </c>
      <c r="M89" s="342">
        <v>0</v>
      </c>
      <c r="N89" s="326">
        <f t="shared" si="12"/>
        <v>2</v>
      </c>
      <c r="O89" s="343">
        <v>0</v>
      </c>
      <c r="P89" s="344">
        <v>1</v>
      </c>
      <c r="Q89" s="345">
        <v>0</v>
      </c>
      <c r="R89" s="330">
        <f t="shared" si="13"/>
        <v>1</v>
      </c>
      <c r="S89" s="346">
        <v>0</v>
      </c>
      <c r="T89" s="347">
        <f t="shared" si="14"/>
        <v>10.629999999999999</v>
      </c>
      <c r="U89" s="332">
        <f t="shared" si="14"/>
        <v>0</v>
      </c>
      <c r="V89" s="332">
        <f t="shared" si="15"/>
        <v>10.629999999999999</v>
      </c>
      <c r="W89" s="347">
        <f t="shared" si="16"/>
        <v>0.63</v>
      </c>
      <c r="X89" s="347"/>
      <c r="Y89" s="333">
        <f t="shared" si="18"/>
        <v>9.9999999999999982</v>
      </c>
      <c r="Z89" s="348">
        <v>0</v>
      </c>
      <c r="AA89" s="348"/>
    </row>
    <row r="90" spans="1:27" ht="18" customHeight="1" thickBot="1" x14ac:dyDescent="0.3">
      <c r="A90" s="335" t="s">
        <v>267</v>
      </c>
      <c r="B90" s="336" t="s">
        <v>142</v>
      </c>
      <c r="C90" s="337" t="s">
        <v>92</v>
      </c>
      <c r="D90" s="338">
        <v>1</v>
      </c>
      <c r="E90" s="338">
        <v>0</v>
      </c>
      <c r="F90" s="320">
        <f t="shared" si="17"/>
        <v>1</v>
      </c>
      <c r="G90" s="355">
        <v>0</v>
      </c>
      <c r="H90" s="349">
        <v>4</v>
      </c>
      <c r="I90" s="339">
        <v>0</v>
      </c>
      <c r="J90" s="322">
        <f t="shared" si="11"/>
        <v>4</v>
      </c>
      <c r="K90" s="340">
        <v>0</v>
      </c>
      <c r="L90" s="341">
        <v>1</v>
      </c>
      <c r="M90" s="342">
        <v>0</v>
      </c>
      <c r="N90" s="326">
        <f t="shared" si="12"/>
        <v>1</v>
      </c>
      <c r="O90" s="343">
        <v>0</v>
      </c>
      <c r="P90" s="344">
        <v>0</v>
      </c>
      <c r="Q90" s="345">
        <v>0</v>
      </c>
      <c r="R90" s="330">
        <f t="shared" si="13"/>
        <v>0</v>
      </c>
      <c r="S90" s="346">
        <v>0</v>
      </c>
      <c r="T90" s="347">
        <f t="shared" si="14"/>
        <v>6</v>
      </c>
      <c r="U90" s="332">
        <f t="shared" si="14"/>
        <v>0</v>
      </c>
      <c r="V90" s="332">
        <f t="shared" si="15"/>
        <v>6</v>
      </c>
      <c r="W90" s="347">
        <f t="shared" si="16"/>
        <v>0</v>
      </c>
      <c r="X90" s="347"/>
      <c r="Y90" s="333">
        <f t="shared" si="18"/>
        <v>6</v>
      </c>
      <c r="Z90" s="348">
        <v>3</v>
      </c>
      <c r="AA90" s="348" t="s">
        <v>306</v>
      </c>
    </row>
    <row r="91" spans="1:27" ht="18" customHeight="1" thickBot="1" x14ac:dyDescent="0.3">
      <c r="A91" s="335" t="s">
        <v>267</v>
      </c>
      <c r="B91" s="336" t="s">
        <v>142</v>
      </c>
      <c r="C91" s="337" t="s">
        <v>93</v>
      </c>
      <c r="D91" s="338">
        <v>1</v>
      </c>
      <c r="E91" s="338">
        <v>0</v>
      </c>
      <c r="F91" s="320">
        <f t="shared" si="17"/>
        <v>1</v>
      </c>
      <c r="G91" s="355">
        <v>0</v>
      </c>
      <c r="H91" s="349">
        <v>7</v>
      </c>
      <c r="I91" s="339">
        <v>0</v>
      </c>
      <c r="J91" s="322">
        <f t="shared" si="11"/>
        <v>7</v>
      </c>
      <c r="K91" s="340">
        <v>1</v>
      </c>
      <c r="L91" s="341">
        <v>2</v>
      </c>
      <c r="M91" s="342">
        <v>0</v>
      </c>
      <c r="N91" s="326">
        <f t="shared" si="12"/>
        <v>2</v>
      </c>
      <c r="O91" s="343">
        <v>0</v>
      </c>
      <c r="P91" s="344">
        <v>0</v>
      </c>
      <c r="Q91" s="345">
        <v>0</v>
      </c>
      <c r="R91" s="330">
        <f t="shared" si="13"/>
        <v>0</v>
      </c>
      <c r="S91" s="346">
        <v>0</v>
      </c>
      <c r="T91" s="347">
        <f t="shared" si="14"/>
        <v>10</v>
      </c>
      <c r="U91" s="332">
        <f t="shared" si="14"/>
        <v>0</v>
      </c>
      <c r="V91" s="332">
        <f t="shared" si="15"/>
        <v>10</v>
      </c>
      <c r="W91" s="347">
        <f t="shared" si="16"/>
        <v>1</v>
      </c>
      <c r="X91" s="347"/>
      <c r="Y91" s="333">
        <f t="shared" si="18"/>
        <v>9</v>
      </c>
      <c r="Z91" s="348">
        <v>0</v>
      </c>
      <c r="AA91" s="348"/>
    </row>
    <row r="92" spans="1:27" ht="18" customHeight="1" thickBot="1" x14ac:dyDescent="0.3">
      <c r="A92" s="335" t="s">
        <v>267</v>
      </c>
      <c r="B92" s="336" t="s">
        <v>251</v>
      </c>
      <c r="C92" s="337" t="s">
        <v>94</v>
      </c>
      <c r="D92" s="338">
        <v>0.25</v>
      </c>
      <c r="E92" s="338">
        <v>0</v>
      </c>
      <c r="F92" s="320">
        <f t="shared" si="17"/>
        <v>0.25</v>
      </c>
      <c r="G92" s="355">
        <v>0</v>
      </c>
      <c r="H92" s="349">
        <v>2</v>
      </c>
      <c r="I92" s="339">
        <v>0</v>
      </c>
      <c r="J92" s="322">
        <f t="shared" si="11"/>
        <v>2</v>
      </c>
      <c r="K92" s="340">
        <v>0</v>
      </c>
      <c r="L92" s="341">
        <v>0</v>
      </c>
      <c r="M92" s="342">
        <v>0</v>
      </c>
      <c r="N92" s="326">
        <f t="shared" si="12"/>
        <v>0</v>
      </c>
      <c r="O92" s="343">
        <v>0</v>
      </c>
      <c r="P92" s="344">
        <v>0.1</v>
      </c>
      <c r="Q92" s="345">
        <v>0</v>
      </c>
      <c r="R92" s="330">
        <f t="shared" si="13"/>
        <v>0.1</v>
      </c>
      <c r="S92" s="346">
        <v>0</v>
      </c>
      <c r="T92" s="347">
        <f t="shared" si="14"/>
        <v>2.35</v>
      </c>
      <c r="U92" s="332">
        <f t="shared" si="14"/>
        <v>0</v>
      </c>
      <c r="V92" s="332">
        <f t="shared" si="15"/>
        <v>2.35</v>
      </c>
      <c r="W92" s="347">
        <f t="shared" si="16"/>
        <v>0</v>
      </c>
      <c r="X92" s="347"/>
      <c r="Y92" s="333">
        <f t="shared" si="18"/>
        <v>2.35</v>
      </c>
      <c r="Z92" s="348">
        <v>0</v>
      </c>
      <c r="AA92" s="348"/>
    </row>
    <row r="93" spans="1:27" ht="18" customHeight="1" thickBot="1" x14ac:dyDescent="0.3">
      <c r="A93" s="335" t="s">
        <v>267</v>
      </c>
      <c r="B93" s="336" t="s">
        <v>251</v>
      </c>
      <c r="C93" s="337" t="s">
        <v>95</v>
      </c>
      <c r="D93" s="338">
        <v>0</v>
      </c>
      <c r="E93" s="338">
        <v>0</v>
      </c>
      <c r="F93" s="320">
        <f t="shared" si="17"/>
        <v>0</v>
      </c>
      <c r="G93" s="355">
        <v>0</v>
      </c>
      <c r="H93" s="349">
        <v>2</v>
      </c>
      <c r="I93" s="339">
        <v>0</v>
      </c>
      <c r="J93" s="322">
        <f t="shared" si="11"/>
        <v>2</v>
      </c>
      <c r="K93" s="340">
        <v>0</v>
      </c>
      <c r="L93" s="341">
        <v>0</v>
      </c>
      <c r="M93" s="342">
        <v>0</v>
      </c>
      <c r="N93" s="326">
        <f t="shared" si="12"/>
        <v>0</v>
      </c>
      <c r="O93" s="343">
        <v>0</v>
      </c>
      <c r="P93" s="344">
        <v>0.1</v>
      </c>
      <c r="Q93" s="345">
        <v>0</v>
      </c>
      <c r="R93" s="330">
        <f t="shared" si="13"/>
        <v>0.1</v>
      </c>
      <c r="S93" s="346">
        <v>0</v>
      </c>
      <c r="T93" s="347">
        <f t="shared" si="14"/>
        <v>2.1</v>
      </c>
      <c r="U93" s="332">
        <f t="shared" si="14"/>
        <v>0</v>
      </c>
      <c r="V93" s="332">
        <f t="shared" si="15"/>
        <v>2.1</v>
      </c>
      <c r="W93" s="347">
        <f t="shared" si="16"/>
        <v>0</v>
      </c>
      <c r="X93" s="347"/>
      <c r="Y93" s="333">
        <f t="shared" si="18"/>
        <v>2.1</v>
      </c>
      <c r="Z93" s="348">
        <v>0</v>
      </c>
      <c r="AA93" s="348"/>
    </row>
    <row r="94" spans="1:27" ht="18" customHeight="1" thickBot="1" x14ac:dyDescent="0.3">
      <c r="A94" s="335" t="s">
        <v>267</v>
      </c>
      <c r="B94" s="336" t="s">
        <v>316</v>
      </c>
      <c r="C94" s="337" t="s">
        <v>97</v>
      </c>
      <c r="D94" s="338">
        <v>0.25</v>
      </c>
      <c r="E94" s="338">
        <v>0</v>
      </c>
      <c r="F94" s="320">
        <f t="shared" si="17"/>
        <v>0.25</v>
      </c>
      <c r="G94" s="355">
        <v>0.25</v>
      </c>
      <c r="H94" s="349">
        <v>0.5</v>
      </c>
      <c r="I94" s="339">
        <v>0</v>
      </c>
      <c r="J94" s="322">
        <f t="shared" si="11"/>
        <v>0.5</v>
      </c>
      <c r="K94" s="340">
        <v>0</v>
      </c>
      <c r="L94" s="341">
        <v>0</v>
      </c>
      <c r="M94" s="342">
        <v>0</v>
      </c>
      <c r="N94" s="326">
        <f t="shared" si="12"/>
        <v>0</v>
      </c>
      <c r="O94" s="343">
        <v>0</v>
      </c>
      <c r="P94" s="349">
        <v>0</v>
      </c>
      <c r="Q94" s="339">
        <v>0</v>
      </c>
      <c r="R94" s="330">
        <f t="shared" si="13"/>
        <v>0</v>
      </c>
      <c r="S94" s="350">
        <v>0</v>
      </c>
      <c r="T94" s="347">
        <f t="shared" si="14"/>
        <v>0.75</v>
      </c>
      <c r="U94" s="332">
        <f t="shared" si="14"/>
        <v>0</v>
      </c>
      <c r="V94" s="332">
        <f t="shared" si="15"/>
        <v>0.75</v>
      </c>
      <c r="W94" s="347">
        <f t="shared" si="16"/>
        <v>0.25</v>
      </c>
      <c r="X94" s="347"/>
      <c r="Y94" s="333">
        <f t="shared" si="18"/>
        <v>0.5</v>
      </c>
      <c r="Z94" s="348">
        <v>0.01</v>
      </c>
      <c r="AA94" s="348" t="s">
        <v>293</v>
      </c>
    </row>
    <row r="95" spans="1:27" ht="18" customHeight="1" thickBot="1" x14ac:dyDescent="0.3">
      <c r="A95" s="335" t="s">
        <v>270</v>
      </c>
      <c r="B95" s="336" t="s">
        <v>153</v>
      </c>
      <c r="C95" s="337" t="s">
        <v>98</v>
      </c>
      <c r="D95" s="338">
        <v>2</v>
      </c>
      <c r="E95" s="338">
        <v>0</v>
      </c>
      <c r="F95" s="320">
        <f t="shared" si="17"/>
        <v>2</v>
      </c>
      <c r="G95" s="355">
        <v>0</v>
      </c>
      <c r="H95" s="349">
        <v>9</v>
      </c>
      <c r="I95" s="339">
        <v>0</v>
      </c>
      <c r="J95" s="322">
        <f t="shared" si="11"/>
        <v>9</v>
      </c>
      <c r="K95" s="340">
        <v>1</v>
      </c>
      <c r="L95" s="341">
        <v>2</v>
      </c>
      <c r="M95" s="342">
        <v>0</v>
      </c>
      <c r="N95" s="326">
        <f t="shared" si="12"/>
        <v>2</v>
      </c>
      <c r="O95" s="343">
        <v>0</v>
      </c>
      <c r="P95" s="344">
        <v>1</v>
      </c>
      <c r="Q95" s="345">
        <v>0</v>
      </c>
      <c r="R95" s="330">
        <f t="shared" si="13"/>
        <v>1</v>
      </c>
      <c r="S95" s="346">
        <v>0</v>
      </c>
      <c r="T95" s="347">
        <f t="shared" si="14"/>
        <v>14</v>
      </c>
      <c r="U95" s="332">
        <f t="shared" si="14"/>
        <v>0</v>
      </c>
      <c r="V95" s="332">
        <f t="shared" si="15"/>
        <v>14</v>
      </c>
      <c r="W95" s="347">
        <f t="shared" si="16"/>
        <v>1</v>
      </c>
      <c r="X95" s="347"/>
      <c r="Y95" s="333">
        <f t="shared" si="18"/>
        <v>13</v>
      </c>
      <c r="Z95" s="348">
        <v>0</v>
      </c>
      <c r="AA95" s="348"/>
    </row>
    <row r="96" spans="1:27" ht="18" customHeight="1" thickBot="1" x14ac:dyDescent="0.3">
      <c r="A96" s="335" t="s">
        <v>267</v>
      </c>
      <c r="B96" s="336" t="s">
        <v>238</v>
      </c>
      <c r="C96" s="337" t="s">
        <v>99</v>
      </c>
      <c r="D96" s="338">
        <v>1.5</v>
      </c>
      <c r="E96" s="338">
        <v>0</v>
      </c>
      <c r="F96" s="320">
        <f t="shared" si="17"/>
        <v>1.5</v>
      </c>
      <c r="G96" s="355">
        <v>1</v>
      </c>
      <c r="H96" s="349">
        <v>10</v>
      </c>
      <c r="I96" s="339">
        <v>0</v>
      </c>
      <c r="J96" s="322">
        <f t="shared" si="11"/>
        <v>10</v>
      </c>
      <c r="K96" s="340">
        <v>1</v>
      </c>
      <c r="L96" s="341">
        <v>0</v>
      </c>
      <c r="M96" s="342">
        <v>0</v>
      </c>
      <c r="N96" s="326">
        <f t="shared" si="12"/>
        <v>0</v>
      </c>
      <c r="O96" s="343">
        <v>0</v>
      </c>
      <c r="P96" s="344">
        <v>0</v>
      </c>
      <c r="Q96" s="345">
        <v>0</v>
      </c>
      <c r="R96" s="330">
        <f t="shared" si="13"/>
        <v>0</v>
      </c>
      <c r="S96" s="346">
        <v>0</v>
      </c>
      <c r="T96" s="347">
        <f t="shared" si="14"/>
        <v>11.5</v>
      </c>
      <c r="U96" s="332">
        <f t="shared" si="14"/>
        <v>0</v>
      </c>
      <c r="V96" s="332">
        <f t="shared" si="15"/>
        <v>11.5</v>
      </c>
      <c r="W96" s="347">
        <f t="shared" si="16"/>
        <v>2</v>
      </c>
      <c r="X96" s="347"/>
      <c r="Y96" s="333">
        <f t="shared" si="18"/>
        <v>9.5</v>
      </c>
      <c r="Z96" s="348">
        <v>1.23</v>
      </c>
      <c r="AA96" s="348" t="s">
        <v>307</v>
      </c>
    </row>
    <row r="97" spans="1:28" ht="18" customHeight="1" thickBot="1" x14ac:dyDescent="0.3">
      <c r="A97" s="335" t="s">
        <v>267</v>
      </c>
      <c r="B97" s="336" t="s">
        <v>238</v>
      </c>
      <c r="C97" s="337" t="s">
        <v>100</v>
      </c>
      <c r="D97" s="338">
        <v>11</v>
      </c>
      <c r="E97" s="338">
        <v>0</v>
      </c>
      <c r="F97" s="320">
        <f t="shared" si="17"/>
        <v>11</v>
      </c>
      <c r="G97" s="355">
        <v>0</v>
      </c>
      <c r="H97" s="349">
        <v>47</v>
      </c>
      <c r="I97" s="339">
        <v>0</v>
      </c>
      <c r="J97" s="322">
        <f t="shared" si="11"/>
        <v>47</v>
      </c>
      <c r="K97" s="340">
        <v>2</v>
      </c>
      <c r="L97" s="341">
        <v>12</v>
      </c>
      <c r="M97" s="342">
        <v>0</v>
      </c>
      <c r="N97" s="326">
        <f t="shared" si="12"/>
        <v>12</v>
      </c>
      <c r="O97" s="343">
        <v>1</v>
      </c>
      <c r="P97" s="344">
        <v>10</v>
      </c>
      <c r="Q97" s="345">
        <v>0</v>
      </c>
      <c r="R97" s="330">
        <f t="shared" si="13"/>
        <v>10</v>
      </c>
      <c r="S97" s="346">
        <v>2</v>
      </c>
      <c r="T97" s="347">
        <f t="shared" si="14"/>
        <v>80</v>
      </c>
      <c r="U97" s="332">
        <f t="shared" si="14"/>
        <v>0</v>
      </c>
      <c r="V97" s="332">
        <f t="shared" si="15"/>
        <v>80</v>
      </c>
      <c r="W97" s="347">
        <f t="shared" si="16"/>
        <v>5</v>
      </c>
      <c r="X97" s="347"/>
      <c r="Y97" s="333">
        <f t="shared" si="18"/>
        <v>75</v>
      </c>
      <c r="Z97" s="348">
        <v>5.5</v>
      </c>
      <c r="AA97" s="348" t="s">
        <v>308</v>
      </c>
    </row>
    <row r="98" spans="1:28" ht="18" customHeight="1" thickBot="1" x14ac:dyDescent="0.3">
      <c r="A98" s="335" t="s">
        <v>267</v>
      </c>
      <c r="B98" s="336" t="s">
        <v>238</v>
      </c>
      <c r="C98" s="337" t="s">
        <v>101</v>
      </c>
      <c r="D98" s="338">
        <v>1</v>
      </c>
      <c r="E98" s="338">
        <v>0</v>
      </c>
      <c r="F98" s="320">
        <f t="shared" si="17"/>
        <v>1</v>
      </c>
      <c r="G98" s="355">
        <v>0</v>
      </c>
      <c r="H98" s="349">
        <v>4</v>
      </c>
      <c r="I98" s="339">
        <v>0</v>
      </c>
      <c r="J98" s="322">
        <f t="shared" si="11"/>
        <v>4</v>
      </c>
      <c r="K98" s="340">
        <v>0</v>
      </c>
      <c r="L98" s="341">
        <v>1</v>
      </c>
      <c r="M98" s="342">
        <v>0</v>
      </c>
      <c r="N98" s="326">
        <f t="shared" si="12"/>
        <v>1</v>
      </c>
      <c r="O98" s="343">
        <v>0</v>
      </c>
      <c r="P98" s="344">
        <v>0</v>
      </c>
      <c r="Q98" s="345">
        <v>0</v>
      </c>
      <c r="R98" s="330">
        <f t="shared" si="13"/>
        <v>0</v>
      </c>
      <c r="S98" s="346">
        <v>0</v>
      </c>
      <c r="T98" s="347">
        <f t="shared" si="14"/>
        <v>6</v>
      </c>
      <c r="U98" s="332">
        <f t="shared" si="14"/>
        <v>0</v>
      </c>
      <c r="V98" s="332">
        <f t="shared" si="15"/>
        <v>6</v>
      </c>
      <c r="W98" s="347">
        <f t="shared" si="16"/>
        <v>0</v>
      </c>
      <c r="X98" s="347"/>
      <c r="Y98" s="333">
        <f t="shared" si="18"/>
        <v>6</v>
      </c>
      <c r="Z98" s="348">
        <v>1.25</v>
      </c>
      <c r="AA98" s="348" t="s">
        <v>309</v>
      </c>
    </row>
    <row r="99" spans="1:28" ht="18" customHeight="1" thickBot="1" x14ac:dyDescent="0.3">
      <c r="A99" s="335" t="s">
        <v>267</v>
      </c>
      <c r="B99" s="336" t="s">
        <v>316</v>
      </c>
      <c r="C99" s="337" t="s">
        <v>102</v>
      </c>
      <c r="D99" s="338">
        <v>0.75</v>
      </c>
      <c r="E99" s="338">
        <v>0</v>
      </c>
      <c r="F99" s="320">
        <f t="shared" si="17"/>
        <v>0.75</v>
      </c>
      <c r="G99" s="355">
        <v>0.75</v>
      </c>
      <c r="H99" s="349">
        <v>3.5</v>
      </c>
      <c r="I99" s="339">
        <v>0</v>
      </c>
      <c r="J99" s="322">
        <f t="shared" si="11"/>
        <v>3.5</v>
      </c>
      <c r="K99" s="340">
        <v>0</v>
      </c>
      <c r="L99" s="341">
        <v>0</v>
      </c>
      <c r="M99" s="342">
        <v>0</v>
      </c>
      <c r="N99" s="326">
        <f t="shared" si="12"/>
        <v>0</v>
      </c>
      <c r="O99" s="343">
        <v>0</v>
      </c>
      <c r="P99" s="349">
        <v>0</v>
      </c>
      <c r="Q99" s="339">
        <v>0</v>
      </c>
      <c r="R99" s="330">
        <f t="shared" si="13"/>
        <v>0</v>
      </c>
      <c r="S99" s="350">
        <v>0</v>
      </c>
      <c r="T99" s="347">
        <f t="shared" si="14"/>
        <v>4.25</v>
      </c>
      <c r="U99" s="332">
        <f t="shared" si="14"/>
        <v>0</v>
      </c>
      <c r="V99" s="332">
        <f t="shared" si="15"/>
        <v>4.25</v>
      </c>
      <c r="W99" s="347">
        <f t="shared" si="16"/>
        <v>0.75</v>
      </c>
      <c r="X99" s="347"/>
      <c r="Y99" s="333">
        <f t="shared" si="18"/>
        <v>3.5</v>
      </c>
      <c r="Z99" s="348">
        <v>0.04</v>
      </c>
      <c r="AA99" s="348" t="s">
        <v>310</v>
      </c>
    </row>
    <row r="100" spans="1:28" ht="18" customHeight="1" thickBot="1" x14ac:dyDescent="0.3">
      <c r="A100" s="335" t="s">
        <v>267</v>
      </c>
      <c r="B100" s="336" t="s">
        <v>152</v>
      </c>
      <c r="C100" s="337" t="s">
        <v>103</v>
      </c>
      <c r="D100" s="338">
        <v>1</v>
      </c>
      <c r="E100" s="338">
        <v>0</v>
      </c>
      <c r="F100" s="320">
        <f t="shared" si="17"/>
        <v>1</v>
      </c>
      <c r="G100" s="355">
        <v>0</v>
      </c>
      <c r="H100" s="349">
        <v>1</v>
      </c>
      <c r="I100" s="339">
        <v>0</v>
      </c>
      <c r="J100" s="322">
        <f t="shared" si="11"/>
        <v>1</v>
      </c>
      <c r="K100" s="340">
        <v>0</v>
      </c>
      <c r="L100" s="341">
        <v>0</v>
      </c>
      <c r="M100" s="342">
        <v>0</v>
      </c>
      <c r="N100" s="326">
        <f t="shared" si="12"/>
        <v>0</v>
      </c>
      <c r="O100" s="343">
        <v>0</v>
      </c>
      <c r="P100" s="344">
        <v>0</v>
      </c>
      <c r="Q100" s="345">
        <v>0</v>
      </c>
      <c r="R100" s="330">
        <f t="shared" si="13"/>
        <v>0</v>
      </c>
      <c r="S100" s="346">
        <v>0</v>
      </c>
      <c r="T100" s="347">
        <f t="shared" ref="T100:U105" si="19">SUM(P100,L100,H100,D100)</f>
        <v>2</v>
      </c>
      <c r="U100" s="332">
        <f t="shared" si="19"/>
        <v>0</v>
      </c>
      <c r="V100" s="332">
        <f t="shared" si="15"/>
        <v>2</v>
      </c>
      <c r="W100" s="347">
        <f t="shared" ref="W100:W105" si="20">SUM(S100,O100,K100,G100)</f>
        <v>0</v>
      </c>
      <c r="X100" s="347"/>
      <c r="Y100" s="333">
        <f t="shared" si="18"/>
        <v>2</v>
      </c>
      <c r="Z100" s="348">
        <v>0.11</v>
      </c>
      <c r="AA100" s="348" t="s">
        <v>233</v>
      </c>
    </row>
    <row r="101" spans="1:28" ht="18" customHeight="1" thickBot="1" x14ac:dyDescent="0.3">
      <c r="A101" s="335" t="s">
        <v>270</v>
      </c>
      <c r="B101" s="336" t="s">
        <v>238</v>
      </c>
      <c r="C101" s="337" t="s">
        <v>104</v>
      </c>
      <c r="D101" s="338">
        <v>3</v>
      </c>
      <c r="E101" s="338">
        <v>0</v>
      </c>
      <c r="F101" s="320">
        <f t="shared" si="17"/>
        <v>3</v>
      </c>
      <c r="G101" s="355">
        <v>1</v>
      </c>
      <c r="H101" s="349">
        <v>13</v>
      </c>
      <c r="I101" s="339">
        <v>0</v>
      </c>
      <c r="J101" s="322">
        <f t="shared" si="11"/>
        <v>13</v>
      </c>
      <c r="K101" s="340">
        <v>1</v>
      </c>
      <c r="L101" s="341">
        <v>3</v>
      </c>
      <c r="M101" s="342">
        <v>0</v>
      </c>
      <c r="N101" s="326">
        <f t="shared" si="12"/>
        <v>3</v>
      </c>
      <c r="O101" s="343">
        <v>1</v>
      </c>
      <c r="P101" s="344">
        <v>1</v>
      </c>
      <c r="Q101" s="345">
        <v>0</v>
      </c>
      <c r="R101" s="330">
        <f t="shared" si="13"/>
        <v>1</v>
      </c>
      <c r="S101" s="346">
        <v>0</v>
      </c>
      <c r="T101" s="347">
        <f t="shared" si="19"/>
        <v>20</v>
      </c>
      <c r="U101" s="332">
        <f t="shared" si="19"/>
        <v>0</v>
      </c>
      <c r="V101" s="332">
        <f t="shared" si="15"/>
        <v>20</v>
      </c>
      <c r="W101" s="347">
        <f t="shared" si="20"/>
        <v>3</v>
      </c>
      <c r="X101" s="347"/>
      <c r="Y101" s="333">
        <f t="shared" si="18"/>
        <v>17</v>
      </c>
      <c r="Z101" s="348">
        <v>0.4</v>
      </c>
      <c r="AA101" s="348" t="s">
        <v>311</v>
      </c>
    </row>
    <row r="102" spans="1:28" ht="18" customHeight="1" thickBot="1" x14ac:dyDescent="0.3">
      <c r="A102" s="335" t="s">
        <v>267</v>
      </c>
      <c r="B102" s="336" t="s">
        <v>152</v>
      </c>
      <c r="C102" s="337" t="s">
        <v>105</v>
      </c>
      <c r="D102" s="338">
        <v>1</v>
      </c>
      <c r="E102" s="338">
        <v>0</v>
      </c>
      <c r="F102" s="320">
        <f t="shared" si="17"/>
        <v>1</v>
      </c>
      <c r="G102" s="355">
        <v>0</v>
      </c>
      <c r="H102" s="349">
        <v>6</v>
      </c>
      <c r="I102" s="339">
        <v>0</v>
      </c>
      <c r="J102" s="322">
        <f t="shared" si="11"/>
        <v>6</v>
      </c>
      <c r="K102" s="340">
        <v>1</v>
      </c>
      <c r="L102" s="341">
        <v>1</v>
      </c>
      <c r="M102" s="342">
        <v>0</v>
      </c>
      <c r="N102" s="326">
        <f t="shared" si="12"/>
        <v>1</v>
      </c>
      <c r="O102" s="343">
        <v>0</v>
      </c>
      <c r="P102" s="344">
        <v>0</v>
      </c>
      <c r="Q102" s="345">
        <v>0</v>
      </c>
      <c r="R102" s="330">
        <f t="shared" si="13"/>
        <v>0</v>
      </c>
      <c r="S102" s="346">
        <v>0</v>
      </c>
      <c r="T102" s="347">
        <f t="shared" si="19"/>
        <v>8</v>
      </c>
      <c r="U102" s="332">
        <f t="shared" si="19"/>
        <v>0</v>
      </c>
      <c r="V102" s="332">
        <f t="shared" si="15"/>
        <v>8</v>
      </c>
      <c r="W102" s="347">
        <f t="shared" si="20"/>
        <v>1</v>
      </c>
      <c r="X102" s="347"/>
      <c r="Y102" s="333">
        <f t="shared" si="18"/>
        <v>7</v>
      </c>
      <c r="Z102" s="348">
        <v>0.91</v>
      </c>
      <c r="AA102" s="348" t="s">
        <v>274</v>
      </c>
    </row>
    <row r="103" spans="1:28" ht="18" customHeight="1" thickBot="1" x14ac:dyDescent="0.3">
      <c r="A103" s="335" t="s">
        <v>267</v>
      </c>
      <c r="B103" s="336" t="s">
        <v>238</v>
      </c>
      <c r="C103" s="337" t="s">
        <v>106</v>
      </c>
      <c r="D103" s="338">
        <v>4</v>
      </c>
      <c r="E103" s="338">
        <v>0</v>
      </c>
      <c r="F103" s="320">
        <f t="shared" si="17"/>
        <v>4</v>
      </c>
      <c r="G103" s="355">
        <v>1</v>
      </c>
      <c r="H103" s="349">
        <v>13</v>
      </c>
      <c r="I103" s="339">
        <v>0</v>
      </c>
      <c r="J103" s="322">
        <f t="shared" si="11"/>
        <v>13</v>
      </c>
      <c r="K103" s="340">
        <v>0</v>
      </c>
      <c r="L103" s="341">
        <v>3</v>
      </c>
      <c r="M103" s="342">
        <v>0</v>
      </c>
      <c r="N103" s="326">
        <f t="shared" si="12"/>
        <v>3</v>
      </c>
      <c r="O103" s="343">
        <v>0</v>
      </c>
      <c r="P103" s="344">
        <v>0</v>
      </c>
      <c r="Q103" s="345">
        <v>0</v>
      </c>
      <c r="R103" s="330">
        <f t="shared" si="13"/>
        <v>0</v>
      </c>
      <c r="S103" s="346">
        <v>0</v>
      </c>
      <c r="T103" s="347">
        <f t="shared" si="19"/>
        <v>20</v>
      </c>
      <c r="U103" s="332">
        <f t="shared" si="19"/>
        <v>0</v>
      </c>
      <c r="V103" s="332">
        <f t="shared" si="15"/>
        <v>20</v>
      </c>
      <c r="W103" s="347">
        <f t="shared" si="20"/>
        <v>1</v>
      </c>
      <c r="X103" s="347"/>
      <c r="Y103" s="333">
        <f t="shared" si="18"/>
        <v>19</v>
      </c>
      <c r="Z103" s="348">
        <v>2.5</v>
      </c>
      <c r="AA103" s="348" t="s">
        <v>312</v>
      </c>
    </row>
    <row r="104" spans="1:28" ht="18" customHeight="1" thickBot="1" x14ac:dyDescent="0.3">
      <c r="A104" s="335" t="s">
        <v>267</v>
      </c>
      <c r="B104" s="336" t="s">
        <v>142</v>
      </c>
      <c r="C104" s="337" t="s">
        <v>107</v>
      </c>
      <c r="D104" s="338">
        <v>0</v>
      </c>
      <c r="E104" s="338">
        <v>0</v>
      </c>
      <c r="F104" s="320">
        <f t="shared" si="17"/>
        <v>0</v>
      </c>
      <c r="G104" s="355">
        <v>0</v>
      </c>
      <c r="H104" s="349">
        <v>4</v>
      </c>
      <c r="I104" s="339">
        <v>0</v>
      </c>
      <c r="J104" s="322">
        <f t="shared" si="11"/>
        <v>4</v>
      </c>
      <c r="K104" s="340">
        <v>1</v>
      </c>
      <c r="L104" s="341">
        <v>0</v>
      </c>
      <c r="M104" s="342">
        <v>0</v>
      </c>
      <c r="N104" s="326">
        <f t="shared" si="12"/>
        <v>0</v>
      </c>
      <c r="O104" s="343">
        <v>0</v>
      </c>
      <c r="P104" s="344">
        <v>1</v>
      </c>
      <c r="Q104" s="345">
        <v>0</v>
      </c>
      <c r="R104" s="330">
        <f t="shared" si="13"/>
        <v>1</v>
      </c>
      <c r="S104" s="346">
        <v>0</v>
      </c>
      <c r="T104" s="347">
        <f t="shared" si="19"/>
        <v>5</v>
      </c>
      <c r="U104" s="332">
        <f t="shared" si="19"/>
        <v>0</v>
      </c>
      <c r="V104" s="332">
        <f t="shared" si="15"/>
        <v>5</v>
      </c>
      <c r="W104" s="347">
        <f t="shared" si="20"/>
        <v>1</v>
      </c>
      <c r="X104" s="347"/>
      <c r="Y104" s="333">
        <f t="shared" si="18"/>
        <v>4</v>
      </c>
      <c r="Z104" s="348">
        <v>0</v>
      </c>
      <c r="AA104" s="348"/>
    </row>
    <row r="105" spans="1:28" ht="18" customHeight="1" x14ac:dyDescent="0.25">
      <c r="A105" s="335" t="s">
        <v>267</v>
      </c>
      <c r="B105" s="336" t="s">
        <v>251</v>
      </c>
      <c r="C105" s="337" t="s">
        <v>108</v>
      </c>
      <c r="D105" s="338">
        <v>0.25</v>
      </c>
      <c r="E105" s="338">
        <v>0</v>
      </c>
      <c r="F105" s="320">
        <f t="shared" si="17"/>
        <v>0.25</v>
      </c>
      <c r="G105" s="355">
        <v>0</v>
      </c>
      <c r="H105" s="349">
        <v>0.75</v>
      </c>
      <c r="I105" s="339">
        <v>0</v>
      </c>
      <c r="J105" s="322">
        <f t="shared" si="11"/>
        <v>0.75</v>
      </c>
      <c r="K105" s="340">
        <v>0</v>
      </c>
      <c r="L105" s="341">
        <v>0</v>
      </c>
      <c r="M105" s="342">
        <v>0</v>
      </c>
      <c r="N105" s="326">
        <f t="shared" si="12"/>
        <v>0</v>
      </c>
      <c r="O105" s="343">
        <v>0</v>
      </c>
      <c r="P105" s="344">
        <v>0.05</v>
      </c>
      <c r="Q105" s="345">
        <v>0</v>
      </c>
      <c r="R105" s="330">
        <f t="shared" si="13"/>
        <v>0.05</v>
      </c>
      <c r="S105" s="346">
        <v>0</v>
      </c>
      <c r="T105" s="347">
        <f t="shared" si="19"/>
        <v>1.05</v>
      </c>
      <c r="U105" s="332">
        <f t="shared" si="19"/>
        <v>0</v>
      </c>
      <c r="V105" s="332">
        <f t="shared" si="15"/>
        <v>1.05</v>
      </c>
      <c r="W105" s="347">
        <f t="shared" si="20"/>
        <v>0</v>
      </c>
      <c r="X105" s="347"/>
      <c r="Y105" s="333">
        <f t="shared" si="18"/>
        <v>1.05</v>
      </c>
      <c r="Z105" s="348">
        <v>0</v>
      </c>
      <c r="AA105" s="348"/>
      <c r="AB105" s="163"/>
    </row>
    <row r="106" spans="1:28" ht="18" customHeight="1" x14ac:dyDescent="0.25">
      <c r="A106" s="360"/>
      <c r="B106" s="360"/>
      <c r="C106" s="361" t="s">
        <v>147</v>
      </c>
      <c r="D106" s="362">
        <f t="shared" ref="D106:W106" si="21">SUM(D4:D105)</f>
        <v>208.01000000000002</v>
      </c>
      <c r="E106" s="362">
        <f t="shared" si="21"/>
        <v>0</v>
      </c>
      <c r="F106" s="362">
        <f>SUM(F4:F105)</f>
        <v>208.01000000000002</v>
      </c>
      <c r="G106" s="362">
        <f t="shared" si="21"/>
        <v>9</v>
      </c>
      <c r="H106" s="362">
        <f t="shared" si="21"/>
        <v>956.63</v>
      </c>
      <c r="I106" s="362">
        <f t="shared" si="21"/>
        <v>1</v>
      </c>
      <c r="J106" s="362">
        <f t="shared" si="21"/>
        <v>955.63</v>
      </c>
      <c r="K106" s="362">
        <f t="shared" si="21"/>
        <v>65.63</v>
      </c>
      <c r="L106" s="362">
        <f t="shared" si="21"/>
        <v>187.15</v>
      </c>
      <c r="M106" s="362">
        <f t="shared" si="21"/>
        <v>0</v>
      </c>
      <c r="N106" s="362">
        <f t="shared" si="21"/>
        <v>187.15</v>
      </c>
      <c r="O106" s="362">
        <f>SUM(O4:O105)</f>
        <v>18.5</v>
      </c>
      <c r="P106" s="362">
        <f t="shared" si="21"/>
        <v>59.35</v>
      </c>
      <c r="Q106" s="362">
        <f t="shared" si="21"/>
        <v>0</v>
      </c>
      <c r="R106" s="362">
        <f t="shared" si="21"/>
        <v>59.35</v>
      </c>
      <c r="S106" s="362">
        <f t="shared" si="21"/>
        <v>3</v>
      </c>
      <c r="T106" s="362">
        <f t="shared" si="21"/>
        <v>1411.1399999999999</v>
      </c>
      <c r="U106" s="362">
        <f t="shared" si="21"/>
        <v>1</v>
      </c>
      <c r="V106" s="362">
        <f t="shared" si="21"/>
        <v>1410.1399999999999</v>
      </c>
      <c r="W106" s="362">
        <f t="shared" si="21"/>
        <v>96.13</v>
      </c>
      <c r="X106" s="362"/>
      <c r="Y106" s="333">
        <f>V106-W106</f>
        <v>1314.0099999999998</v>
      </c>
      <c r="Z106" s="362">
        <f t="shared" ref="Z106" si="22">SUBTOTAL(109,Z4:Z105)</f>
        <v>82.04000000000002</v>
      </c>
      <c r="AA106" s="362"/>
    </row>
    <row r="107" spans="1:28" ht="12" customHeight="1" x14ac:dyDescent="0.25">
      <c r="A107" s="365" t="s">
        <v>313</v>
      </c>
      <c r="B107" s="365"/>
      <c r="C107" s="366"/>
    </row>
  </sheetData>
  <sheetProtection selectLockedCells="1" sort="0" autoFilter="0"/>
  <autoFilter ref="A3:C107" xr:uid="{00000000-0009-0000-0000-000005000000}"/>
  <mergeCells count="9">
    <mergeCell ref="A1:C1"/>
    <mergeCell ref="Z1:Z3"/>
    <mergeCell ref="AA1:AA3"/>
    <mergeCell ref="D2:G2"/>
    <mergeCell ref="H2:K2"/>
    <mergeCell ref="L2:O2"/>
    <mergeCell ref="P2:S2"/>
    <mergeCell ref="T2:W2"/>
    <mergeCell ref="Y2:Y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4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M97" sqref="M97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2" t="s">
        <v>320</v>
      </c>
      <c r="B1" s="433"/>
      <c r="C1" s="42" t="s">
        <v>239</v>
      </c>
      <c r="D1" s="43" t="s">
        <v>240</v>
      </c>
      <c r="E1" s="43" t="s">
        <v>241</v>
      </c>
      <c r="F1" s="43" t="s">
        <v>242</v>
      </c>
      <c r="G1" s="43" t="s">
        <v>243</v>
      </c>
      <c r="H1" s="43" t="s">
        <v>244</v>
      </c>
      <c r="I1" s="43" t="s">
        <v>161</v>
      </c>
      <c r="J1" s="43" t="s">
        <v>245</v>
      </c>
      <c r="K1" s="43" t="s">
        <v>246</v>
      </c>
    </row>
    <row r="2" spans="1:11" s="1" customFormat="1" ht="38.25" customHeight="1" x14ac:dyDescent="0.25">
      <c r="A2" s="261"/>
      <c r="B2" s="264"/>
      <c r="C2" s="42" t="s">
        <v>247</v>
      </c>
      <c r="D2" s="262" t="s">
        <v>247</v>
      </c>
      <c r="E2" s="262" t="s">
        <v>247</v>
      </c>
      <c r="F2" s="262" t="s">
        <v>247</v>
      </c>
      <c r="G2" s="262" t="s">
        <v>247</v>
      </c>
      <c r="H2" s="262" t="s">
        <v>247</v>
      </c>
      <c r="I2" s="262" t="s">
        <v>247</v>
      </c>
      <c r="J2" s="43" t="s">
        <v>247</v>
      </c>
      <c r="K2" s="263" t="s">
        <v>247</v>
      </c>
    </row>
    <row r="3" spans="1:11" s="1" customFormat="1" ht="15.6" x14ac:dyDescent="0.25">
      <c r="A3" s="221"/>
      <c r="B3" s="222" t="s">
        <v>0</v>
      </c>
      <c r="C3" s="266">
        <v>90</v>
      </c>
      <c r="D3" s="269">
        <v>75</v>
      </c>
      <c r="E3" s="269">
        <v>75</v>
      </c>
      <c r="F3" s="269">
        <v>90</v>
      </c>
      <c r="G3" s="269">
        <v>75</v>
      </c>
      <c r="H3" s="269">
        <v>75</v>
      </c>
      <c r="I3" s="269">
        <v>75</v>
      </c>
      <c r="J3" s="270">
        <v>75</v>
      </c>
      <c r="K3" s="271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98.665375094177193</v>
      </c>
      <c r="D4" s="37">
        <v>77.948194017019503</v>
      </c>
      <c r="E4" s="37">
        <v>65.689180605547307</v>
      </c>
      <c r="F4" s="37">
        <v>93.698559670781904</v>
      </c>
      <c r="G4" s="37">
        <v>84.197366227704606</v>
      </c>
      <c r="H4" s="37">
        <v>83.372827804107402</v>
      </c>
      <c r="I4" s="37">
        <v>86.444326937603805</v>
      </c>
      <c r="J4" s="37">
        <v>98.745829578939706</v>
      </c>
      <c r="K4" s="37">
        <v>90.703971119133598</v>
      </c>
    </row>
    <row r="5" spans="1:11" s="1" customFormat="1" ht="17.25" customHeight="1" x14ac:dyDescent="0.3">
      <c r="A5" s="38" t="s">
        <v>142</v>
      </c>
      <c r="B5" s="39" t="s">
        <v>5</v>
      </c>
      <c r="C5" s="267">
        <v>97.983870967741893</v>
      </c>
      <c r="D5" s="265">
        <v>65.4057549304882</v>
      </c>
      <c r="E5" s="272">
        <v>66.5565648224608</v>
      </c>
      <c r="F5" s="265">
        <v>91.104294478527606</v>
      </c>
      <c r="G5" s="272">
        <v>87.195121951219505</v>
      </c>
      <c r="H5" s="265">
        <v>81.3333333333333</v>
      </c>
      <c r="I5" s="272">
        <v>86.395112016293297</v>
      </c>
      <c r="J5" s="265">
        <v>97.9166666666667</v>
      </c>
      <c r="K5" s="272">
        <v>78.947368421052602</v>
      </c>
    </row>
    <row r="6" spans="1:11" s="1" customFormat="1" ht="17.25" customHeight="1" x14ac:dyDescent="0.3">
      <c r="A6" s="44" t="s">
        <v>152</v>
      </c>
      <c r="B6" s="45" t="s">
        <v>6</v>
      </c>
      <c r="C6" s="268">
        <v>95.652173913043498</v>
      </c>
      <c r="D6" s="256">
        <v>76.3106796116505</v>
      </c>
      <c r="E6" s="273">
        <v>65.116279069767401</v>
      </c>
      <c r="F6" s="256">
        <v>100</v>
      </c>
      <c r="G6" s="273">
        <v>86.6666666666667</v>
      </c>
      <c r="H6" s="256">
        <v>80</v>
      </c>
      <c r="I6" s="273">
        <v>94.352159468438501</v>
      </c>
      <c r="J6" s="256">
        <v>93.918918918918905</v>
      </c>
      <c r="K6" s="273">
        <v>47.058823529411796</v>
      </c>
    </row>
    <row r="7" spans="1:11" s="1" customFormat="1" ht="17.25" customHeight="1" x14ac:dyDescent="0.3">
      <c r="A7" s="44" t="s">
        <v>152</v>
      </c>
      <c r="B7" s="45" t="s">
        <v>7</v>
      </c>
      <c r="C7" s="268">
        <v>100</v>
      </c>
      <c r="D7" s="256">
        <v>92.413793103448299</v>
      </c>
      <c r="E7" s="273">
        <v>89.7959183673469</v>
      </c>
      <c r="F7" s="256">
        <v>100</v>
      </c>
      <c r="G7" s="273">
        <v>0</v>
      </c>
      <c r="H7" s="256">
        <v>100</v>
      </c>
      <c r="I7" s="273">
        <v>95</v>
      </c>
      <c r="J7" s="256">
        <v>87.878787878787904</v>
      </c>
      <c r="K7" s="273">
        <v>69.230769230769198</v>
      </c>
    </row>
    <row r="8" spans="1:11" s="1" customFormat="1" ht="17.25" customHeight="1" x14ac:dyDescent="0.3">
      <c r="A8" s="44" t="s">
        <v>153</v>
      </c>
      <c r="B8" s="45" t="s">
        <v>8</v>
      </c>
      <c r="C8" s="268">
        <v>98.214285714285694</v>
      </c>
      <c r="D8" s="256">
        <v>84.288537549407096</v>
      </c>
      <c r="E8" s="273">
        <v>95.505617977528104</v>
      </c>
      <c r="F8" s="256">
        <v>98.529411764705898</v>
      </c>
      <c r="G8" s="273">
        <v>95.522388059701498</v>
      </c>
      <c r="H8" s="256">
        <v>91.6666666666667</v>
      </c>
      <c r="I8" s="273">
        <v>84.886128364389194</v>
      </c>
      <c r="J8" s="256">
        <v>99.190283400809705</v>
      </c>
      <c r="K8" s="273">
        <v>95.238095238095198</v>
      </c>
    </row>
    <row r="9" spans="1:11" s="1" customFormat="1" ht="17.25" customHeight="1" x14ac:dyDescent="0.3">
      <c r="A9" s="44" t="s">
        <v>152</v>
      </c>
      <c r="B9" s="45" t="s">
        <v>9</v>
      </c>
      <c r="C9" s="268">
        <v>100</v>
      </c>
      <c r="D9" s="256">
        <v>82.507288629737602</v>
      </c>
      <c r="E9" s="273">
        <v>86.6666666666667</v>
      </c>
      <c r="F9" s="256">
        <v>100</v>
      </c>
      <c r="G9" s="273">
        <v>100</v>
      </c>
      <c r="H9" s="256">
        <v>97.297297297297305</v>
      </c>
      <c r="I9" s="273">
        <v>92.995169082125599</v>
      </c>
      <c r="J9" s="256">
        <v>100</v>
      </c>
      <c r="K9" s="273">
        <v>100</v>
      </c>
    </row>
    <row r="10" spans="1:11" s="1" customFormat="1" ht="17.25" customHeight="1" x14ac:dyDescent="0.3">
      <c r="A10" s="44" t="s">
        <v>152</v>
      </c>
      <c r="B10" s="45" t="s">
        <v>10</v>
      </c>
      <c r="C10" s="268">
        <v>100</v>
      </c>
      <c r="D10" s="256">
        <v>69.230769230769198</v>
      </c>
      <c r="E10" s="273">
        <v>34.6938775510204</v>
      </c>
      <c r="F10" s="256">
        <v>100</v>
      </c>
      <c r="G10" s="273">
        <v>100</v>
      </c>
      <c r="H10" s="256">
        <v>66.6666666666667</v>
      </c>
      <c r="I10" s="273">
        <v>76.635514018691595</v>
      </c>
      <c r="J10" s="256">
        <v>89.655172413793096</v>
      </c>
      <c r="K10" s="273">
        <v>25</v>
      </c>
    </row>
    <row r="11" spans="1:11" s="1" customFormat="1" ht="17.25" customHeight="1" x14ac:dyDescent="0.3">
      <c r="A11" s="44" t="s">
        <v>316</v>
      </c>
      <c r="B11" s="45" t="s">
        <v>11</v>
      </c>
      <c r="C11" s="268">
        <v>99.591836734693899</v>
      </c>
      <c r="D11" s="256">
        <v>71.477428180574606</v>
      </c>
      <c r="E11" s="273">
        <v>63.068181818181799</v>
      </c>
      <c r="F11" s="256">
        <v>97.321428571428598</v>
      </c>
      <c r="G11" s="273">
        <v>93.636363636363598</v>
      </c>
      <c r="H11" s="256">
        <v>72.727272727272705</v>
      </c>
      <c r="I11" s="273">
        <v>77.439024390243901</v>
      </c>
      <c r="J11" s="256">
        <v>97.492163009404393</v>
      </c>
      <c r="K11" s="273">
        <v>71.428571428571402</v>
      </c>
    </row>
    <row r="12" spans="1:11" s="1" customFormat="1" ht="17.25" customHeight="1" x14ac:dyDescent="0.3">
      <c r="A12" s="44" t="s">
        <v>316</v>
      </c>
      <c r="B12" s="45" t="s">
        <v>12</v>
      </c>
      <c r="C12" s="268">
        <v>96.875</v>
      </c>
      <c r="D12" s="256">
        <v>76.371951219512198</v>
      </c>
      <c r="E12" s="273">
        <v>70.588235294117695</v>
      </c>
      <c r="F12" s="256">
        <v>100</v>
      </c>
      <c r="G12" s="273">
        <v>92</v>
      </c>
      <c r="H12" s="256">
        <v>92.307692307692307</v>
      </c>
      <c r="I12" s="273">
        <v>83.959899749373406</v>
      </c>
      <c r="J12" s="256">
        <v>99.421965317919103</v>
      </c>
      <c r="K12" s="273">
        <v>96.296296296296305</v>
      </c>
    </row>
    <row r="13" spans="1:11" s="1" customFormat="1" ht="17.25" customHeight="1" x14ac:dyDescent="0.3">
      <c r="A13" s="44" t="s">
        <v>166</v>
      </c>
      <c r="B13" s="45" t="s">
        <v>13</v>
      </c>
      <c r="C13" s="268">
        <v>100</v>
      </c>
      <c r="D13" s="256">
        <v>92.2222222222222</v>
      </c>
      <c r="E13" s="273">
        <v>89.108910891089096</v>
      </c>
      <c r="F13" s="256">
        <v>93.859649122806999</v>
      </c>
      <c r="G13" s="273">
        <v>89.830508474576305</v>
      </c>
      <c r="H13" s="256">
        <v>91.1111111111111</v>
      </c>
      <c r="I13" s="273">
        <v>98.248407643312106</v>
      </c>
      <c r="J13" s="256">
        <v>99.275362318840607</v>
      </c>
      <c r="K13" s="273">
        <v>95.652173913043498</v>
      </c>
    </row>
    <row r="14" spans="1:11" s="1" customFormat="1" ht="17.25" customHeight="1" x14ac:dyDescent="0.3">
      <c r="A14" s="44" t="s">
        <v>166</v>
      </c>
      <c r="B14" s="45" t="s">
        <v>14</v>
      </c>
      <c r="C14" s="268">
        <v>98.181818181818201</v>
      </c>
      <c r="D14" s="256">
        <v>85.488958990536304</v>
      </c>
      <c r="E14" s="273">
        <v>87.5</v>
      </c>
      <c r="F14" s="256">
        <v>95.890410958904098</v>
      </c>
      <c r="G14" s="273">
        <v>85.909090909090907</v>
      </c>
      <c r="H14" s="256">
        <v>82.568807339449606</v>
      </c>
      <c r="I14" s="273">
        <v>92.952050837666107</v>
      </c>
      <c r="J14" s="256">
        <v>99.4832041343669</v>
      </c>
      <c r="K14" s="273">
        <v>95.918367346938794</v>
      </c>
    </row>
    <row r="15" spans="1:11" s="1" customFormat="1" ht="17.25" customHeight="1" x14ac:dyDescent="0.3">
      <c r="A15" s="44" t="s">
        <v>251</v>
      </c>
      <c r="B15" s="45" t="s">
        <v>15</v>
      </c>
      <c r="C15" s="268">
        <v>98.581560283687907</v>
      </c>
      <c r="D15" s="256">
        <v>83.927217589082602</v>
      </c>
      <c r="E15" s="273">
        <v>98.710601719197697</v>
      </c>
      <c r="F15" s="256">
        <v>99.728997289972895</v>
      </c>
      <c r="G15" s="273">
        <v>99.725274725274701</v>
      </c>
      <c r="H15" s="256">
        <v>81.142857142857096</v>
      </c>
      <c r="I15" s="273">
        <v>91.560353287536799</v>
      </c>
      <c r="J15" s="256">
        <v>99.853587115666201</v>
      </c>
      <c r="K15" s="273">
        <v>98.461538461538495</v>
      </c>
    </row>
    <row r="16" spans="1:11" s="1" customFormat="1" ht="17.25" customHeight="1" x14ac:dyDescent="0.3">
      <c r="A16" s="44" t="s">
        <v>152</v>
      </c>
      <c r="B16" s="45" t="s">
        <v>16</v>
      </c>
      <c r="C16" s="268">
        <v>100</v>
      </c>
      <c r="D16" s="256">
        <v>80.342651036970295</v>
      </c>
      <c r="E16" s="273">
        <v>92.757660167130894</v>
      </c>
      <c r="F16" s="256">
        <v>91.549295774647902</v>
      </c>
      <c r="G16" s="273">
        <v>86.1111111111111</v>
      </c>
      <c r="H16" s="256">
        <v>87.878787878787904</v>
      </c>
      <c r="I16" s="273">
        <v>93.563880883765606</v>
      </c>
      <c r="J16" s="256">
        <v>98.620689655172399</v>
      </c>
      <c r="K16" s="273">
        <v>93.442622950819697</v>
      </c>
    </row>
    <row r="17" spans="1:11" s="1" customFormat="1" ht="17.25" customHeight="1" x14ac:dyDescent="0.3">
      <c r="A17" s="44" t="s">
        <v>153</v>
      </c>
      <c r="B17" s="45" t="s">
        <v>17</v>
      </c>
      <c r="C17" s="268">
        <v>99.053627760252397</v>
      </c>
      <c r="D17" s="256">
        <v>92.695652173913004</v>
      </c>
      <c r="E17" s="273">
        <v>82.171581769436997</v>
      </c>
      <c r="F17" s="256">
        <v>96.818181818181799</v>
      </c>
      <c r="G17" s="273">
        <v>94.977168949771695</v>
      </c>
      <c r="H17" s="256">
        <v>90.419161676646695</v>
      </c>
      <c r="I17" s="273">
        <v>98.554336989032905</v>
      </c>
      <c r="J17" s="256">
        <v>100</v>
      </c>
      <c r="K17" s="273">
        <v>100</v>
      </c>
    </row>
    <row r="18" spans="1:11" s="1" customFormat="1" ht="17.25" customHeight="1" x14ac:dyDescent="0.3">
      <c r="A18" s="44" t="s">
        <v>152</v>
      </c>
      <c r="B18" s="45" t="s">
        <v>18</v>
      </c>
      <c r="C18" s="268">
        <v>99.056603773584897</v>
      </c>
      <c r="D18" s="256">
        <v>79.818780889621095</v>
      </c>
      <c r="E18" s="273">
        <v>79.365079365079396</v>
      </c>
      <c r="F18" s="256">
        <v>95.348837209302303</v>
      </c>
      <c r="G18" s="273">
        <v>90.697674418604706</v>
      </c>
      <c r="H18" s="256">
        <v>92.982456140350905</v>
      </c>
      <c r="I18" s="273">
        <v>92.074074074074105</v>
      </c>
      <c r="J18" s="256">
        <v>100</v>
      </c>
      <c r="K18" s="273">
        <v>100</v>
      </c>
    </row>
    <row r="19" spans="1:11" s="1" customFormat="1" ht="17.25" customHeight="1" x14ac:dyDescent="0.3">
      <c r="A19" s="44" t="s">
        <v>316</v>
      </c>
      <c r="B19" s="45" t="s">
        <v>19</v>
      </c>
      <c r="C19" s="268">
        <v>100</v>
      </c>
      <c r="D19" s="256">
        <v>80.172413793103402</v>
      </c>
      <c r="E19" s="273">
        <v>92.307692307692307</v>
      </c>
      <c r="F19" s="256">
        <v>100</v>
      </c>
      <c r="G19" s="273">
        <v>100</v>
      </c>
      <c r="H19" s="256">
        <v>80</v>
      </c>
      <c r="I19" s="273">
        <v>89.189189189189193</v>
      </c>
      <c r="J19" s="256">
        <v>100</v>
      </c>
      <c r="K19" s="273">
        <v>100</v>
      </c>
    </row>
    <row r="20" spans="1:11" s="1" customFormat="1" ht="17.25" customHeight="1" x14ac:dyDescent="0.3">
      <c r="A20" s="44" t="s">
        <v>166</v>
      </c>
      <c r="B20" s="45" t="s">
        <v>20</v>
      </c>
      <c r="C20" s="268">
        <v>100</v>
      </c>
      <c r="D20" s="256">
        <v>66.959385290889102</v>
      </c>
      <c r="E20" s="273">
        <v>40.941176470588204</v>
      </c>
      <c r="F20" s="256">
        <v>97.959183673469397</v>
      </c>
      <c r="G20" s="273">
        <v>69.387755102040799</v>
      </c>
      <c r="H20" s="256">
        <v>75.438596491228097</v>
      </c>
      <c r="I20" s="273">
        <v>87.480190174326495</v>
      </c>
      <c r="J20" s="256">
        <v>97.701149425287397</v>
      </c>
      <c r="K20" s="273">
        <v>81.818181818181799</v>
      </c>
    </row>
    <row r="21" spans="1:11" s="1" customFormat="1" ht="17.25" customHeight="1" x14ac:dyDescent="0.3">
      <c r="A21" s="46" t="s">
        <v>142</v>
      </c>
      <c r="B21" s="45" t="s">
        <v>21</v>
      </c>
      <c r="C21" s="268">
        <v>96.774193548387103</v>
      </c>
      <c r="D21" s="256">
        <v>83.056478405315602</v>
      </c>
      <c r="E21" s="273">
        <v>86.301369863013704</v>
      </c>
      <c r="F21" s="256">
        <v>100</v>
      </c>
      <c r="G21" s="273">
        <v>100</v>
      </c>
      <c r="H21" s="256">
        <v>80</v>
      </c>
      <c r="I21" s="273">
        <v>81.9444444444444</v>
      </c>
      <c r="J21" s="256">
        <v>98.4375</v>
      </c>
      <c r="K21" s="273">
        <v>80</v>
      </c>
    </row>
    <row r="22" spans="1:11" s="1" customFormat="1" ht="17.25" customHeight="1" x14ac:dyDescent="0.3">
      <c r="A22" s="46" t="s">
        <v>152</v>
      </c>
      <c r="B22" s="45" t="s">
        <v>22</v>
      </c>
      <c r="C22" s="268">
        <v>100</v>
      </c>
      <c r="D22" s="256">
        <v>81.412786108918695</v>
      </c>
      <c r="E22" s="273">
        <v>83.712784588441295</v>
      </c>
      <c r="F22" s="256">
        <v>90.804597701149405</v>
      </c>
      <c r="G22" s="273">
        <v>83.040935672514607</v>
      </c>
      <c r="H22" s="256">
        <v>82.068965517241395</v>
      </c>
      <c r="I22" s="273">
        <v>92.136197811106598</v>
      </c>
      <c r="J22" s="256">
        <v>99.862825788751707</v>
      </c>
      <c r="K22" s="273">
        <v>99.1869918699187</v>
      </c>
    </row>
    <row r="23" spans="1:11" s="1" customFormat="1" ht="17.25" customHeight="1" x14ac:dyDescent="0.3">
      <c r="A23" s="44" t="s">
        <v>142</v>
      </c>
      <c r="B23" s="45" t="s">
        <v>23</v>
      </c>
      <c r="C23" s="268">
        <v>98.529411764705898</v>
      </c>
      <c r="D23" s="256">
        <v>76.161919040479802</v>
      </c>
      <c r="E23" s="273">
        <v>77.578475336322896</v>
      </c>
      <c r="F23" s="256">
        <v>95.238095238095198</v>
      </c>
      <c r="G23" s="273">
        <v>93.023255813953497</v>
      </c>
      <c r="H23" s="256">
        <v>92.307692307692307</v>
      </c>
      <c r="I23" s="273">
        <v>88.967971530249102</v>
      </c>
      <c r="J23" s="256">
        <v>99.350649350649405</v>
      </c>
      <c r="K23" s="273">
        <v>95.238095238095198</v>
      </c>
    </row>
    <row r="24" spans="1:11" s="1" customFormat="1" ht="17.25" customHeight="1" x14ac:dyDescent="0.3">
      <c r="A24" s="44" t="s">
        <v>251</v>
      </c>
      <c r="B24" s="45" t="s">
        <v>24</v>
      </c>
      <c r="C24" s="268">
        <v>97.5</v>
      </c>
      <c r="D24" s="256">
        <v>85.892116182572593</v>
      </c>
      <c r="E24" s="273">
        <v>97.590361445783103</v>
      </c>
      <c r="F24" s="256">
        <v>100</v>
      </c>
      <c r="G24" s="273">
        <v>100</v>
      </c>
      <c r="H24" s="256">
        <v>80.645161290322605</v>
      </c>
      <c r="I24" s="273">
        <v>97.950819672131203</v>
      </c>
      <c r="J24" s="256">
        <v>100</v>
      </c>
      <c r="K24" s="273">
        <v>100</v>
      </c>
    </row>
    <row r="25" spans="1:11" s="1" customFormat="1" ht="17.25" customHeight="1" x14ac:dyDescent="0.3">
      <c r="A25" s="44" t="s">
        <v>316</v>
      </c>
      <c r="B25" s="45" t="s">
        <v>25</v>
      </c>
      <c r="C25" s="268">
        <v>100</v>
      </c>
      <c r="D25" s="256">
        <v>70.575221238938099</v>
      </c>
      <c r="E25" s="273">
        <v>57.142857142857103</v>
      </c>
      <c r="F25" s="256">
        <v>100</v>
      </c>
      <c r="G25" s="273">
        <v>100</v>
      </c>
      <c r="H25" s="256">
        <v>88.235294117647101</v>
      </c>
      <c r="I25" s="273">
        <v>74.1721854304636</v>
      </c>
      <c r="J25" s="256">
        <v>91.836734693877602</v>
      </c>
      <c r="K25" s="273">
        <v>38.461538461538503</v>
      </c>
    </row>
    <row r="26" spans="1:11" s="1" customFormat="1" ht="17.25" customHeight="1" x14ac:dyDescent="0.3">
      <c r="A26" s="44" t="s">
        <v>251</v>
      </c>
      <c r="B26" s="45" t="s">
        <v>26</v>
      </c>
      <c r="C26" s="268">
        <v>100</v>
      </c>
      <c r="D26" s="256">
        <v>82.142857142857096</v>
      </c>
      <c r="E26" s="273">
        <v>83.3333333333333</v>
      </c>
      <c r="F26" s="256">
        <v>100</v>
      </c>
      <c r="G26" s="273">
        <v>100</v>
      </c>
      <c r="H26" s="256">
        <v>76.923076923076906</v>
      </c>
      <c r="I26" s="273">
        <v>98.245614035087698</v>
      </c>
      <c r="J26" s="256">
        <v>100</v>
      </c>
      <c r="K26" s="273">
        <v>100</v>
      </c>
    </row>
    <row r="27" spans="1:11" s="1" customFormat="1" ht="17.25" customHeight="1" x14ac:dyDescent="0.3">
      <c r="A27" s="44" t="s">
        <v>152</v>
      </c>
      <c r="B27" s="45" t="s">
        <v>27</v>
      </c>
      <c r="C27" s="268">
        <v>97.157622739018095</v>
      </c>
      <c r="D27" s="256">
        <v>70.303443573133293</v>
      </c>
      <c r="E27" s="273">
        <v>71.396648044692697</v>
      </c>
      <c r="F27" s="256">
        <v>93.8888888888889</v>
      </c>
      <c r="G27" s="273">
        <v>88.3333333333333</v>
      </c>
      <c r="H27" s="256">
        <v>81.528662420382204</v>
      </c>
      <c r="I27" s="273">
        <v>78.961296725107502</v>
      </c>
      <c r="J27" s="256">
        <v>98.591549295774698</v>
      </c>
      <c r="K27" s="273">
        <v>87.5</v>
      </c>
    </row>
    <row r="28" spans="1:11" s="1" customFormat="1" ht="17.25" customHeight="1" x14ac:dyDescent="0.3">
      <c r="A28" s="44" t="s">
        <v>166</v>
      </c>
      <c r="B28" s="45" t="s">
        <v>28</v>
      </c>
      <c r="C28" s="268">
        <v>100</v>
      </c>
      <c r="D28" s="256">
        <v>74.701492537313399</v>
      </c>
      <c r="E28" s="273">
        <v>75.8907363420428</v>
      </c>
      <c r="F28" s="256">
        <v>95.714285714285694</v>
      </c>
      <c r="G28" s="273">
        <v>83.098591549295804</v>
      </c>
      <c r="H28" s="256">
        <v>84.090909090909093</v>
      </c>
      <c r="I28" s="273">
        <v>76.592797783933506</v>
      </c>
      <c r="J28" s="256">
        <v>99.154929577464799</v>
      </c>
      <c r="K28" s="273">
        <v>88.461538461538495</v>
      </c>
    </row>
    <row r="29" spans="1:11" s="1" customFormat="1" ht="17.25" customHeight="1" x14ac:dyDescent="0.3">
      <c r="A29" s="44" t="s">
        <v>166</v>
      </c>
      <c r="B29" s="45" t="s">
        <v>29</v>
      </c>
      <c r="C29" s="268">
        <v>93.076923076923094</v>
      </c>
      <c r="D29" s="256">
        <v>72.160934458144098</v>
      </c>
      <c r="E29" s="273">
        <v>59.738562091503297</v>
      </c>
      <c r="F29" s="256">
        <v>90.1408450704225</v>
      </c>
      <c r="G29" s="273">
        <v>74.829931972789097</v>
      </c>
      <c r="H29" s="256">
        <v>93.396226415094404</v>
      </c>
      <c r="I29" s="273">
        <v>82.760774515927594</v>
      </c>
      <c r="J29" s="256">
        <v>95.559845559845598</v>
      </c>
      <c r="K29" s="273">
        <v>64.615384615384599</v>
      </c>
    </row>
    <row r="30" spans="1:11" s="1" customFormat="1" ht="17.25" customHeight="1" x14ac:dyDescent="0.3">
      <c r="A30" s="44" t="s">
        <v>166</v>
      </c>
      <c r="B30" s="45" t="s">
        <v>30</v>
      </c>
      <c r="C30" s="268">
        <v>97.626582278480996</v>
      </c>
      <c r="D30" s="256">
        <v>79.719188767550705</v>
      </c>
      <c r="E30" s="273">
        <v>76.644209175489294</v>
      </c>
      <c r="F30" s="256">
        <v>94.059405940594004</v>
      </c>
      <c r="G30" s="273">
        <v>88.599348534201994</v>
      </c>
      <c r="H30" s="256">
        <v>86.306306306306297</v>
      </c>
      <c r="I30" s="273">
        <v>94.3985849056604</v>
      </c>
      <c r="J30" s="256">
        <v>98.633156966490304</v>
      </c>
      <c r="K30" s="273">
        <v>89.419795221843003</v>
      </c>
    </row>
    <row r="31" spans="1:11" s="1" customFormat="1" ht="17.25" customHeight="1" x14ac:dyDescent="0.3">
      <c r="A31" s="44" t="s">
        <v>316</v>
      </c>
      <c r="B31" s="45" t="s">
        <v>31</v>
      </c>
      <c r="C31" s="268">
        <v>100</v>
      </c>
      <c r="D31" s="256">
        <v>83.665338645418302</v>
      </c>
      <c r="E31" s="273">
        <v>91.891891891891902</v>
      </c>
      <c r="F31" s="256">
        <v>100</v>
      </c>
      <c r="G31" s="273">
        <v>100</v>
      </c>
      <c r="H31" s="256">
        <v>84.848484848484901</v>
      </c>
      <c r="I31" s="273">
        <v>84.790874524714795</v>
      </c>
      <c r="J31" s="256">
        <v>100</v>
      </c>
      <c r="K31" s="273">
        <v>100</v>
      </c>
    </row>
    <row r="32" spans="1:11" s="1" customFormat="1" ht="17.25" customHeight="1" x14ac:dyDescent="0.3">
      <c r="A32" s="44" t="s">
        <v>316</v>
      </c>
      <c r="B32" s="45" t="s">
        <v>32</v>
      </c>
      <c r="C32" s="268">
        <v>97.142857142857096</v>
      </c>
      <c r="D32" s="256">
        <v>85.846153846153896</v>
      </c>
      <c r="E32" s="273">
        <v>94.565217391304401</v>
      </c>
      <c r="F32" s="256">
        <v>100</v>
      </c>
      <c r="G32" s="273">
        <v>90.476190476190496</v>
      </c>
      <c r="H32" s="256">
        <v>82.142857142857096</v>
      </c>
      <c r="I32" s="273">
        <v>89.206349206349202</v>
      </c>
      <c r="J32" s="256">
        <v>100</v>
      </c>
      <c r="K32" s="273">
        <v>100</v>
      </c>
    </row>
    <row r="33" spans="1:11" s="1" customFormat="1" ht="17.25" customHeight="1" x14ac:dyDescent="0.3">
      <c r="A33" s="44" t="s">
        <v>142</v>
      </c>
      <c r="B33" s="45" t="s">
        <v>33</v>
      </c>
      <c r="C33" s="268">
        <v>97.674418604651194</v>
      </c>
      <c r="D33" s="256">
        <v>72.250859106529205</v>
      </c>
      <c r="E33" s="273">
        <v>68.6111111111111</v>
      </c>
      <c r="F33" s="256">
        <v>93.75</v>
      </c>
      <c r="G33" s="273">
        <v>72.727272727272705</v>
      </c>
      <c r="H33" s="256">
        <v>76.404494382022506</v>
      </c>
      <c r="I33" s="273">
        <v>77.964426877470402</v>
      </c>
      <c r="J33" s="256">
        <v>97.105263157894697</v>
      </c>
      <c r="K33" s="273">
        <v>69.014084507042298</v>
      </c>
    </row>
    <row r="34" spans="1:11" s="1" customFormat="1" ht="17.25" customHeight="1" x14ac:dyDescent="0.3">
      <c r="A34" s="44" t="s">
        <v>142</v>
      </c>
      <c r="B34" s="45" t="s">
        <v>34</v>
      </c>
      <c r="C34" s="268">
        <v>99.038461538461604</v>
      </c>
      <c r="D34" s="256">
        <v>79.264214046822701</v>
      </c>
      <c r="E34" s="273">
        <v>37.837837837837803</v>
      </c>
      <c r="F34" s="256">
        <v>96.969696969696997</v>
      </c>
      <c r="G34" s="273">
        <v>89.393939393939405</v>
      </c>
      <c r="H34" s="256">
        <v>62.5</v>
      </c>
      <c r="I34" s="273">
        <v>91.392405063291093</v>
      </c>
      <c r="J34" s="256">
        <v>99.173553719008297</v>
      </c>
      <c r="K34" s="273">
        <v>94.4444444444444</v>
      </c>
    </row>
    <row r="35" spans="1:11" s="1" customFormat="1" ht="17.25" customHeight="1" x14ac:dyDescent="0.3">
      <c r="A35" s="44" t="s">
        <v>166</v>
      </c>
      <c r="B35" s="45" t="s">
        <v>35</v>
      </c>
      <c r="C35" s="268">
        <v>97.701149425287397</v>
      </c>
      <c r="D35" s="256">
        <v>71.672661870503603</v>
      </c>
      <c r="E35" s="273">
        <v>56.084656084656103</v>
      </c>
      <c r="F35" s="256">
        <v>86.861313868613095</v>
      </c>
      <c r="G35" s="273">
        <v>77.536231884057997</v>
      </c>
      <c r="H35" s="256">
        <v>87.755102040816297</v>
      </c>
      <c r="I35" s="273">
        <v>82.063882063882104</v>
      </c>
      <c r="J35" s="256">
        <v>98.287671232876704</v>
      </c>
      <c r="K35" s="273">
        <v>84.375</v>
      </c>
    </row>
    <row r="36" spans="1:11" s="1" customFormat="1" ht="17.25" customHeight="1" x14ac:dyDescent="0.3">
      <c r="A36" s="46" t="s">
        <v>142</v>
      </c>
      <c r="B36" s="45" t="s">
        <v>36</v>
      </c>
      <c r="C36" s="268">
        <v>98.431372549019599</v>
      </c>
      <c r="D36" s="256">
        <v>77.319587628866003</v>
      </c>
      <c r="E36" s="273">
        <v>78.306264501160101</v>
      </c>
      <c r="F36" s="256">
        <v>94.9748743718593</v>
      </c>
      <c r="G36" s="273">
        <v>90.909090909090907</v>
      </c>
      <c r="H36" s="256">
        <v>87.681159420289902</v>
      </c>
      <c r="I36" s="273">
        <v>79.158853469059693</v>
      </c>
      <c r="J36" s="256">
        <v>98.331595411887406</v>
      </c>
      <c r="K36" s="273">
        <v>81.176470588235304</v>
      </c>
    </row>
    <row r="37" spans="1:11" s="1" customFormat="1" ht="17.25" customHeight="1" x14ac:dyDescent="0.3">
      <c r="A37" s="44" t="s">
        <v>238</v>
      </c>
      <c r="B37" s="45" t="s">
        <v>37</v>
      </c>
      <c r="C37" s="268">
        <v>94.4444444444444</v>
      </c>
      <c r="D37" s="256">
        <v>67.013527575442197</v>
      </c>
      <c r="E37" s="273">
        <v>12.250712250712301</v>
      </c>
      <c r="F37" s="256">
        <v>66.6666666666667</v>
      </c>
      <c r="G37" s="273">
        <v>66.6666666666667</v>
      </c>
      <c r="H37" s="256">
        <v>83.3333333333333</v>
      </c>
      <c r="I37" s="273">
        <v>73.880597014925399</v>
      </c>
      <c r="J37" s="256">
        <v>96.721311475409806</v>
      </c>
      <c r="K37" s="273">
        <v>53.846153846153904</v>
      </c>
    </row>
    <row r="38" spans="1:11" s="1" customFormat="1" ht="17.25" customHeight="1" x14ac:dyDescent="0.3">
      <c r="A38" s="44" t="s">
        <v>238</v>
      </c>
      <c r="B38" s="45" t="s">
        <v>38</v>
      </c>
      <c r="C38" s="268">
        <v>91.6666666666667</v>
      </c>
      <c r="D38" s="256">
        <v>72.745694022289797</v>
      </c>
      <c r="E38" s="273">
        <v>36.184210526315802</v>
      </c>
      <c r="F38" s="256">
        <v>87.5</v>
      </c>
      <c r="G38" s="273">
        <v>75</v>
      </c>
      <c r="H38" s="256">
        <v>100</v>
      </c>
      <c r="I38" s="273">
        <v>82.278481012658204</v>
      </c>
      <c r="J38" s="256">
        <v>97.058823529411796</v>
      </c>
      <c r="K38" s="273">
        <v>50</v>
      </c>
    </row>
    <row r="39" spans="1:11" s="1" customFormat="1" ht="17.25" customHeight="1" x14ac:dyDescent="0.3">
      <c r="A39" s="44" t="s">
        <v>142</v>
      </c>
      <c r="B39" s="45" t="s">
        <v>39</v>
      </c>
      <c r="C39" s="268">
        <v>97.727272727272705</v>
      </c>
      <c r="D39" s="256">
        <v>77.891804720715399</v>
      </c>
      <c r="E39" s="273">
        <v>82.152816508644705</v>
      </c>
      <c r="F39" s="256">
        <v>98.148148148148195</v>
      </c>
      <c r="G39" s="273">
        <v>92.378048780487802</v>
      </c>
      <c r="H39" s="256">
        <v>85.853658536585399</v>
      </c>
      <c r="I39" s="273">
        <v>95.522922636103203</v>
      </c>
      <c r="J39" s="256">
        <v>99.698613622664297</v>
      </c>
      <c r="K39" s="273">
        <v>97.641509433962298</v>
      </c>
    </row>
    <row r="40" spans="1:11" s="1" customFormat="1" ht="17.25" customHeight="1" x14ac:dyDescent="0.3">
      <c r="A40" s="44" t="s">
        <v>238</v>
      </c>
      <c r="B40" s="45" t="s">
        <v>40</v>
      </c>
      <c r="C40" s="268">
        <v>98.809523809523796</v>
      </c>
      <c r="D40" s="256">
        <v>82.085308056871995</v>
      </c>
      <c r="E40" s="273">
        <v>79.661016949152497</v>
      </c>
      <c r="F40" s="256">
        <v>93.75</v>
      </c>
      <c r="G40" s="273">
        <v>88.8888888888889</v>
      </c>
      <c r="H40" s="256">
        <v>90.909090909090907</v>
      </c>
      <c r="I40" s="273">
        <v>82.314588427057899</v>
      </c>
      <c r="J40" s="256">
        <v>98.979591836734699</v>
      </c>
      <c r="K40" s="273">
        <v>92.307692307692307</v>
      </c>
    </row>
    <row r="41" spans="1:11" s="1" customFormat="1" ht="17.25" customHeight="1" x14ac:dyDescent="0.3">
      <c r="A41" s="44" t="s">
        <v>152</v>
      </c>
      <c r="B41" s="45" t="s">
        <v>41</v>
      </c>
      <c r="C41" s="268">
        <v>99.4525547445255</v>
      </c>
      <c r="D41" s="256">
        <v>76.028578467602898</v>
      </c>
      <c r="E41" s="273">
        <v>76.696165191740405</v>
      </c>
      <c r="F41" s="256">
        <v>95.454545454545496</v>
      </c>
      <c r="G41" s="273">
        <v>90.612244897959201</v>
      </c>
      <c r="H41" s="256">
        <v>79.213483146067404</v>
      </c>
      <c r="I41" s="273">
        <v>80.562130177514803</v>
      </c>
      <c r="J41" s="256">
        <v>99.811676082862505</v>
      </c>
      <c r="K41" s="273">
        <v>98.901098901098905</v>
      </c>
    </row>
    <row r="42" spans="1:11" s="1" customFormat="1" ht="17.25" customHeight="1" x14ac:dyDescent="0.3">
      <c r="A42" s="44" t="s">
        <v>316</v>
      </c>
      <c r="B42" s="45" t="s">
        <v>42</v>
      </c>
      <c r="C42" s="268">
        <v>83.3333333333333</v>
      </c>
      <c r="D42" s="256">
        <v>86.033519553072594</v>
      </c>
      <c r="E42" s="273">
        <v>84</v>
      </c>
      <c r="F42" s="256">
        <v>83.3333333333333</v>
      </c>
      <c r="G42" s="273">
        <v>75</v>
      </c>
      <c r="H42" s="256">
        <v>81.818181818181799</v>
      </c>
      <c r="I42" s="273">
        <v>78.947368421052602</v>
      </c>
      <c r="J42" s="256">
        <v>100</v>
      </c>
      <c r="K42" s="273">
        <v>100</v>
      </c>
    </row>
    <row r="43" spans="1:11" s="1" customFormat="1" ht="17.25" customHeight="1" x14ac:dyDescent="0.3">
      <c r="A43" s="44" t="s">
        <v>251</v>
      </c>
      <c r="B43" s="45" t="s">
        <v>43</v>
      </c>
      <c r="C43" s="268">
        <v>100</v>
      </c>
      <c r="D43" s="256">
        <v>76.190476190476204</v>
      </c>
      <c r="E43" s="273">
        <v>55.172413793103402</v>
      </c>
      <c r="F43" s="256">
        <v>100</v>
      </c>
      <c r="G43" s="273">
        <v>100</v>
      </c>
      <c r="H43" s="256">
        <v>50</v>
      </c>
      <c r="I43" s="273">
        <v>88.172043010752702</v>
      </c>
      <c r="J43" s="256">
        <v>95.454545454545496</v>
      </c>
      <c r="K43" s="273">
        <v>0</v>
      </c>
    </row>
    <row r="44" spans="1:11" s="1" customFormat="1" ht="17.25" customHeight="1" x14ac:dyDescent="0.3">
      <c r="A44" s="44" t="s">
        <v>238</v>
      </c>
      <c r="B44" s="45" t="s">
        <v>44</v>
      </c>
      <c r="C44" s="268">
        <v>96.969696969696997</v>
      </c>
      <c r="D44" s="256">
        <v>70.836928386540094</v>
      </c>
      <c r="E44" s="273">
        <v>76.984126984127002</v>
      </c>
      <c r="F44" s="256">
        <v>87.619047619047606</v>
      </c>
      <c r="G44" s="273">
        <v>79.279279279279294</v>
      </c>
      <c r="H44" s="256">
        <v>76.315789473684205</v>
      </c>
      <c r="I44" s="273">
        <v>83.6980306345733</v>
      </c>
      <c r="J44" s="256">
        <v>99.519230769230802</v>
      </c>
      <c r="K44" s="273">
        <v>95.8333333333333</v>
      </c>
    </row>
    <row r="45" spans="1:11" s="1" customFormat="1" ht="17.25" customHeight="1" x14ac:dyDescent="0.3">
      <c r="A45" s="44" t="s">
        <v>238</v>
      </c>
      <c r="B45" s="45" t="s">
        <v>45</v>
      </c>
      <c r="C45" s="268">
        <v>100</v>
      </c>
      <c r="D45" s="256">
        <v>77.672955974842793</v>
      </c>
      <c r="E45" s="273">
        <v>95.238095238095198</v>
      </c>
      <c r="F45" s="256">
        <v>95.744680851063805</v>
      </c>
      <c r="G45" s="273">
        <v>83.673469387755105</v>
      </c>
      <c r="H45" s="256">
        <v>66.6666666666667</v>
      </c>
      <c r="I45" s="273">
        <v>88.016528925619795</v>
      </c>
      <c r="J45" s="256">
        <v>97.530864197530903</v>
      </c>
      <c r="K45" s="273">
        <v>82.608695652173907</v>
      </c>
    </row>
    <row r="46" spans="1:11" s="1" customFormat="1" ht="17.25" customHeight="1" x14ac:dyDescent="0.3">
      <c r="A46" s="44" t="s">
        <v>142</v>
      </c>
      <c r="B46" s="45" t="s">
        <v>46</v>
      </c>
      <c r="C46" s="268">
        <v>98.573975044563298</v>
      </c>
      <c r="D46" s="256">
        <v>82.425135002454596</v>
      </c>
      <c r="E46" s="273">
        <v>82.995951417004093</v>
      </c>
      <c r="F46" s="256">
        <v>94.977168949771695</v>
      </c>
      <c r="G46" s="273">
        <v>83.870967741935502</v>
      </c>
      <c r="H46" s="256">
        <v>88.819875776397495</v>
      </c>
      <c r="I46" s="273">
        <v>89.335695305580202</v>
      </c>
      <c r="J46" s="256">
        <v>99.548095545513206</v>
      </c>
      <c r="K46" s="273">
        <v>96.428571428571402</v>
      </c>
    </row>
    <row r="47" spans="1:11" s="1" customFormat="1" ht="17.25" customHeight="1" x14ac:dyDescent="0.3">
      <c r="A47" s="44" t="s">
        <v>142</v>
      </c>
      <c r="B47" s="45" t="s">
        <v>47</v>
      </c>
      <c r="C47" s="268">
        <v>97.894736842105303</v>
      </c>
      <c r="D47" s="256">
        <v>77.327766179540703</v>
      </c>
      <c r="E47" s="273">
        <v>74.695534506089302</v>
      </c>
      <c r="F47" s="256">
        <v>94.146341463414601</v>
      </c>
      <c r="G47" s="273">
        <v>87.192118226600996</v>
      </c>
      <c r="H47" s="256">
        <v>91.304347826086996</v>
      </c>
      <c r="I47" s="273">
        <v>95.1993490642799</v>
      </c>
      <c r="J47" s="256">
        <v>97.716894977168906</v>
      </c>
      <c r="K47" s="273">
        <v>83.516483516483504</v>
      </c>
    </row>
    <row r="48" spans="1:11" s="1" customFormat="1" ht="17.25" customHeight="1" x14ac:dyDescent="0.3">
      <c r="A48" s="44" t="s">
        <v>238</v>
      </c>
      <c r="B48" s="45" t="s">
        <v>48</v>
      </c>
      <c r="C48" s="268">
        <v>98.742138364779905</v>
      </c>
      <c r="D48" s="256">
        <v>81.538461538461505</v>
      </c>
      <c r="E48" s="273">
        <v>66.005665722379604</v>
      </c>
      <c r="F48" s="256">
        <v>93.939393939393895</v>
      </c>
      <c r="G48" s="273">
        <v>88</v>
      </c>
      <c r="H48" s="256">
        <v>82.051282051282001</v>
      </c>
      <c r="I48" s="273">
        <v>91.843728581220006</v>
      </c>
      <c r="J48" s="256">
        <v>99.411764705882405</v>
      </c>
      <c r="K48" s="273">
        <v>96.078431372549005</v>
      </c>
    </row>
    <row r="49" spans="1:11" s="1" customFormat="1" ht="17.25" customHeight="1" x14ac:dyDescent="0.3">
      <c r="A49" s="44" t="s">
        <v>153</v>
      </c>
      <c r="B49" s="45" t="s">
        <v>49</v>
      </c>
      <c r="C49" s="268">
        <v>99.047619047619094</v>
      </c>
      <c r="D49" s="256">
        <v>76.567317574511804</v>
      </c>
      <c r="E49" s="273">
        <v>78.503184713375802</v>
      </c>
      <c r="F49" s="256">
        <v>92.1875</v>
      </c>
      <c r="G49" s="273">
        <v>86.614173228346502</v>
      </c>
      <c r="H49" s="256">
        <v>93.518518518518505</v>
      </c>
      <c r="I49" s="273">
        <v>85.213581599123799</v>
      </c>
      <c r="J49" s="256">
        <v>98.977853492333907</v>
      </c>
      <c r="K49" s="273">
        <v>91.6666666666667</v>
      </c>
    </row>
    <row r="50" spans="1:11" s="1" customFormat="1" ht="17.25" customHeight="1" x14ac:dyDescent="0.3">
      <c r="A50" s="44" t="s">
        <v>251</v>
      </c>
      <c r="B50" s="45" t="s">
        <v>50</v>
      </c>
      <c r="C50" s="268">
        <v>100</v>
      </c>
      <c r="D50" s="256">
        <v>77.327935222672096</v>
      </c>
      <c r="E50" s="273">
        <v>86.585365853658502</v>
      </c>
      <c r="F50" s="256">
        <v>96.428571428571402</v>
      </c>
      <c r="G50" s="273">
        <v>93.103448275862107</v>
      </c>
      <c r="H50" s="256">
        <v>78.571428571428598</v>
      </c>
      <c r="I50" s="273">
        <v>98.780487804878007</v>
      </c>
      <c r="J50" s="256">
        <v>96.078431372549005</v>
      </c>
      <c r="K50" s="273">
        <v>75.757575757575793</v>
      </c>
    </row>
    <row r="51" spans="1:11" s="1" customFormat="1" ht="17.25" customHeight="1" x14ac:dyDescent="0.3">
      <c r="A51" s="44" t="s">
        <v>251</v>
      </c>
      <c r="B51" s="45" t="s">
        <v>51</v>
      </c>
      <c r="C51" s="268">
        <v>100</v>
      </c>
      <c r="D51" s="256">
        <v>82.1387940841866</v>
      </c>
      <c r="E51" s="273">
        <v>90.357142857142904</v>
      </c>
      <c r="F51" s="256">
        <v>95.3125</v>
      </c>
      <c r="G51" s="273">
        <v>73.913043478260903</v>
      </c>
      <c r="H51" s="256">
        <v>86.538461538461604</v>
      </c>
      <c r="I51" s="273">
        <v>93.085106382978694</v>
      </c>
      <c r="J51" s="256">
        <v>98.790322580645196</v>
      </c>
      <c r="K51" s="273">
        <v>89.655172413793096</v>
      </c>
    </row>
    <row r="52" spans="1:11" s="1" customFormat="1" ht="17.25" customHeight="1" x14ac:dyDescent="0.3">
      <c r="A52" s="44" t="s">
        <v>316</v>
      </c>
      <c r="B52" s="45" t="s">
        <v>52</v>
      </c>
      <c r="C52" s="268">
        <v>100</v>
      </c>
      <c r="D52" s="256">
        <v>82.780612244897995</v>
      </c>
      <c r="E52" s="273">
        <v>58.6666666666667</v>
      </c>
      <c r="F52" s="256">
        <v>96.774193548387103</v>
      </c>
      <c r="G52" s="273">
        <v>93.75</v>
      </c>
      <c r="H52" s="256">
        <v>83.3333333333333</v>
      </c>
      <c r="I52" s="273">
        <v>83.825597749648395</v>
      </c>
      <c r="J52" s="256">
        <v>99.450549450549502</v>
      </c>
      <c r="K52" s="273">
        <v>97.297297297297305</v>
      </c>
    </row>
    <row r="53" spans="1:11" s="1" customFormat="1" ht="17.25" customHeight="1" x14ac:dyDescent="0.3">
      <c r="A53" s="44" t="s">
        <v>153</v>
      </c>
      <c r="B53" s="45" t="s">
        <v>53</v>
      </c>
      <c r="C53" s="268">
        <v>100</v>
      </c>
      <c r="D53" s="256">
        <v>75.885328836425003</v>
      </c>
      <c r="E53" s="273">
        <v>78.089887640449405</v>
      </c>
      <c r="F53" s="256">
        <v>98.039215686274503</v>
      </c>
      <c r="G53" s="273">
        <v>83.3333333333333</v>
      </c>
      <c r="H53" s="256">
        <v>77.966101694915295</v>
      </c>
      <c r="I53" s="273">
        <v>89.938080495356004</v>
      </c>
      <c r="J53" s="256">
        <v>96.564885496183194</v>
      </c>
      <c r="K53" s="273">
        <v>75</v>
      </c>
    </row>
    <row r="54" spans="1:11" s="1" customFormat="1" ht="17.25" customHeight="1" x14ac:dyDescent="0.3">
      <c r="A54" s="44" t="s">
        <v>316</v>
      </c>
      <c r="B54" s="45" t="s">
        <v>54</v>
      </c>
      <c r="C54" s="268">
        <v>100</v>
      </c>
      <c r="D54" s="256">
        <v>90.243902439024396</v>
      </c>
      <c r="E54" s="273">
        <v>81.818181818181799</v>
      </c>
      <c r="F54" s="256">
        <v>100</v>
      </c>
      <c r="G54" s="273">
        <v>100</v>
      </c>
      <c r="H54" s="256">
        <v>0</v>
      </c>
      <c r="I54" s="273">
        <v>90.322580645161295</v>
      </c>
      <c r="J54" s="256">
        <v>100</v>
      </c>
      <c r="K54" s="273" t="s">
        <v>155</v>
      </c>
    </row>
    <row r="55" spans="1:11" s="1" customFormat="1" ht="17.25" customHeight="1" x14ac:dyDescent="0.3">
      <c r="A55" s="44" t="s">
        <v>152</v>
      </c>
      <c r="B55" s="45" t="s">
        <v>55</v>
      </c>
      <c r="C55" s="268">
        <v>98.984771573604107</v>
      </c>
      <c r="D55" s="256">
        <v>80.007323324789496</v>
      </c>
      <c r="E55" s="273">
        <v>79.898989898989896</v>
      </c>
      <c r="F55" s="256">
        <v>94.339622641509393</v>
      </c>
      <c r="G55" s="273">
        <v>83.233532934131702</v>
      </c>
      <c r="H55" s="256">
        <v>89.677419354838705</v>
      </c>
      <c r="I55" s="273">
        <v>92.276004119464503</v>
      </c>
      <c r="J55" s="256">
        <v>99.275362318840607</v>
      </c>
      <c r="K55" s="273">
        <v>88.8888888888889</v>
      </c>
    </row>
    <row r="56" spans="1:11" s="1" customFormat="1" ht="17.25" customHeight="1" x14ac:dyDescent="0.3">
      <c r="A56" s="44" t="s">
        <v>251</v>
      </c>
      <c r="B56" s="45" t="s">
        <v>56</v>
      </c>
      <c r="C56" s="268">
        <v>100</v>
      </c>
      <c r="D56" s="256">
        <v>75.539568345323701</v>
      </c>
      <c r="E56" s="273">
        <v>45.801526717557302</v>
      </c>
      <c r="F56" s="256">
        <v>100</v>
      </c>
      <c r="G56" s="273">
        <v>100</v>
      </c>
      <c r="H56" s="256">
        <v>60.4166666666667</v>
      </c>
      <c r="I56" s="273">
        <v>83.505154639175302</v>
      </c>
      <c r="J56" s="256">
        <v>96.610169491525397</v>
      </c>
      <c r="K56" s="273">
        <v>86.2068965517241</v>
      </c>
    </row>
    <row r="57" spans="1:11" s="1" customFormat="1" ht="17.25" customHeight="1" x14ac:dyDescent="0.3">
      <c r="A57" s="44" t="s">
        <v>238</v>
      </c>
      <c r="B57" s="45" t="s">
        <v>57</v>
      </c>
      <c r="C57" s="268">
        <v>97.928994082840205</v>
      </c>
      <c r="D57" s="256">
        <v>90.685820203892504</v>
      </c>
      <c r="E57" s="273">
        <v>95.196926032660897</v>
      </c>
      <c r="F57" s="256">
        <v>98.634812286689396</v>
      </c>
      <c r="G57" s="273">
        <v>95.532646048109996</v>
      </c>
      <c r="H57" s="256">
        <v>90.209790209790199</v>
      </c>
      <c r="I57" s="273">
        <v>93.796159527326395</v>
      </c>
      <c r="J57" s="256">
        <v>99.048913043478294</v>
      </c>
      <c r="K57" s="273">
        <v>94.308943089430898</v>
      </c>
    </row>
    <row r="58" spans="1:11" s="1" customFormat="1" ht="17.25" customHeight="1" x14ac:dyDescent="0.3">
      <c r="A58" s="44" t="s">
        <v>166</v>
      </c>
      <c r="B58" s="45" t="s">
        <v>58</v>
      </c>
      <c r="C58" s="268">
        <v>100</v>
      </c>
      <c r="D58" s="256">
        <v>76</v>
      </c>
      <c r="E58" s="273">
        <v>93.548387096774206</v>
      </c>
      <c r="F58" s="256">
        <v>100</v>
      </c>
      <c r="G58" s="273">
        <v>100</v>
      </c>
      <c r="H58" s="256">
        <v>100</v>
      </c>
      <c r="I58" s="273">
        <v>84</v>
      </c>
      <c r="J58" s="256">
        <v>100</v>
      </c>
      <c r="K58" s="273">
        <v>100</v>
      </c>
    </row>
    <row r="59" spans="1:11" s="1" customFormat="1" ht="17.25" customHeight="1" x14ac:dyDescent="0.3">
      <c r="A59" s="44" t="s">
        <v>153</v>
      </c>
      <c r="B59" s="45" t="s">
        <v>59</v>
      </c>
      <c r="C59" s="268">
        <v>98.630136986301395</v>
      </c>
      <c r="D59" s="256">
        <v>76.440677966101703</v>
      </c>
      <c r="E59" s="273">
        <v>78.445229681978802</v>
      </c>
      <c r="F59" s="256">
        <v>97.2222222222222</v>
      </c>
      <c r="G59" s="273">
        <v>94.285714285714306</v>
      </c>
      <c r="H59" s="256">
        <v>90</v>
      </c>
      <c r="I59" s="273">
        <v>79.813664596273298</v>
      </c>
      <c r="J59" s="256">
        <v>99.029126213592207</v>
      </c>
      <c r="K59" s="273">
        <v>88</v>
      </c>
    </row>
    <row r="60" spans="1:11" s="1" customFormat="1" ht="17.25" customHeight="1" x14ac:dyDescent="0.3">
      <c r="A60" s="44" t="s">
        <v>166</v>
      </c>
      <c r="B60" s="45" t="s">
        <v>60</v>
      </c>
      <c r="C60" s="268">
        <v>100</v>
      </c>
      <c r="D60" s="256">
        <v>79.049034175334299</v>
      </c>
      <c r="E60" s="273">
        <v>85.185185185185205</v>
      </c>
      <c r="F60" s="256">
        <v>91.573033707865207</v>
      </c>
      <c r="G60" s="273">
        <v>83.152173913043498</v>
      </c>
      <c r="H60" s="256">
        <v>89.230769230769198</v>
      </c>
      <c r="I60" s="273">
        <v>90.184381778741894</v>
      </c>
      <c r="J60" s="256">
        <v>99.798387096774206</v>
      </c>
      <c r="K60" s="273">
        <v>97.368421052631604</v>
      </c>
    </row>
    <row r="61" spans="1:11" s="1" customFormat="1" ht="17.25" customHeight="1" x14ac:dyDescent="0.3">
      <c r="A61" s="44" t="s">
        <v>152</v>
      </c>
      <c r="B61" s="45" t="s">
        <v>61</v>
      </c>
      <c r="C61" s="268">
        <v>99.082568807339499</v>
      </c>
      <c r="D61" s="256">
        <v>85.821596244131499</v>
      </c>
      <c r="E61" s="273">
        <v>59.164733178654302</v>
      </c>
      <c r="F61" s="256">
        <v>94.318181818181799</v>
      </c>
      <c r="G61" s="273">
        <v>89.772727272727295</v>
      </c>
      <c r="H61" s="256">
        <v>92.727272727272705</v>
      </c>
      <c r="I61" s="273">
        <v>95.750332005312103</v>
      </c>
      <c r="J61" s="256">
        <v>97.879858657243801</v>
      </c>
      <c r="K61" s="273">
        <v>87.755102040816297</v>
      </c>
    </row>
    <row r="62" spans="1:11" s="1" customFormat="1" ht="17.25" customHeight="1" x14ac:dyDescent="0.3">
      <c r="A62" s="44" t="s">
        <v>251</v>
      </c>
      <c r="B62" s="45" t="s">
        <v>62</v>
      </c>
      <c r="C62" s="268">
        <v>94.871794871794904</v>
      </c>
      <c r="D62" s="256">
        <v>78.324225865209499</v>
      </c>
      <c r="E62" s="273">
        <v>80.882352941176507</v>
      </c>
      <c r="F62" s="256">
        <v>97.7777777777778</v>
      </c>
      <c r="G62" s="273">
        <v>85.4166666666667</v>
      </c>
      <c r="H62" s="256">
        <v>78.3783783783784</v>
      </c>
      <c r="I62" s="273">
        <v>88.988764044943807</v>
      </c>
      <c r="J62" s="256">
        <v>98.387096774193594</v>
      </c>
      <c r="K62" s="273">
        <v>90.476190476190496</v>
      </c>
    </row>
    <row r="63" spans="1:11" s="1" customFormat="1" ht="17.25" customHeight="1" x14ac:dyDescent="0.3">
      <c r="A63" s="44" t="s">
        <v>251</v>
      </c>
      <c r="B63" s="45" t="s">
        <v>63</v>
      </c>
      <c r="C63" s="268">
        <v>71.428571428571402</v>
      </c>
      <c r="D63" s="256">
        <v>81.538461538461505</v>
      </c>
      <c r="E63" s="273">
        <v>82.352941176470594</v>
      </c>
      <c r="F63" s="256">
        <v>100</v>
      </c>
      <c r="G63" s="273">
        <v>100</v>
      </c>
      <c r="H63" s="256">
        <v>64.285714285714306</v>
      </c>
      <c r="I63" s="273">
        <v>97.907949790795001</v>
      </c>
      <c r="J63" s="256">
        <v>100</v>
      </c>
      <c r="K63" s="273">
        <v>100</v>
      </c>
    </row>
    <row r="64" spans="1:11" s="1" customFormat="1" ht="17.25" customHeight="1" x14ac:dyDescent="0.3">
      <c r="A64" s="44" t="s">
        <v>316</v>
      </c>
      <c r="B64" s="45" t="s">
        <v>64</v>
      </c>
      <c r="C64" s="268">
        <v>100</v>
      </c>
      <c r="D64" s="256">
        <v>82.717520858164505</v>
      </c>
      <c r="E64" s="273">
        <v>75</v>
      </c>
      <c r="F64" s="256">
        <v>95.454545454545496</v>
      </c>
      <c r="G64" s="273">
        <v>87.5</v>
      </c>
      <c r="H64" s="256">
        <v>85.714285714285694</v>
      </c>
      <c r="I64" s="273">
        <v>89.608433734939794</v>
      </c>
      <c r="J64" s="256">
        <v>98.9690721649485</v>
      </c>
      <c r="K64" s="273">
        <v>92.307692307692307</v>
      </c>
    </row>
    <row r="65" spans="1:11" s="1" customFormat="1" ht="17.25" customHeight="1" x14ac:dyDescent="0.3">
      <c r="A65" s="44" t="s">
        <v>152</v>
      </c>
      <c r="B65" s="45" t="s">
        <v>65</v>
      </c>
      <c r="C65" s="268">
        <v>100</v>
      </c>
      <c r="D65" s="256">
        <v>76.635514018691595</v>
      </c>
      <c r="E65" s="273">
        <v>80.858085808580896</v>
      </c>
      <c r="F65" s="256">
        <v>91.6666666666667</v>
      </c>
      <c r="G65" s="273">
        <v>91.6666666666667</v>
      </c>
      <c r="H65" s="256">
        <v>73.076923076923094</v>
      </c>
      <c r="I65" s="273">
        <v>87.979094076655002</v>
      </c>
      <c r="J65" s="256">
        <v>99.489795918367307</v>
      </c>
      <c r="K65" s="273">
        <v>94.4444444444444</v>
      </c>
    </row>
    <row r="66" spans="1:11" s="1" customFormat="1" ht="17.25" customHeight="1" x14ac:dyDescent="0.3">
      <c r="A66" s="44" t="s">
        <v>153</v>
      </c>
      <c r="B66" s="45" t="s">
        <v>66</v>
      </c>
      <c r="C66" s="268">
        <v>98.352124891587195</v>
      </c>
      <c r="D66" s="256">
        <v>69.937879528163606</v>
      </c>
      <c r="E66" s="273">
        <v>23.320515720425199</v>
      </c>
      <c r="F66" s="256">
        <v>84.187568157033795</v>
      </c>
      <c r="G66" s="273">
        <v>52.645985401459903</v>
      </c>
      <c r="H66" s="256">
        <v>78.802395209580794</v>
      </c>
      <c r="I66" s="273">
        <v>79.952447854749806</v>
      </c>
      <c r="J66" s="256">
        <v>99.725180350395107</v>
      </c>
      <c r="K66" s="273">
        <v>98.581560283687907</v>
      </c>
    </row>
    <row r="67" spans="1:11" s="1" customFormat="1" ht="17.25" customHeight="1" x14ac:dyDescent="0.3">
      <c r="A67" s="44" t="s">
        <v>251</v>
      </c>
      <c r="B67" s="45" t="s">
        <v>67</v>
      </c>
      <c r="C67" s="268">
        <v>100</v>
      </c>
      <c r="D67" s="256">
        <v>92.727272727272705</v>
      </c>
      <c r="E67" s="273">
        <v>97.727272727272705</v>
      </c>
      <c r="F67" s="256">
        <v>100</v>
      </c>
      <c r="G67" s="273">
        <v>100</v>
      </c>
      <c r="H67" s="256">
        <v>100</v>
      </c>
      <c r="I67" s="273">
        <v>90.062111801242196</v>
      </c>
      <c r="J67" s="256">
        <v>100</v>
      </c>
      <c r="K67" s="273">
        <v>100</v>
      </c>
    </row>
    <row r="68" spans="1:11" s="1" customFormat="1" ht="17.25" customHeight="1" x14ac:dyDescent="0.3">
      <c r="A68" s="44" t="s">
        <v>153</v>
      </c>
      <c r="B68" s="45" t="s">
        <v>68</v>
      </c>
      <c r="C68" s="268">
        <v>100</v>
      </c>
      <c r="D68" s="256">
        <v>84.238178633975494</v>
      </c>
      <c r="E68" s="273">
        <v>94.736842105263193</v>
      </c>
      <c r="F68" s="256">
        <v>100</v>
      </c>
      <c r="G68" s="273">
        <v>84.615384615384599</v>
      </c>
      <c r="H68" s="256">
        <v>85</v>
      </c>
      <c r="I68" s="273">
        <v>94.264339152119703</v>
      </c>
      <c r="J68" s="256">
        <v>100</v>
      </c>
      <c r="K68" s="273">
        <v>100</v>
      </c>
    </row>
    <row r="69" spans="1:11" s="1" customFormat="1" ht="17.25" customHeight="1" x14ac:dyDescent="0.3">
      <c r="A69" s="44" t="s">
        <v>153</v>
      </c>
      <c r="B69" s="45" t="s">
        <v>69</v>
      </c>
      <c r="C69" s="268">
        <v>100</v>
      </c>
      <c r="D69" s="256">
        <v>91.160220994475097</v>
      </c>
      <c r="E69" s="273">
        <v>98.581560283687907</v>
      </c>
      <c r="F69" s="256">
        <v>100</v>
      </c>
      <c r="G69" s="273">
        <v>100</v>
      </c>
      <c r="H69" s="256">
        <v>82.758620689655203</v>
      </c>
      <c r="I69" s="273">
        <v>99.077954735959807</v>
      </c>
      <c r="J69" s="256">
        <v>98.561151079136707</v>
      </c>
      <c r="K69" s="273">
        <v>85.714285714285694</v>
      </c>
    </row>
    <row r="70" spans="1:11" s="1" customFormat="1" ht="17.25" customHeight="1" x14ac:dyDescent="0.3">
      <c r="A70" s="44" t="s">
        <v>238</v>
      </c>
      <c r="B70" s="45" t="s">
        <v>70</v>
      </c>
      <c r="C70" s="268">
        <v>98.245614035087698</v>
      </c>
      <c r="D70" s="256">
        <v>79.588839941262904</v>
      </c>
      <c r="E70" s="273">
        <v>81.233595800524895</v>
      </c>
      <c r="F70" s="256">
        <v>92.896174863387998</v>
      </c>
      <c r="G70" s="273">
        <v>85.185185185185205</v>
      </c>
      <c r="H70" s="256">
        <v>81.690140845070403</v>
      </c>
      <c r="I70" s="273">
        <v>91.0886541111621</v>
      </c>
      <c r="J70" s="256">
        <v>99.806201550387598</v>
      </c>
      <c r="K70" s="273">
        <v>97.297297297297305</v>
      </c>
    </row>
    <row r="71" spans="1:11" s="1" customFormat="1" ht="17.25" customHeight="1" x14ac:dyDescent="0.3">
      <c r="A71" s="44" t="s">
        <v>166</v>
      </c>
      <c r="B71" s="45" t="s">
        <v>71</v>
      </c>
      <c r="C71" s="268">
        <v>99.667774086378699</v>
      </c>
      <c r="D71" s="256">
        <v>72.754946727549495</v>
      </c>
      <c r="E71" s="273">
        <v>70.581257413997605</v>
      </c>
      <c r="F71" s="256">
        <v>88.235294117647101</v>
      </c>
      <c r="G71" s="273">
        <v>77.599999999999994</v>
      </c>
      <c r="H71" s="256">
        <v>91.489361702127695</v>
      </c>
      <c r="I71" s="273">
        <v>81.9363514119229</v>
      </c>
      <c r="J71" s="256">
        <v>97.535211267605604</v>
      </c>
      <c r="K71" s="273">
        <v>87.272727272727295</v>
      </c>
    </row>
    <row r="72" spans="1:11" s="1" customFormat="1" ht="17.25" customHeight="1" x14ac:dyDescent="0.3">
      <c r="A72" s="44" t="s">
        <v>238</v>
      </c>
      <c r="B72" s="45" t="s">
        <v>72</v>
      </c>
      <c r="C72" s="268">
        <v>97.058823529411796</v>
      </c>
      <c r="D72" s="256">
        <v>74.759945130315501</v>
      </c>
      <c r="E72" s="273">
        <v>42.5</v>
      </c>
      <c r="F72" s="256">
        <v>86.956521739130395</v>
      </c>
      <c r="G72" s="273">
        <v>74.468085106383</v>
      </c>
      <c r="H72" s="256">
        <v>78.571428571428598</v>
      </c>
      <c r="I72" s="273">
        <v>84.238178633975494</v>
      </c>
      <c r="J72" s="256">
        <v>97.315436241610698</v>
      </c>
      <c r="K72" s="273">
        <v>50</v>
      </c>
    </row>
    <row r="73" spans="1:11" s="1" customFormat="1" ht="17.25" customHeight="1" x14ac:dyDescent="0.3">
      <c r="A73" s="44" t="s">
        <v>155</v>
      </c>
      <c r="B73" s="45" t="s">
        <v>73</v>
      </c>
      <c r="C73" s="268">
        <v>100</v>
      </c>
      <c r="D73" s="256">
        <v>100</v>
      </c>
      <c r="E73" s="273">
        <v>100</v>
      </c>
      <c r="F73" s="256"/>
      <c r="G73" s="273"/>
      <c r="H73" s="256">
        <v>0</v>
      </c>
      <c r="I73" s="273">
        <v>0</v>
      </c>
      <c r="J73" s="256"/>
      <c r="K73" s="273"/>
    </row>
    <row r="74" spans="1:11" s="1" customFormat="1" ht="17.25" customHeight="1" x14ac:dyDescent="0.3">
      <c r="A74" s="44" t="s">
        <v>166</v>
      </c>
      <c r="B74" s="45" t="s">
        <v>74</v>
      </c>
      <c r="C74" s="268">
        <v>96.564885496183194</v>
      </c>
      <c r="D74" s="256">
        <v>70.897009966777404</v>
      </c>
      <c r="E74" s="273">
        <v>62.115621156211603</v>
      </c>
      <c r="F74" s="256">
        <v>93.548387096774206</v>
      </c>
      <c r="G74" s="273">
        <v>78.867924528301899</v>
      </c>
      <c r="H74" s="256">
        <v>88.389513108614196</v>
      </c>
      <c r="I74" s="273">
        <v>75.198776758409807</v>
      </c>
      <c r="J74" s="256">
        <v>98.419864559819402</v>
      </c>
      <c r="K74" s="273">
        <v>86.274509803921603</v>
      </c>
    </row>
    <row r="75" spans="1:11" s="1" customFormat="1" ht="17.25" customHeight="1" x14ac:dyDescent="0.3">
      <c r="A75" s="44" t="s">
        <v>142</v>
      </c>
      <c r="B75" s="45" t="s">
        <v>75</v>
      </c>
      <c r="C75" s="268">
        <v>98.876404494382001</v>
      </c>
      <c r="D75" s="256">
        <v>90.249187432286007</v>
      </c>
      <c r="E75" s="273">
        <v>86.390532544378701</v>
      </c>
      <c r="F75" s="256">
        <v>94.4444444444444</v>
      </c>
      <c r="G75" s="273">
        <v>80</v>
      </c>
      <c r="H75" s="256">
        <v>73.469387755102105</v>
      </c>
      <c r="I75" s="273">
        <v>89.739130434782595</v>
      </c>
      <c r="J75" s="256">
        <v>99.122807017543906</v>
      </c>
      <c r="K75" s="273">
        <v>92.857142857142904</v>
      </c>
    </row>
    <row r="76" spans="1:11" s="1" customFormat="1" ht="17.25" customHeight="1" x14ac:dyDescent="0.3">
      <c r="A76" s="44" t="s">
        <v>166</v>
      </c>
      <c r="B76" s="45" t="s">
        <v>76</v>
      </c>
      <c r="C76" s="268">
        <v>100</v>
      </c>
      <c r="D76" s="256">
        <v>82.488479262672797</v>
      </c>
      <c r="E76" s="273">
        <v>47.368421052631597</v>
      </c>
      <c r="F76" s="256">
        <v>87.5</v>
      </c>
      <c r="G76" s="273">
        <v>87.5</v>
      </c>
      <c r="H76" s="256">
        <v>77.7777777777778</v>
      </c>
      <c r="I76" s="273">
        <v>91.237113402061894</v>
      </c>
      <c r="J76" s="256">
        <v>100</v>
      </c>
      <c r="K76" s="273">
        <v>100</v>
      </c>
    </row>
    <row r="77" spans="1:11" s="1" customFormat="1" ht="17.25" customHeight="1" x14ac:dyDescent="0.3">
      <c r="A77" s="44" t="s">
        <v>316</v>
      </c>
      <c r="B77" s="45" t="s">
        <v>77</v>
      </c>
      <c r="C77" s="268">
        <v>99.242424242424306</v>
      </c>
      <c r="D77" s="256">
        <v>77.732379979570993</v>
      </c>
      <c r="E77" s="273">
        <v>51.840490797546003</v>
      </c>
      <c r="F77" s="256">
        <v>85.714285714285694</v>
      </c>
      <c r="G77" s="273">
        <v>72.093023255814003</v>
      </c>
      <c r="H77" s="256">
        <v>75.510204081632693</v>
      </c>
      <c r="I77" s="273">
        <v>83.299389002036705</v>
      </c>
      <c r="J77" s="256">
        <v>96.981132075471706</v>
      </c>
      <c r="K77" s="273">
        <v>82.608695652173907</v>
      </c>
    </row>
    <row r="78" spans="1:11" s="1" customFormat="1" ht="17.25" customHeight="1" x14ac:dyDescent="0.3">
      <c r="A78" s="44" t="s">
        <v>166</v>
      </c>
      <c r="B78" s="45" t="s">
        <v>78</v>
      </c>
      <c r="C78" s="268">
        <v>97.468354430379705</v>
      </c>
      <c r="D78" s="256">
        <v>78.791946308724803</v>
      </c>
      <c r="E78" s="273">
        <v>91.463414634146403</v>
      </c>
      <c r="F78" s="256">
        <v>94.545454545454504</v>
      </c>
      <c r="G78" s="273">
        <v>90.566037735849093</v>
      </c>
      <c r="H78" s="256">
        <v>90.476190476190496</v>
      </c>
      <c r="I78" s="273">
        <v>93.641618497109803</v>
      </c>
      <c r="J78" s="256">
        <v>97.652582159624401</v>
      </c>
      <c r="K78" s="273">
        <v>86.486486486486498</v>
      </c>
    </row>
    <row r="79" spans="1:11" s="1" customFormat="1" ht="17.25" customHeight="1" x14ac:dyDescent="0.3">
      <c r="A79" s="44" t="s">
        <v>316</v>
      </c>
      <c r="B79" s="45" t="s">
        <v>79</v>
      </c>
      <c r="C79" s="268">
        <v>86.363636363636402</v>
      </c>
      <c r="D79" s="256">
        <v>72.314049586776903</v>
      </c>
      <c r="E79" s="273">
        <v>81.081081081081095</v>
      </c>
      <c r="F79" s="256">
        <v>100</v>
      </c>
      <c r="G79" s="273">
        <v>100</v>
      </c>
      <c r="H79" s="256">
        <v>66.6666666666667</v>
      </c>
      <c r="I79" s="273">
        <v>84.8</v>
      </c>
      <c r="J79" s="256">
        <v>100</v>
      </c>
      <c r="K79" s="273">
        <v>100</v>
      </c>
    </row>
    <row r="80" spans="1:11" s="1" customFormat="1" ht="17.25" customHeight="1" x14ac:dyDescent="0.3">
      <c r="A80" s="44" t="s">
        <v>142</v>
      </c>
      <c r="B80" s="45" t="s">
        <v>80</v>
      </c>
      <c r="C80" s="268">
        <v>98.837209302325604</v>
      </c>
      <c r="D80" s="256">
        <v>85.064177362893801</v>
      </c>
      <c r="E80" s="273">
        <v>57.368421052631597</v>
      </c>
      <c r="F80" s="256">
        <v>100</v>
      </c>
      <c r="G80" s="273">
        <v>66.6666666666667</v>
      </c>
      <c r="H80" s="256">
        <v>66.6666666666667</v>
      </c>
      <c r="I80" s="273">
        <v>82.541436464088406</v>
      </c>
      <c r="J80" s="256">
        <v>97.326203208556194</v>
      </c>
      <c r="K80" s="273">
        <v>80</v>
      </c>
    </row>
    <row r="81" spans="1:11" s="1" customFormat="1" ht="17.25" customHeight="1" x14ac:dyDescent="0.3">
      <c r="A81" s="44" t="s">
        <v>238</v>
      </c>
      <c r="B81" s="45" t="s">
        <v>81</v>
      </c>
      <c r="C81" s="268">
        <v>98.771498771498798</v>
      </c>
      <c r="D81" s="256">
        <v>85.8014303744215</v>
      </c>
      <c r="E81" s="273">
        <v>82.3710546574288</v>
      </c>
      <c r="F81" s="256">
        <v>97.198275862068996</v>
      </c>
      <c r="G81" s="273">
        <v>88.469601677148901</v>
      </c>
      <c r="H81" s="256">
        <v>95.535714285714306</v>
      </c>
      <c r="I81" s="273">
        <v>94.866071428571402</v>
      </c>
      <c r="J81" s="256">
        <v>100</v>
      </c>
      <c r="K81" s="273">
        <v>100</v>
      </c>
    </row>
    <row r="82" spans="1:11" s="1" customFormat="1" ht="17.25" customHeight="1" x14ac:dyDescent="0.3">
      <c r="A82" s="44" t="s">
        <v>251</v>
      </c>
      <c r="B82" s="45" t="s">
        <v>82</v>
      </c>
      <c r="C82" s="268">
        <v>100</v>
      </c>
      <c r="D82" s="256">
        <v>89.017341040462398</v>
      </c>
      <c r="E82" s="273">
        <v>75</v>
      </c>
      <c r="F82" s="256">
        <v>100</v>
      </c>
      <c r="G82" s="273">
        <v>100</v>
      </c>
      <c r="H82" s="256">
        <v>100</v>
      </c>
      <c r="I82" s="273">
        <v>87.837837837837796</v>
      </c>
      <c r="J82" s="256">
        <v>100</v>
      </c>
      <c r="K82" s="273">
        <v>100</v>
      </c>
    </row>
    <row r="83" spans="1:11" s="1" customFormat="1" ht="17.25" customHeight="1" x14ac:dyDescent="0.3">
      <c r="A83" s="44" t="s">
        <v>142</v>
      </c>
      <c r="B83" s="45" t="s">
        <v>83</v>
      </c>
      <c r="C83" s="268">
        <v>98.697068403908801</v>
      </c>
      <c r="D83" s="256">
        <v>70.903716216216196</v>
      </c>
      <c r="E83" s="273">
        <v>60.022779043280202</v>
      </c>
      <c r="F83" s="256">
        <v>89.944134078212301</v>
      </c>
      <c r="G83" s="273">
        <v>80.104712041884795</v>
      </c>
      <c r="H83" s="256">
        <v>58.260869565217398</v>
      </c>
      <c r="I83" s="273">
        <v>81.676706827309303</v>
      </c>
      <c r="J83" s="256">
        <v>96.643109540636104</v>
      </c>
      <c r="K83" s="273">
        <v>81</v>
      </c>
    </row>
    <row r="84" spans="1:11" s="1" customFormat="1" ht="17.25" customHeight="1" x14ac:dyDescent="0.3">
      <c r="A84" s="44" t="s">
        <v>153</v>
      </c>
      <c r="B84" s="45" t="s">
        <v>84</v>
      </c>
      <c r="C84" s="268">
        <v>100</v>
      </c>
      <c r="D84" s="256">
        <v>92.476933995741703</v>
      </c>
      <c r="E84" s="273">
        <v>99.529411764705898</v>
      </c>
      <c r="F84" s="256">
        <v>92.134831460674206</v>
      </c>
      <c r="G84" s="273">
        <v>90.229885057471293</v>
      </c>
      <c r="H84" s="256">
        <v>92.537313432835802</v>
      </c>
      <c r="I84" s="273">
        <v>99.058622165168998</v>
      </c>
      <c r="J84" s="256">
        <v>100</v>
      </c>
      <c r="K84" s="273">
        <v>100</v>
      </c>
    </row>
    <row r="85" spans="1:11" s="1" customFormat="1" ht="17.25" customHeight="1" x14ac:dyDescent="0.3">
      <c r="A85" s="44" t="s">
        <v>153</v>
      </c>
      <c r="B85" s="45" t="s">
        <v>85</v>
      </c>
      <c r="C85" s="268">
        <v>98.529411764705898</v>
      </c>
      <c r="D85" s="256">
        <v>80.592991913746602</v>
      </c>
      <c r="E85" s="273">
        <v>85.188027628549506</v>
      </c>
      <c r="F85" s="256">
        <v>94.505494505494497</v>
      </c>
      <c r="G85" s="273">
        <v>92</v>
      </c>
      <c r="H85" s="256">
        <v>85.15625</v>
      </c>
      <c r="I85" s="273">
        <v>74.993528345845206</v>
      </c>
      <c r="J85" s="256">
        <v>98.331346841477995</v>
      </c>
      <c r="K85" s="273">
        <v>86.407766990291293</v>
      </c>
    </row>
    <row r="86" spans="1:11" s="1" customFormat="1" ht="17.25" customHeight="1" x14ac:dyDescent="0.3">
      <c r="A86" s="44" t="s">
        <v>142</v>
      </c>
      <c r="B86" s="45" t="s">
        <v>86</v>
      </c>
      <c r="C86" s="268">
        <v>98.6666666666667</v>
      </c>
      <c r="D86" s="256">
        <v>80.901542111506501</v>
      </c>
      <c r="E86" s="273">
        <v>70.403587443946194</v>
      </c>
      <c r="F86" s="256">
        <v>97.206703910614493</v>
      </c>
      <c r="G86" s="273">
        <v>89.673913043478294</v>
      </c>
      <c r="H86" s="256">
        <v>75</v>
      </c>
      <c r="I86" s="273">
        <v>79.255989911727596</v>
      </c>
      <c r="J86" s="256">
        <v>99.303944315545294</v>
      </c>
      <c r="K86" s="273">
        <v>96.296296296296305</v>
      </c>
    </row>
    <row r="87" spans="1:11" s="1" customFormat="1" ht="17.25" customHeight="1" x14ac:dyDescent="0.3">
      <c r="A87" s="44" t="s">
        <v>153</v>
      </c>
      <c r="B87" s="45" t="s">
        <v>87</v>
      </c>
      <c r="C87" s="268">
        <v>99.056603773584897</v>
      </c>
      <c r="D87" s="256">
        <v>99.820062977957704</v>
      </c>
      <c r="E87" s="273">
        <v>80.998781973203407</v>
      </c>
      <c r="F87" s="256">
        <v>93.809523809523796</v>
      </c>
      <c r="G87" s="273">
        <v>89.150943396226396</v>
      </c>
      <c r="H87" s="256">
        <v>83.486238532110093</v>
      </c>
      <c r="I87" s="273">
        <v>86.047666335650504</v>
      </c>
      <c r="J87" s="256">
        <v>100</v>
      </c>
      <c r="K87" s="273">
        <v>100</v>
      </c>
    </row>
    <row r="88" spans="1:11" s="1" customFormat="1" ht="17.25" customHeight="1" x14ac:dyDescent="0.3">
      <c r="A88" s="44" t="s">
        <v>152</v>
      </c>
      <c r="B88" s="45" t="s">
        <v>88</v>
      </c>
      <c r="C88" s="268">
        <v>95.652173913043498</v>
      </c>
      <c r="D88" s="256">
        <v>71.086675291073703</v>
      </c>
      <c r="E88" s="273">
        <v>24.6408839779006</v>
      </c>
      <c r="F88" s="256">
        <v>68.181818181818201</v>
      </c>
      <c r="G88" s="273">
        <v>59.375</v>
      </c>
      <c r="H88" s="256">
        <v>76.595744680851098</v>
      </c>
      <c r="I88" s="273">
        <v>77.541729893778495</v>
      </c>
      <c r="J88" s="256">
        <v>95.770392749244706</v>
      </c>
      <c r="K88" s="273">
        <v>70.8333333333333</v>
      </c>
    </row>
    <row r="89" spans="1:11" s="1" customFormat="1" ht="17.25" customHeight="1" x14ac:dyDescent="0.3">
      <c r="A89" s="44" t="s">
        <v>166</v>
      </c>
      <c r="B89" s="45" t="s">
        <v>89</v>
      </c>
      <c r="C89" s="268">
        <v>98.9583333333333</v>
      </c>
      <c r="D89" s="256">
        <v>84.206285253827602</v>
      </c>
      <c r="E89" s="273">
        <v>83.7264150943396</v>
      </c>
      <c r="F89" s="256">
        <v>92.1875</v>
      </c>
      <c r="G89" s="273">
        <v>83.076923076923094</v>
      </c>
      <c r="H89" s="256">
        <v>89.7959183673469</v>
      </c>
      <c r="I89" s="273">
        <v>89.939230249831198</v>
      </c>
      <c r="J89" s="256">
        <v>98.670212765957402</v>
      </c>
      <c r="K89" s="273">
        <v>90.740740740740804</v>
      </c>
    </row>
    <row r="90" spans="1:11" s="1" customFormat="1" ht="17.25" customHeight="1" x14ac:dyDescent="0.3">
      <c r="A90" s="44" t="s">
        <v>153</v>
      </c>
      <c r="B90" s="45" t="s">
        <v>90</v>
      </c>
      <c r="C90" s="268">
        <v>97.183098591549296</v>
      </c>
      <c r="D90" s="256">
        <v>86.723856209150298</v>
      </c>
      <c r="E90" s="273">
        <v>84.633569739952705</v>
      </c>
      <c r="F90" s="256">
        <v>97.5</v>
      </c>
      <c r="G90" s="273">
        <v>84.523809523809504</v>
      </c>
      <c r="H90" s="256">
        <v>77.551020408163296</v>
      </c>
      <c r="I90" s="273">
        <v>96.737263880938798</v>
      </c>
      <c r="J90" s="256">
        <v>99.650349650349597</v>
      </c>
      <c r="K90" s="273">
        <v>97.402597402597394</v>
      </c>
    </row>
    <row r="91" spans="1:11" s="1" customFormat="1" ht="17.25" customHeight="1" x14ac:dyDescent="0.3">
      <c r="A91" s="44" t="s">
        <v>153</v>
      </c>
      <c r="B91" s="45" t="s">
        <v>91</v>
      </c>
      <c r="C91" s="268">
        <v>100</v>
      </c>
      <c r="D91" s="256">
        <v>79.047619047619094</v>
      </c>
      <c r="E91" s="273">
        <v>76.370510396975405</v>
      </c>
      <c r="F91" s="256">
        <v>97.674418604651194</v>
      </c>
      <c r="G91" s="273">
        <v>90.909090909090907</v>
      </c>
      <c r="H91" s="256">
        <v>87.179487179487197</v>
      </c>
      <c r="I91" s="273">
        <v>89.775051124744394</v>
      </c>
      <c r="J91" s="256">
        <v>99.5555555555556</v>
      </c>
      <c r="K91" s="273">
        <v>96.428571428571402</v>
      </c>
    </row>
    <row r="92" spans="1:11" s="1" customFormat="1" ht="17.25" customHeight="1" x14ac:dyDescent="0.3">
      <c r="A92" s="44" t="s">
        <v>142</v>
      </c>
      <c r="B92" s="45" t="s">
        <v>92</v>
      </c>
      <c r="C92" s="268">
        <v>98.550724637681199</v>
      </c>
      <c r="D92" s="256">
        <v>74.949494949495005</v>
      </c>
      <c r="E92" s="273">
        <v>82.530120481927696</v>
      </c>
      <c r="F92" s="256">
        <v>97.619047619047606</v>
      </c>
      <c r="G92" s="273">
        <v>85.365853658536594</v>
      </c>
      <c r="H92" s="256">
        <v>56.521739130434803</v>
      </c>
      <c r="I92" s="273">
        <v>91.452991452991498</v>
      </c>
      <c r="J92" s="256">
        <v>98.620689655172399</v>
      </c>
      <c r="K92" s="273">
        <v>90.476190476190496</v>
      </c>
    </row>
    <row r="93" spans="1:11" s="1" customFormat="1" ht="17.25" customHeight="1" x14ac:dyDescent="0.3">
      <c r="A93" s="44" t="s">
        <v>142</v>
      </c>
      <c r="B93" s="45" t="s">
        <v>93</v>
      </c>
      <c r="C93" s="268">
        <v>100</v>
      </c>
      <c r="D93" s="256">
        <v>83.786848072562407</v>
      </c>
      <c r="E93" s="273">
        <v>78.135048231511306</v>
      </c>
      <c r="F93" s="256">
        <v>98.039215686274503</v>
      </c>
      <c r="G93" s="273">
        <v>92.4528301886793</v>
      </c>
      <c r="H93" s="256">
        <v>82.352941176470594</v>
      </c>
      <c r="I93" s="273">
        <v>87.585266030013699</v>
      </c>
      <c r="J93" s="256">
        <v>98.113207547169793</v>
      </c>
      <c r="K93" s="273">
        <v>82.758620689655203</v>
      </c>
    </row>
    <row r="94" spans="1:11" s="1" customFormat="1" ht="17.25" customHeight="1" x14ac:dyDescent="0.3">
      <c r="A94" s="44" t="s">
        <v>251</v>
      </c>
      <c r="B94" s="45" t="s">
        <v>94</v>
      </c>
      <c r="C94" s="268">
        <v>100</v>
      </c>
      <c r="D94" s="256">
        <v>83.957219251336895</v>
      </c>
      <c r="E94" s="273">
        <v>82.926829268292707</v>
      </c>
      <c r="F94" s="256">
        <v>100</v>
      </c>
      <c r="G94" s="273">
        <v>100</v>
      </c>
      <c r="H94" s="256">
        <v>68.75</v>
      </c>
      <c r="I94" s="273">
        <v>85.384615384615401</v>
      </c>
      <c r="J94" s="256">
        <v>97.826086956521706</v>
      </c>
      <c r="K94" s="273">
        <v>88.8888888888889</v>
      </c>
    </row>
    <row r="95" spans="1:11" s="1" customFormat="1" ht="17.25" customHeight="1" x14ac:dyDescent="0.3">
      <c r="A95" s="44" t="s">
        <v>251</v>
      </c>
      <c r="B95" s="45" t="s">
        <v>95</v>
      </c>
      <c r="C95" s="268">
        <v>100</v>
      </c>
      <c r="D95" s="256">
        <v>89.696969696969703</v>
      </c>
      <c r="E95" s="273">
        <v>86.842105263157904</v>
      </c>
      <c r="F95" s="256">
        <v>100</v>
      </c>
      <c r="G95" s="273">
        <v>100</v>
      </c>
      <c r="H95" s="256">
        <v>100</v>
      </c>
      <c r="I95" s="273">
        <v>92.068965517241395</v>
      </c>
      <c r="J95" s="256">
        <v>96.808510638297903</v>
      </c>
      <c r="K95" s="273">
        <v>72.727272727272705</v>
      </c>
    </row>
    <row r="96" spans="1:11" s="1" customFormat="1" ht="17.25" customHeight="1" x14ac:dyDescent="0.3">
      <c r="A96" s="44" t="s">
        <v>155</v>
      </c>
      <c r="B96" s="45" t="s">
        <v>96</v>
      </c>
      <c r="C96" s="268"/>
      <c r="D96" s="256"/>
      <c r="E96" s="273"/>
      <c r="F96" s="256"/>
      <c r="G96" s="273"/>
      <c r="H96" s="256"/>
      <c r="I96" s="273"/>
      <c r="J96" s="256"/>
      <c r="K96" s="273"/>
    </row>
    <row r="97" spans="1:11" s="1" customFormat="1" ht="17.25" customHeight="1" x14ac:dyDescent="0.3">
      <c r="A97" s="44" t="s">
        <v>316</v>
      </c>
      <c r="B97" s="45" t="s">
        <v>97</v>
      </c>
      <c r="C97" s="268">
        <v>100</v>
      </c>
      <c r="D97" s="256">
        <v>83.018867924528294</v>
      </c>
      <c r="E97" s="273">
        <v>43.75</v>
      </c>
      <c r="F97" s="256">
        <v>100</v>
      </c>
      <c r="G97" s="273">
        <v>100</v>
      </c>
      <c r="H97" s="256">
        <v>100</v>
      </c>
      <c r="I97" s="273">
        <v>86.075949367088597</v>
      </c>
      <c r="J97" s="256">
        <v>100</v>
      </c>
      <c r="K97" s="273" t="s">
        <v>155</v>
      </c>
    </row>
    <row r="98" spans="1:11" s="1" customFormat="1" ht="17.25" customHeight="1" x14ac:dyDescent="0.3">
      <c r="A98" s="44" t="s">
        <v>153</v>
      </c>
      <c r="B98" s="45" t="s">
        <v>98</v>
      </c>
      <c r="C98" s="268">
        <v>98.584905660377402</v>
      </c>
      <c r="D98" s="256">
        <v>65.405651777575201</v>
      </c>
      <c r="E98" s="273">
        <v>78.966789667896705</v>
      </c>
      <c r="F98" s="256">
        <v>97.461928934010203</v>
      </c>
      <c r="G98" s="273">
        <v>95.9390862944162</v>
      </c>
      <c r="H98" s="256">
        <v>70.085470085470106</v>
      </c>
      <c r="I98" s="273">
        <v>85.018726591760299</v>
      </c>
      <c r="J98" s="256">
        <v>99.625468164794</v>
      </c>
      <c r="K98" s="273">
        <v>98.4375</v>
      </c>
    </row>
    <row r="99" spans="1:11" s="1" customFormat="1" ht="17.25" customHeight="1" x14ac:dyDescent="0.3">
      <c r="A99" s="44" t="s">
        <v>238</v>
      </c>
      <c r="B99" s="45" t="s">
        <v>99</v>
      </c>
      <c r="C99" s="268">
        <v>98.4375</v>
      </c>
      <c r="D99" s="256">
        <v>84.736842105263193</v>
      </c>
      <c r="E99" s="273">
        <v>87.202380952381006</v>
      </c>
      <c r="F99" s="256">
        <v>99.346405228758201</v>
      </c>
      <c r="G99" s="273">
        <v>96.732026143790804</v>
      </c>
      <c r="H99" s="256">
        <v>87.804878048780495</v>
      </c>
      <c r="I99" s="273">
        <v>92.645943896891595</v>
      </c>
      <c r="J99" s="256">
        <v>99.206349206349202</v>
      </c>
      <c r="K99" s="273">
        <v>72.727272727272705</v>
      </c>
    </row>
    <row r="100" spans="1:11" s="1" customFormat="1" ht="17.25" customHeight="1" x14ac:dyDescent="0.3">
      <c r="A100" s="44" t="s">
        <v>238</v>
      </c>
      <c r="B100" s="45" t="s">
        <v>100</v>
      </c>
      <c r="C100" s="268">
        <v>98.780487804878007</v>
      </c>
      <c r="D100" s="256">
        <v>77.337523852284207</v>
      </c>
      <c r="E100" s="273">
        <v>63.789473684210499</v>
      </c>
      <c r="F100" s="256">
        <v>93.384223918575103</v>
      </c>
      <c r="G100" s="273">
        <v>84.75</v>
      </c>
      <c r="H100" s="256">
        <v>80.119284294234603</v>
      </c>
      <c r="I100" s="273">
        <v>82.120961060480496</v>
      </c>
      <c r="J100" s="256">
        <v>98.404740200546996</v>
      </c>
      <c r="K100" s="273">
        <v>84.090909090909093</v>
      </c>
    </row>
    <row r="101" spans="1:11" s="1" customFormat="1" ht="17.25" customHeight="1" x14ac:dyDescent="0.3">
      <c r="A101" s="44" t="s">
        <v>238</v>
      </c>
      <c r="B101" s="45" t="s">
        <v>101</v>
      </c>
      <c r="C101" s="268">
        <v>96.923076923076906</v>
      </c>
      <c r="D101" s="256">
        <v>94.339622641509393</v>
      </c>
      <c r="E101" s="273">
        <v>92.929292929292899</v>
      </c>
      <c r="F101" s="256">
        <v>100</v>
      </c>
      <c r="G101" s="273">
        <v>93.023255813953497</v>
      </c>
      <c r="H101" s="256">
        <v>81.818181818181799</v>
      </c>
      <c r="I101" s="273">
        <v>96.859903381642496</v>
      </c>
      <c r="J101" s="256">
        <v>100</v>
      </c>
      <c r="K101" s="273">
        <v>100</v>
      </c>
    </row>
    <row r="102" spans="1:11" s="1" customFormat="1" ht="17.25" customHeight="1" x14ac:dyDescent="0.3">
      <c r="A102" s="44" t="s">
        <v>316</v>
      </c>
      <c r="B102" s="45" t="s">
        <v>102</v>
      </c>
      <c r="C102" s="268">
        <v>93.181818181818201</v>
      </c>
      <c r="D102" s="256">
        <v>72.5</v>
      </c>
      <c r="E102" s="273">
        <v>12</v>
      </c>
      <c r="F102" s="256">
        <v>83.3333333333333</v>
      </c>
      <c r="G102" s="273">
        <v>57.142857142857103</v>
      </c>
      <c r="H102" s="256">
        <v>57.142857142857103</v>
      </c>
      <c r="I102" s="273">
        <v>78.712871287128706</v>
      </c>
      <c r="J102" s="256">
        <v>98.9690721649485</v>
      </c>
      <c r="K102" s="273">
        <v>91.6666666666667</v>
      </c>
    </row>
    <row r="103" spans="1:11" s="1" customFormat="1" ht="17.25" customHeight="1" x14ac:dyDescent="0.3">
      <c r="A103" s="44" t="s">
        <v>152</v>
      </c>
      <c r="B103" s="45" t="s">
        <v>103</v>
      </c>
      <c r="C103" s="268">
        <v>100</v>
      </c>
      <c r="D103" s="256">
        <v>82.375478927203105</v>
      </c>
      <c r="E103" s="273">
        <v>82.758620689655203</v>
      </c>
      <c r="F103" s="256">
        <v>100</v>
      </c>
      <c r="G103" s="273">
        <v>96.296296296296305</v>
      </c>
      <c r="H103" s="256">
        <v>90.909090909090907</v>
      </c>
      <c r="I103" s="273">
        <v>98.013245033112597</v>
      </c>
      <c r="J103" s="256">
        <v>98.837209302325604</v>
      </c>
      <c r="K103" s="273">
        <v>93.3333333333333</v>
      </c>
    </row>
    <row r="104" spans="1:11" s="1" customFormat="1" ht="17.25" customHeight="1" x14ac:dyDescent="0.3">
      <c r="A104" s="44" t="s">
        <v>238</v>
      </c>
      <c r="B104" s="45" t="s">
        <v>104</v>
      </c>
      <c r="C104" s="268">
        <v>98.309859154929597</v>
      </c>
      <c r="D104" s="256">
        <v>61.747815230961301</v>
      </c>
      <c r="E104" s="273">
        <v>35.120994113799902</v>
      </c>
      <c r="F104" s="256">
        <v>87.005649717514103</v>
      </c>
      <c r="G104" s="273">
        <v>82.417582417582395</v>
      </c>
      <c r="H104" s="256">
        <v>81.896551724137893</v>
      </c>
      <c r="I104" s="273">
        <v>66.081434441539002</v>
      </c>
      <c r="J104" s="256">
        <v>93.844049247605994</v>
      </c>
      <c r="K104" s="273">
        <v>48.863636363636402</v>
      </c>
    </row>
    <row r="105" spans="1:11" s="1" customFormat="1" ht="16.95" customHeight="1" x14ac:dyDescent="0.3">
      <c r="A105" s="44" t="s">
        <v>152</v>
      </c>
      <c r="B105" s="45" t="s">
        <v>105</v>
      </c>
      <c r="C105" s="268">
        <v>97.9166666666667</v>
      </c>
      <c r="D105" s="256">
        <v>84.716516023007401</v>
      </c>
      <c r="E105" s="273">
        <v>75.354107648725204</v>
      </c>
      <c r="F105" s="256">
        <v>93.3333333333333</v>
      </c>
      <c r="G105" s="273">
        <v>84.4444444444444</v>
      </c>
      <c r="H105" s="256">
        <v>69.565217391304301</v>
      </c>
      <c r="I105" s="273">
        <v>99.526813880126198</v>
      </c>
      <c r="J105" s="256">
        <v>100</v>
      </c>
      <c r="K105" s="273">
        <v>100</v>
      </c>
    </row>
    <row r="106" spans="1:11" ht="17.25" customHeight="1" x14ac:dyDescent="0.3">
      <c r="A106" s="44" t="s">
        <v>238</v>
      </c>
      <c r="B106" s="45" t="s">
        <v>106</v>
      </c>
      <c r="C106" s="268">
        <v>99.2</v>
      </c>
      <c r="D106" s="256">
        <v>85.546522131887997</v>
      </c>
      <c r="E106" s="273">
        <v>95.131086142322104</v>
      </c>
      <c r="F106" s="256">
        <v>99.033816425120804</v>
      </c>
      <c r="G106" s="273">
        <v>99.033816425120804</v>
      </c>
      <c r="H106" s="256">
        <v>93.103448275862107</v>
      </c>
      <c r="I106" s="273">
        <v>95.5555555555556</v>
      </c>
      <c r="J106" s="256">
        <v>99.831649831649798</v>
      </c>
      <c r="K106" s="273">
        <v>98.837209302325604</v>
      </c>
    </row>
    <row r="107" spans="1:11" ht="17.25" customHeight="1" x14ac:dyDescent="0.3">
      <c r="A107" s="44" t="s">
        <v>142</v>
      </c>
      <c r="B107" s="45" t="s">
        <v>107</v>
      </c>
      <c r="C107" s="268">
        <v>98.305084745762699</v>
      </c>
      <c r="D107" s="256">
        <v>71.314102564102598</v>
      </c>
      <c r="E107" s="273">
        <v>79.136690647481998</v>
      </c>
      <c r="F107" s="256">
        <v>97.7777777777778</v>
      </c>
      <c r="G107" s="273">
        <v>93.3333333333333</v>
      </c>
      <c r="H107" s="256">
        <v>88.8888888888889</v>
      </c>
      <c r="I107" s="273">
        <v>91.856060606060595</v>
      </c>
      <c r="J107" s="256">
        <v>98.550724637681199</v>
      </c>
      <c r="K107" s="273">
        <v>89.473684210526301</v>
      </c>
    </row>
    <row r="108" spans="1:11" ht="17.25" customHeight="1" x14ac:dyDescent="0.3">
      <c r="A108" s="44" t="s">
        <v>251</v>
      </c>
      <c r="B108" s="45" t="s">
        <v>108</v>
      </c>
      <c r="C108" s="268">
        <v>95.8333333333333</v>
      </c>
      <c r="D108" s="256">
        <v>65.599999999999994</v>
      </c>
      <c r="E108" s="273">
        <v>52.941176470588204</v>
      </c>
      <c r="F108" s="256">
        <v>100</v>
      </c>
      <c r="G108" s="273">
        <v>100</v>
      </c>
      <c r="H108" s="256">
        <v>66.6666666666667</v>
      </c>
      <c r="I108" s="273">
        <v>76.223776223776198</v>
      </c>
      <c r="J108" s="256">
        <v>94.871794871794904</v>
      </c>
      <c r="K108" s="273">
        <v>50</v>
      </c>
    </row>
    <row r="109" spans="1:11" ht="13.8" x14ac:dyDescent="0.3">
      <c r="A109" s="47"/>
      <c r="B109" s="47"/>
      <c r="C109" s="48"/>
      <c r="D109" s="47">
        <v>66.153846153846104</v>
      </c>
      <c r="E109" s="47">
        <v>55.652173913043498</v>
      </c>
      <c r="F109" s="47">
        <v>100</v>
      </c>
      <c r="G109" s="47">
        <v>88.8888888888889</v>
      </c>
      <c r="H109" s="47">
        <v>55.5555555555556</v>
      </c>
      <c r="I109" s="47">
        <v>88.700564971751405</v>
      </c>
      <c r="J109" s="47">
        <v>80.952380952381006</v>
      </c>
      <c r="K109" s="47">
        <v>38.461538461538503</v>
      </c>
    </row>
    <row r="110" spans="1:11" ht="17.25" customHeight="1" x14ac:dyDescent="0.3">
      <c r="A110" s="49" t="s">
        <v>238</v>
      </c>
      <c r="B110" s="255" t="s">
        <v>163</v>
      </c>
      <c r="C110" s="283">
        <v>92.857142857142904</v>
      </c>
      <c r="D110" s="277">
        <v>69.917864476386001</v>
      </c>
      <c r="E110" s="284">
        <v>23.358778625954198</v>
      </c>
      <c r="F110" s="278">
        <v>81.159420289855092</v>
      </c>
      <c r="G110" s="283">
        <v>72.463768115941988</v>
      </c>
      <c r="H110" s="277">
        <v>88.461538461538495</v>
      </c>
      <c r="I110" s="283">
        <v>77.821782178217802</v>
      </c>
      <c r="J110" s="278">
        <v>96.883852691218095</v>
      </c>
      <c r="K110" s="283">
        <v>52.173913043478301</v>
      </c>
    </row>
    <row r="111" spans="1:11" ht="17.25" customHeight="1" x14ac:dyDescent="0.3">
      <c r="A111" s="40" t="s">
        <v>142</v>
      </c>
      <c r="B111" s="49" t="s">
        <v>164</v>
      </c>
      <c r="C111" s="284">
        <v>98.402130492676392</v>
      </c>
      <c r="D111" s="278">
        <v>80.989889489771898</v>
      </c>
      <c r="E111" s="284">
        <v>81.084449984418796</v>
      </c>
      <c r="F111" s="278">
        <v>94.7122861586314</v>
      </c>
      <c r="G111" s="284">
        <v>84.929356357927801</v>
      </c>
      <c r="H111" s="278">
        <v>89.258312020460394</v>
      </c>
      <c r="I111" s="284">
        <v>90.384055862670891</v>
      </c>
      <c r="J111" s="278">
        <v>99.002719854941105</v>
      </c>
      <c r="K111" s="284">
        <v>92.334494773519197</v>
      </c>
    </row>
    <row r="112" spans="1:11" ht="17.25" customHeight="1" x14ac:dyDescent="0.25">
      <c r="A112" s="41"/>
      <c r="B112" s="50"/>
      <c r="C112" s="51"/>
      <c r="D112" s="50"/>
      <c r="E112" s="50"/>
      <c r="F112" s="50"/>
      <c r="G112" s="50"/>
      <c r="H112" s="50"/>
      <c r="I112" s="50"/>
      <c r="J112" s="50"/>
      <c r="K112" s="243"/>
    </row>
    <row r="113" spans="1:1" x14ac:dyDescent="0.25">
      <c r="A113" s="274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G108" sqref="G108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3.33203125" style="74" bestFit="1" customWidth="1"/>
    <col min="4" max="4" width="12.44140625" style="74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14" hidden="1" customWidth="1"/>
    <col min="33" max="33" width="12.33203125" style="214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24" t="s">
        <v>321</v>
      </c>
      <c r="B1" s="52" t="s">
        <v>156</v>
      </c>
      <c r="C1" s="439" t="s">
        <v>249</v>
      </c>
      <c r="D1" s="439"/>
      <c r="E1" s="439"/>
      <c r="F1" s="435" t="s">
        <v>157</v>
      </c>
      <c r="G1" s="435"/>
      <c r="H1" s="435"/>
      <c r="I1" s="435"/>
      <c r="J1" s="434" t="s">
        <v>158</v>
      </c>
      <c r="K1" s="434"/>
      <c r="L1" s="434"/>
      <c r="M1" s="434"/>
      <c r="N1" s="440" t="s">
        <v>159</v>
      </c>
      <c r="O1" s="435"/>
      <c r="P1" s="441"/>
      <c r="Q1" s="435"/>
      <c r="R1" s="434" t="s">
        <v>160</v>
      </c>
      <c r="S1" s="434"/>
      <c r="T1" s="434"/>
      <c r="U1" s="434"/>
      <c r="V1" s="435" t="s">
        <v>161</v>
      </c>
      <c r="W1" s="435"/>
      <c r="X1" s="435"/>
      <c r="Y1" s="205"/>
      <c r="Z1" s="204"/>
      <c r="AA1" s="205"/>
      <c r="AB1" s="206"/>
      <c r="AC1" s="204"/>
      <c r="AD1" s="205"/>
      <c r="AE1" s="206"/>
      <c r="AF1" s="207"/>
      <c r="AG1" s="208"/>
      <c r="AH1" s="206"/>
      <c r="AI1" s="204"/>
      <c r="AJ1" s="205"/>
      <c r="AK1" s="206"/>
      <c r="AL1" s="9"/>
    </row>
    <row r="2" spans="1:38" s="4" customFormat="1" ht="15.6" x14ac:dyDescent="0.3">
      <c r="A2" s="53" t="s">
        <v>109</v>
      </c>
      <c r="B2" s="53" t="s">
        <v>110</v>
      </c>
      <c r="C2" s="225" t="s">
        <v>111</v>
      </c>
      <c r="D2" s="225" t="s">
        <v>112</v>
      </c>
      <c r="E2" s="226" t="s">
        <v>113</v>
      </c>
      <c r="F2" s="53" t="s">
        <v>114</v>
      </c>
      <c r="G2" s="53" t="s">
        <v>115</v>
      </c>
      <c r="H2" s="54" t="s">
        <v>116</v>
      </c>
      <c r="I2" s="54" t="s">
        <v>112</v>
      </c>
      <c r="J2" s="229" t="s">
        <v>117</v>
      </c>
      <c r="K2" s="229" t="s">
        <v>118</v>
      </c>
      <c r="L2" s="228" t="s">
        <v>119</v>
      </c>
      <c r="M2" s="228" t="s">
        <v>112</v>
      </c>
      <c r="N2" s="55" t="s">
        <v>120</v>
      </c>
      <c r="O2" s="55" t="s">
        <v>121</v>
      </c>
      <c r="P2" s="54" t="s">
        <v>122</v>
      </c>
      <c r="Q2" s="54" t="s">
        <v>112</v>
      </c>
      <c r="R2" s="229" t="s">
        <v>123</v>
      </c>
      <c r="S2" s="229" t="s">
        <v>124</v>
      </c>
      <c r="T2" s="228" t="s">
        <v>125</v>
      </c>
      <c r="U2" s="228" t="s">
        <v>112</v>
      </c>
      <c r="V2" s="56" t="s">
        <v>126</v>
      </c>
      <c r="W2" s="56" t="s">
        <v>127</v>
      </c>
      <c r="X2" s="54" t="s">
        <v>128</v>
      </c>
      <c r="Y2" s="215" t="s">
        <v>1</v>
      </c>
      <c r="Z2" s="199" t="s">
        <v>129</v>
      </c>
      <c r="AA2" s="200" t="s">
        <v>130</v>
      </c>
      <c r="AB2" s="201" t="s">
        <v>131</v>
      </c>
      <c r="AC2" s="199" t="s">
        <v>132</v>
      </c>
      <c r="AD2" s="200" t="s">
        <v>133</v>
      </c>
      <c r="AE2" s="201" t="s">
        <v>134</v>
      </c>
      <c r="AF2" s="202" t="s">
        <v>135</v>
      </c>
      <c r="AG2" s="203" t="s">
        <v>136</v>
      </c>
      <c r="AH2" s="201" t="s">
        <v>137</v>
      </c>
      <c r="AI2" s="199" t="s">
        <v>138</v>
      </c>
      <c r="AJ2" s="200" t="s">
        <v>139</v>
      </c>
      <c r="AK2" s="201" t="s">
        <v>140</v>
      </c>
      <c r="AL2" s="10" t="s">
        <v>141</v>
      </c>
    </row>
    <row r="3" spans="1:38" ht="13.8" x14ac:dyDescent="0.3">
      <c r="A3" s="57" t="s">
        <v>142</v>
      </c>
      <c r="B3" s="57" t="s">
        <v>5</v>
      </c>
      <c r="C3" s="227">
        <v>5124252.3899999997</v>
      </c>
      <c r="D3" s="227">
        <v>10507571.300000001</v>
      </c>
      <c r="E3" s="228">
        <v>0.48767238819497699</v>
      </c>
      <c r="F3" s="58">
        <v>4761</v>
      </c>
      <c r="G3" s="58">
        <v>4096</v>
      </c>
      <c r="H3" s="59">
        <v>0.86029999999999995</v>
      </c>
      <c r="I3" s="54">
        <v>0.90569999999999995</v>
      </c>
      <c r="J3" s="230">
        <v>5990</v>
      </c>
      <c r="K3" s="230">
        <v>4963</v>
      </c>
      <c r="L3" s="231">
        <v>0.82850000000000001</v>
      </c>
      <c r="M3" s="228">
        <v>0.82779999999999998</v>
      </c>
      <c r="N3" s="60">
        <v>6253060.1500000004</v>
      </c>
      <c r="O3" s="60">
        <v>4009962.65</v>
      </c>
      <c r="P3" s="59">
        <v>0.64129999999999998</v>
      </c>
      <c r="Q3" s="59">
        <v>0.65169999999999995</v>
      </c>
      <c r="R3" s="230">
        <v>4170</v>
      </c>
      <c r="S3" s="230">
        <v>2274</v>
      </c>
      <c r="T3" s="231">
        <v>0.54530000000000001</v>
      </c>
      <c r="U3" s="231">
        <v>0.67059999999999997</v>
      </c>
      <c r="V3" s="58">
        <v>3464</v>
      </c>
      <c r="W3" s="58">
        <v>2856</v>
      </c>
      <c r="X3" s="59">
        <v>0.82450000000000001</v>
      </c>
      <c r="Y3" s="216"/>
      <c r="Z3" s="204">
        <v>4654</v>
      </c>
      <c r="AA3" s="205">
        <v>4816</v>
      </c>
      <c r="AB3" s="206">
        <v>1.0347999999999999</v>
      </c>
      <c r="AC3" s="204">
        <v>6433</v>
      </c>
      <c r="AD3" s="205">
        <v>5312</v>
      </c>
      <c r="AE3" s="206">
        <v>0.82569999999999999</v>
      </c>
      <c r="AF3" s="207">
        <v>12240226.41</v>
      </c>
      <c r="AG3" s="208">
        <v>8173147.7199999997</v>
      </c>
      <c r="AH3" s="206">
        <v>0.66769999999999996</v>
      </c>
      <c r="AI3" s="204">
        <v>4843</v>
      </c>
      <c r="AJ3" s="205">
        <v>3326</v>
      </c>
      <c r="AK3" s="206">
        <v>0.68679999999999997</v>
      </c>
      <c r="AL3" s="9" t="s">
        <v>165</v>
      </c>
    </row>
    <row r="4" spans="1:38" ht="13.8" x14ac:dyDescent="0.3">
      <c r="A4" s="57" t="s">
        <v>152</v>
      </c>
      <c r="B4" s="57" t="s">
        <v>6</v>
      </c>
      <c r="C4" s="227">
        <v>781059.77</v>
      </c>
      <c r="D4" s="227">
        <v>1722235.69</v>
      </c>
      <c r="E4" s="228">
        <v>0.45351502964149998</v>
      </c>
      <c r="F4" s="58">
        <v>831</v>
      </c>
      <c r="G4" s="58">
        <v>804</v>
      </c>
      <c r="H4" s="59">
        <v>0.96750000000000003</v>
      </c>
      <c r="I4" s="54">
        <v>1</v>
      </c>
      <c r="J4" s="230">
        <v>1098</v>
      </c>
      <c r="K4" s="230">
        <v>1014</v>
      </c>
      <c r="L4" s="231">
        <v>0.92349999999999999</v>
      </c>
      <c r="M4" s="228">
        <v>0.9</v>
      </c>
      <c r="N4" s="60">
        <v>1049686.8700000001</v>
      </c>
      <c r="O4" s="60">
        <v>630600.79</v>
      </c>
      <c r="P4" s="59">
        <v>0.6008</v>
      </c>
      <c r="Q4" s="59">
        <v>0.62519999999999998</v>
      </c>
      <c r="R4" s="230">
        <v>769</v>
      </c>
      <c r="S4" s="230">
        <v>383</v>
      </c>
      <c r="T4" s="231">
        <v>0.498</v>
      </c>
      <c r="U4" s="231">
        <v>0.62960000000000005</v>
      </c>
      <c r="V4" s="58">
        <v>711</v>
      </c>
      <c r="W4" s="58">
        <v>608</v>
      </c>
      <c r="X4" s="59">
        <v>0.85509999999999997</v>
      </c>
      <c r="Y4" s="216"/>
      <c r="Z4" s="204">
        <v>932</v>
      </c>
      <c r="AA4" s="205">
        <v>1055</v>
      </c>
      <c r="AB4" s="206">
        <v>1.1319999999999999</v>
      </c>
      <c r="AC4" s="204">
        <v>1357</v>
      </c>
      <c r="AD4" s="205">
        <v>1212</v>
      </c>
      <c r="AE4" s="206">
        <v>0.8931</v>
      </c>
      <c r="AF4" s="207">
        <v>2330160</v>
      </c>
      <c r="AG4" s="208">
        <v>1640929.57</v>
      </c>
      <c r="AH4" s="206">
        <v>0.70420000000000005</v>
      </c>
      <c r="AI4" s="204">
        <v>1010</v>
      </c>
      <c r="AJ4" s="205">
        <v>671</v>
      </c>
      <c r="AK4" s="206">
        <v>0.66439999999999999</v>
      </c>
      <c r="AL4" s="9" t="s">
        <v>165</v>
      </c>
    </row>
    <row r="5" spans="1:38" ht="13.8" x14ac:dyDescent="0.3">
      <c r="A5" s="57" t="s">
        <v>152</v>
      </c>
      <c r="B5" s="57" t="s">
        <v>7</v>
      </c>
      <c r="C5" s="227">
        <v>231718.88</v>
      </c>
      <c r="D5" s="227">
        <v>481497.15</v>
      </c>
      <c r="E5" s="228">
        <v>0.481246628354913</v>
      </c>
      <c r="F5" s="58">
        <v>221</v>
      </c>
      <c r="G5" s="58">
        <v>219</v>
      </c>
      <c r="H5" s="59">
        <v>0.99099999999999999</v>
      </c>
      <c r="I5" s="54">
        <v>1</v>
      </c>
      <c r="J5" s="230">
        <v>323</v>
      </c>
      <c r="K5" s="230">
        <v>283</v>
      </c>
      <c r="L5" s="231">
        <v>0.87619999999999998</v>
      </c>
      <c r="M5" s="228">
        <v>0.87229999999999996</v>
      </c>
      <c r="N5" s="60">
        <v>284516.21999999997</v>
      </c>
      <c r="O5" s="60">
        <v>176655.97</v>
      </c>
      <c r="P5" s="59">
        <v>0.62090000000000001</v>
      </c>
      <c r="Q5" s="59">
        <v>0.63109999999999999</v>
      </c>
      <c r="R5" s="230">
        <v>253</v>
      </c>
      <c r="S5" s="230">
        <v>144</v>
      </c>
      <c r="T5" s="231">
        <v>0.56920000000000004</v>
      </c>
      <c r="U5" s="231">
        <v>0.59450000000000003</v>
      </c>
      <c r="V5" s="58">
        <v>154</v>
      </c>
      <c r="W5" s="58">
        <v>132</v>
      </c>
      <c r="X5" s="59">
        <v>0.85709999999999997</v>
      </c>
      <c r="Y5" s="216"/>
      <c r="Z5" s="204">
        <v>200</v>
      </c>
      <c r="AA5" s="205">
        <v>216</v>
      </c>
      <c r="AB5" s="206">
        <v>1.08</v>
      </c>
      <c r="AC5" s="204">
        <v>390</v>
      </c>
      <c r="AD5" s="205">
        <v>340</v>
      </c>
      <c r="AE5" s="206">
        <v>0.87180000000000002</v>
      </c>
      <c r="AF5" s="207">
        <v>634979.81999999995</v>
      </c>
      <c r="AG5" s="208">
        <v>397345.08</v>
      </c>
      <c r="AH5" s="206">
        <v>0.62580000000000002</v>
      </c>
      <c r="AI5" s="204">
        <v>315</v>
      </c>
      <c r="AJ5" s="205">
        <v>186</v>
      </c>
      <c r="AK5" s="206">
        <v>0.59050000000000002</v>
      </c>
      <c r="AL5" s="9" t="s">
        <v>165</v>
      </c>
    </row>
    <row r="6" spans="1:38" ht="13.8" x14ac:dyDescent="0.3">
      <c r="A6" s="57" t="s">
        <v>153</v>
      </c>
      <c r="B6" s="57" t="s">
        <v>8</v>
      </c>
      <c r="C6" s="227">
        <v>1390421.72</v>
      </c>
      <c r="D6" s="227">
        <v>3054553.84</v>
      </c>
      <c r="E6" s="228">
        <v>0.45519633728243603</v>
      </c>
      <c r="F6" s="58">
        <v>1690</v>
      </c>
      <c r="G6" s="58">
        <v>1628</v>
      </c>
      <c r="H6" s="59">
        <v>0.96330000000000005</v>
      </c>
      <c r="I6" s="54">
        <v>1</v>
      </c>
      <c r="J6" s="230">
        <v>1858</v>
      </c>
      <c r="K6" s="230">
        <v>1814</v>
      </c>
      <c r="L6" s="231">
        <v>0.97629999999999995</v>
      </c>
      <c r="M6" s="228">
        <v>0.9</v>
      </c>
      <c r="N6" s="60">
        <v>1762219.68</v>
      </c>
      <c r="O6" s="60">
        <v>1096744.6499999999</v>
      </c>
      <c r="P6" s="59">
        <v>0.62239999999999995</v>
      </c>
      <c r="Q6" s="59">
        <v>0.63790000000000002</v>
      </c>
      <c r="R6" s="230">
        <v>1363</v>
      </c>
      <c r="S6" s="230">
        <v>791</v>
      </c>
      <c r="T6" s="231">
        <v>0.58030000000000004</v>
      </c>
      <c r="U6" s="231">
        <v>0.7</v>
      </c>
      <c r="V6" s="58">
        <v>1311</v>
      </c>
      <c r="W6" s="58">
        <v>1201</v>
      </c>
      <c r="X6" s="59">
        <v>0.91610000000000003</v>
      </c>
      <c r="Y6" s="216"/>
      <c r="Z6" s="204">
        <v>1772</v>
      </c>
      <c r="AA6" s="205">
        <v>1756</v>
      </c>
      <c r="AB6" s="206">
        <v>0.99099999999999999</v>
      </c>
      <c r="AC6" s="204">
        <v>2085</v>
      </c>
      <c r="AD6" s="205">
        <v>1876</v>
      </c>
      <c r="AE6" s="206">
        <v>0.89980000000000004</v>
      </c>
      <c r="AF6" s="207">
        <v>3482669.87</v>
      </c>
      <c r="AG6" s="208">
        <v>2367007.67</v>
      </c>
      <c r="AH6" s="206">
        <v>0.67969999999999997</v>
      </c>
      <c r="AI6" s="204">
        <v>1604</v>
      </c>
      <c r="AJ6" s="205">
        <v>1173</v>
      </c>
      <c r="AK6" s="206">
        <v>0.73129999999999995</v>
      </c>
      <c r="AL6" s="9" t="s">
        <v>165</v>
      </c>
    </row>
    <row r="7" spans="1:38" ht="13.8" x14ac:dyDescent="0.3">
      <c r="A7" s="57" t="s">
        <v>152</v>
      </c>
      <c r="B7" s="57" t="s">
        <v>9</v>
      </c>
      <c r="C7" s="227">
        <v>709904.07</v>
      </c>
      <c r="D7" s="227">
        <v>1287145.1100000001</v>
      </c>
      <c r="E7" s="228">
        <v>0.55153382822547503</v>
      </c>
      <c r="F7" s="58">
        <v>557</v>
      </c>
      <c r="G7" s="58">
        <v>500</v>
      </c>
      <c r="H7" s="59">
        <v>0.89770000000000005</v>
      </c>
      <c r="I7" s="54">
        <v>0.97570000000000001</v>
      </c>
      <c r="J7" s="230">
        <v>844</v>
      </c>
      <c r="K7" s="230">
        <v>778</v>
      </c>
      <c r="L7" s="231">
        <v>0.92179999999999995</v>
      </c>
      <c r="M7" s="228">
        <v>0.9</v>
      </c>
      <c r="N7" s="60">
        <v>703978.7</v>
      </c>
      <c r="O7" s="60">
        <v>512306.77</v>
      </c>
      <c r="P7" s="59">
        <v>0.72770000000000001</v>
      </c>
      <c r="Q7" s="59">
        <v>0.7</v>
      </c>
      <c r="R7" s="230">
        <v>590</v>
      </c>
      <c r="S7" s="230">
        <v>394</v>
      </c>
      <c r="T7" s="231">
        <v>0.66779999999999995</v>
      </c>
      <c r="U7" s="231">
        <v>0.7</v>
      </c>
      <c r="V7" s="58">
        <v>580</v>
      </c>
      <c r="W7" s="58">
        <v>498</v>
      </c>
      <c r="X7" s="59">
        <v>0.85860000000000003</v>
      </c>
      <c r="Y7" s="216"/>
      <c r="Z7" s="204">
        <v>569</v>
      </c>
      <c r="AA7" s="205">
        <v>587</v>
      </c>
      <c r="AB7" s="206">
        <v>1.0316000000000001</v>
      </c>
      <c r="AC7" s="204">
        <v>1064</v>
      </c>
      <c r="AD7" s="205">
        <v>977</v>
      </c>
      <c r="AE7" s="206">
        <v>0.91820000000000002</v>
      </c>
      <c r="AF7" s="207">
        <v>1519368.44</v>
      </c>
      <c r="AG7" s="208">
        <v>1012460.17</v>
      </c>
      <c r="AH7" s="206">
        <v>0.66639999999999999</v>
      </c>
      <c r="AI7" s="204">
        <v>802</v>
      </c>
      <c r="AJ7" s="205">
        <v>530</v>
      </c>
      <c r="AK7" s="206">
        <v>0.66080000000000005</v>
      </c>
      <c r="AL7" s="9" t="s">
        <v>165</v>
      </c>
    </row>
    <row r="8" spans="1:38" ht="13.8" x14ac:dyDescent="0.3">
      <c r="A8" s="57" t="s">
        <v>152</v>
      </c>
      <c r="B8" s="57" t="s">
        <v>10</v>
      </c>
      <c r="C8" s="227">
        <v>299503.63</v>
      </c>
      <c r="D8" s="227">
        <v>526735.5</v>
      </c>
      <c r="E8" s="228">
        <v>0.56860346416749996</v>
      </c>
      <c r="F8" s="58">
        <v>162</v>
      </c>
      <c r="G8" s="58">
        <v>160</v>
      </c>
      <c r="H8" s="59">
        <v>0.98770000000000002</v>
      </c>
      <c r="I8" s="54">
        <v>1</v>
      </c>
      <c r="J8" s="230">
        <v>264</v>
      </c>
      <c r="K8" s="230">
        <v>238</v>
      </c>
      <c r="L8" s="231">
        <v>0.90149999999999997</v>
      </c>
      <c r="M8" s="228">
        <v>0.88449999999999995</v>
      </c>
      <c r="N8" s="60">
        <v>327476.49</v>
      </c>
      <c r="O8" s="60">
        <v>246536.95</v>
      </c>
      <c r="P8" s="59">
        <v>0.75280000000000002</v>
      </c>
      <c r="Q8" s="59">
        <v>0.7</v>
      </c>
      <c r="R8" s="230">
        <v>183</v>
      </c>
      <c r="S8" s="230">
        <v>106</v>
      </c>
      <c r="T8" s="231">
        <v>0.57920000000000005</v>
      </c>
      <c r="U8" s="231">
        <v>0.64270000000000005</v>
      </c>
      <c r="V8" s="58">
        <v>177</v>
      </c>
      <c r="W8" s="58">
        <v>82</v>
      </c>
      <c r="X8" s="59">
        <v>0.46329999999999999</v>
      </c>
      <c r="Y8" s="216"/>
      <c r="Z8" s="204">
        <v>193</v>
      </c>
      <c r="AA8" s="205">
        <v>202</v>
      </c>
      <c r="AB8" s="206">
        <v>1.0466</v>
      </c>
      <c r="AC8" s="204">
        <v>338</v>
      </c>
      <c r="AD8" s="205">
        <v>289</v>
      </c>
      <c r="AE8" s="206">
        <v>0.85499999999999998</v>
      </c>
      <c r="AF8" s="207">
        <v>664596.23</v>
      </c>
      <c r="AG8" s="208">
        <v>391250.49</v>
      </c>
      <c r="AH8" s="206">
        <v>0.5887</v>
      </c>
      <c r="AI8" s="204">
        <v>259</v>
      </c>
      <c r="AJ8" s="205">
        <v>160</v>
      </c>
      <c r="AK8" s="206">
        <v>0.61780000000000002</v>
      </c>
      <c r="AL8" s="9" t="s">
        <v>165</v>
      </c>
    </row>
    <row r="9" spans="1:38" ht="13.8" x14ac:dyDescent="0.3">
      <c r="A9" s="57" t="s">
        <v>316</v>
      </c>
      <c r="B9" s="57" t="s">
        <v>11</v>
      </c>
      <c r="C9" s="227">
        <v>1776547.74</v>
      </c>
      <c r="D9" s="227">
        <v>3944154.35</v>
      </c>
      <c r="E9" s="228">
        <v>0.450425511364686</v>
      </c>
      <c r="F9" s="58">
        <v>1993</v>
      </c>
      <c r="G9" s="58">
        <v>1796</v>
      </c>
      <c r="H9" s="59">
        <v>0.9012</v>
      </c>
      <c r="I9" s="54">
        <v>0.95569999999999999</v>
      </c>
      <c r="J9" s="230">
        <v>2496</v>
      </c>
      <c r="K9" s="230">
        <v>2329</v>
      </c>
      <c r="L9" s="231">
        <v>0.93310000000000004</v>
      </c>
      <c r="M9" s="228">
        <v>0.9</v>
      </c>
      <c r="N9" s="60">
        <v>2236429.0499999998</v>
      </c>
      <c r="O9" s="60">
        <v>1404803.16</v>
      </c>
      <c r="P9" s="59">
        <v>0.62809999999999999</v>
      </c>
      <c r="Q9" s="59">
        <v>0.63639999999999997</v>
      </c>
      <c r="R9" s="230">
        <v>1915</v>
      </c>
      <c r="S9" s="230">
        <v>947</v>
      </c>
      <c r="T9" s="231">
        <v>0.4945</v>
      </c>
      <c r="U9" s="231">
        <v>0.63280000000000003</v>
      </c>
      <c r="V9" s="58">
        <v>1519</v>
      </c>
      <c r="W9" s="58">
        <v>1307</v>
      </c>
      <c r="X9" s="59">
        <v>0.86040000000000005</v>
      </c>
      <c r="Y9" s="216"/>
      <c r="Z9" s="204">
        <v>1985</v>
      </c>
      <c r="AA9" s="205">
        <v>1930</v>
      </c>
      <c r="AB9" s="206">
        <v>0.97230000000000005</v>
      </c>
      <c r="AC9" s="204">
        <v>2647</v>
      </c>
      <c r="AD9" s="205">
        <v>2341</v>
      </c>
      <c r="AE9" s="206">
        <v>0.88439999999999996</v>
      </c>
      <c r="AF9" s="207">
        <v>4867421.97</v>
      </c>
      <c r="AG9" s="208">
        <v>3282523.27</v>
      </c>
      <c r="AH9" s="206">
        <v>0.6744</v>
      </c>
      <c r="AI9" s="204">
        <v>2145</v>
      </c>
      <c r="AJ9" s="205">
        <v>1434</v>
      </c>
      <c r="AK9" s="206">
        <v>0.66849999999999998</v>
      </c>
      <c r="AL9" s="9" t="s">
        <v>165</v>
      </c>
    </row>
    <row r="10" spans="1:38" ht="13.8" x14ac:dyDescent="0.3">
      <c r="A10" s="57" t="s">
        <v>316</v>
      </c>
      <c r="B10" s="57" t="s">
        <v>12</v>
      </c>
      <c r="C10" s="227">
        <v>1005920.9</v>
      </c>
      <c r="D10" s="227">
        <v>2053089.31</v>
      </c>
      <c r="E10" s="228">
        <v>0.489954769673415</v>
      </c>
      <c r="F10" s="58">
        <v>1070</v>
      </c>
      <c r="G10" s="58">
        <v>985</v>
      </c>
      <c r="H10" s="59">
        <v>0.92059999999999997</v>
      </c>
      <c r="I10" s="54">
        <v>0.96850000000000003</v>
      </c>
      <c r="J10" s="230">
        <v>1293</v>
      </c>
      <c r="K10" s="230">
        <v>1220</v>
      </c>
      <c r="L10" s="231">
        <v>0.94350000000000001</v>
      </c>
      <c r="M10" s="228">
        <v>0.9</v>
      </c>
      <c r="N10" s="60">
        <v>1122625.74</v>
      </c>
      <c r="O10" s="60">
        <v>734213.83</v>
      </c>
      <c r="P10" s="59">
        <v>0.65400000000000003</v>
      </c>
      <c r="Q10" s="59">
        <v>0.67459999999999998</v>
      </c>
      <c r="R10" s="230">
        <v>953</v>
      </c>
      <c r="S10" s="230">
        <v>541</v>
      </c>
      <c r="T10" s="231">
        <v>0.56769999999999998</v>
      </c>
      <c r="U10" s="231">
        <v>0.7</v>
      </c>
      <c r="V10" s="58">
        <v>820</v>
      </c>
      <c r="W10" s="58">
        <v>710</v>
      </c>
      <c r="X10" s="59">
        <v>0.8659</v>
      </c>
      <c r="Y10" s="216"/>
      <c r="Z10" s="204">
        <v>1498</v>
      </c>
      <c r="AA10" s="205">
        <v>1473</v>
      </c>
      <c r="AB10" s="206">
        <v>0.98329999999999995</v>
      </c>
      <c r="AC10" s="204">
        <v>1702</v>
      </c>
      <c r="AD10" s="205">
        <v>1560</v>
      </c>
      <c r="AE10" s="206">
        <v>0.91659999999999997</v>
      </c>
      <c r="AF10" s="207">
        <v>2664049</v>
      </c>
      <c r="AG10" s="208">
        <v>1900128.98</v>
      </c>
      <c r="AH10" s="206">
        <v>0.71319999999999995</v>
      </c>
      <c r="AI10" s="204">
        <v>1314</v>
      </c>
      <c r="AJ10" s="205">
        <v>917</v>
      </c>
      <c r="AK10" s="206">
        <v>0.69789999999999996</v>
      </c>
      <c r="AL10" s="9" t="s">
        <v>165</v>
      </c>
    </row>
    <row r="11" spans="1:38" ht="13.8" x14ac:dyDescent="0.3">
      <c r="A11" s="57" t="s">
        <v>166</v>
      </c>
      <c r="B11" s="57" t="s">
        <v>13</v>
      </c>
      <c r="C11" s="227">
        <v>2026699.23</v>
      </c>
      <c r="D11" s="227">
        <v>3994519.35</v>
      </c>
      <c r="E11" s="228">
        <v>0.50736998682957901</v>
      </c>
      <c r="F11" s="58">
        <v>1626</v>
      </c>
      <c r="G11" s="58">
        <v>1508</v>
      </c>
      <c r="H11" s="59">
        <v>0.9274</v>
      </c>
      <c r="I11" s="54">
        <v>1</v>
      </c>
      <c r="J11" s="230">
        <v>2000</v>
      </c>
      <c r="K11" s="230">
        <v>1740</v>
      </c>
      <c r="L11" s="231">
        <v>0.87</v>
      </c>
      <c r="M11" s="228">
        <v>0.86619999999999997</v>
      </c>
      <c r="N11" s="60">
        <v>2334680.69</v>
      </c>
      <c r="O11" s="60">
        <v>1671576.13</v>
      </c>
      <c r="P11" s="59">
        <v>0.71599999999999997</v>
      </c>
      <c r="Q11" s="59">
        <v>0.69820000000000004</v>
      </c>
      <c r="R11" s="230">
        <v>1555</v>
      </c>
      <c r="S11" s="230">
        <v>954</v>
      </c>
      <c r="T11" s="231">
        <v>0.61350000000000005</v>
      </c>
      <c r="U11" s="231">
        <v>0.7</v>
      </c>
      <c r="V11" s="58">
        <v>1290</v>
      </c>
      <c r="W11" s="58">
        <v>1156</v>
      </c>
      <c r="X11" s="59">
        <v>0.89610000000000001</v>
      </c>
      <c r="Y11" s="216"/>
      <c r="Z11" s="204">
        <v>1693</v>
      </c>
      <c r="AA11" s="205">
        <v>1758</v>
      </c>
      <c r="AB11" s="206">
        <v>1.0384</v>
      </c>
      <c r="AC11" s="204">
        <v>2131</v>
      </c>
      <c r="AD11" s="205">
        <v>1911</v>
      </c>
      <c r="AE11" s="206">
        <v>0.89680000000000004</v>
      </c>
      <c r="AF11" s="207">
        <v>3939368.3</v>
      </c>
      <c r="AG11" s="208">
        <v>2658573.13</v>
      </c>
      <c r="AH11" s="206">
        <v>0.67490000000000006</v>
      </c>
      <c r="AI11" s="204">
        <v>1813</v>
      </c>
      <c r="AJ11" s="205">
        <v>1314</v>
      </c>
      <c r="AK11" s="206">
        <v>0.7248</v>
      </c>
      <c r="AL11" s="9" t="s">
        <v>165</v>
      </c>
    </row>
    <row r="12" spans="1:38" ht="15" customHeight="1" x14ac:dyDescent="0.3">
      <c r="A12" s="57" t="s">
        <v>166</v>
      </c>
      <c r="B12" s="57" t="s">
        <v>14</v>
      </c>
      <c r="C12" s="227">
        <v>3237602.63</v>
      </c>
      <c r="D12" s="227">
        <v>6316195.8200000003</v>
      </c>
      <c r="E12" s="228">
        <v>0.51258743748068303</v>
      </c>
      <c r="F12" s="58">
        <v>2733</v>
      </c>
      <c r="G12" s="58">
        <v>2662</v>
      </c>
      <c r="H12" s="59">
        <v>0.97399999999999998</v>
      </c>
      <c r="I12" s="54">
        <v>1</v>
      </c>
      <c r="J12" s="230">
        <v>3370</v>
      </c>
      <c r="K12" s="230">
        <v>3064</v>
      </c>
      <c r="L12" s="231">
        <v>0.90920000000000001</v>
      </c>
      <c r="M12" s="228">
        <v>0.88800000000000001</v>
      </c>
      <c r="N12" s="60">
        <v>3681586.31</v>
      </c>
      <c r="O12" s="60">
        <v>2652625.42</v>
      </c>
      <c r="P12" s="59">
        <v>0.72050000000000003</v>
      </c>
      <c r="Q12" s="59">
        <v>0.7</v>
      </c>
      <c r="R12" s="230">
        <v>2084</v>
      </c>
      <c r="S12" s="230">
        <v>1326</v>
      </c>
      <c r="T12" s="231">
        <v>0.63629999999999998</v>
      </c>
      <c r="U12" s="231">
        <v>0.7</v>
      </c>
      <c r="V12" s="58">
        <v>2511</v>
      </c>
      <c r="W12" s="58">
        <v>2178</v>
      </c>
      <c r="X12" s="59">
        <v>0.86739999999999995</v>
      </c>
      <c r="Y12" s="216"/>
      <c r="Z12" s="204">
        <v>2364</v>
      </c>
      <c r="AA12" s="205">
        <v>2494</v>
      </c>
      <c r="AB12" s="206">
        <v>1.0549999999999999</v>
      </c>
      <c r="AC12" s="204">
        <v>3418</v>
      </c>
      <c r="AD12" s="205">
        <v>2866</v>
      </c>
      <c r="AE12" s="206">
        <v>0.83850000000000002</v>
      </c>
      <c r="AF12" s="207">
        <v>7201929.4199999999</v>
      </c>
      <c r="AG12" s="208">
        <v>4997438.4000000004</v>
      </c>
      <c r="AH12" s="206">
        <v>0.69389999999999996</v>
      </c>
      <c r="AI12" s="204">
        <v>2384</v>
      </c>
      <c r="AJ12" s="205">
        <v>1714</v>
      </c>
      <c r="AK12" s="206">
        <v>0.71899999999999997</v>
      </c>
      <c r="AL12" s="9" t="s">
        <v>165</v>
      </c>
    </row>
    <row r="13" spans="1:38" ht="13.8" x14ac:dyDescent="0.3">
      <c r="A13" s="57" t="s">
        <v>251</v>
      </c>
      <c r="B13" s="57" t="s">
        <v>15</v>
      </c>
      <c r="C13" s="227">
        <v>5392572.6799999997</v>
      </c>
      <c r="D13" s="227">
        <v>11341706.67</v>
      </c>
      <c r="E13" s="228">
        <v>0.475463952375344</v>
      </c>
      <c r="F13" s="58">
        <v>4171</v>
      </c>
      <c r="G13" s="58">
        <v>3993</v>
      </c>
      <c r="H13" s="59">
        <v>0.95730000000000004</v>
      </c>
      <c r="I13" s="54">
        <v>1</v>
      </c>
      <c r="J13" s="230">
        <v>5674</v>
      </c>
      <c r="K13" s="230">
        <v>5430</v>
      </c>
      <c r="L13" s="231">
        <v>0.95699999999999996</v>
      </c>
      <c r="M13" s="228">
        <v>0.9</v>
      </c>
      <c r="N13" s="60">
        <v>6047735.1500000004</v>
      </c>
      <c r="O13" s="60">
        <v>4232882.9400000004</v>
      </c>
      <c r="P13" s="59">
        <v>0.69989999999999997</v>
      </c>
      <c r="Q13" s="59">
        <v>0.7</v>
      </c>
      <c r="R13" s="230">
        <v>4227</v>
      </c>
      <c r="S13" s="230">
        <v>2699</v>
      </c>
      <c r="T13" s="231">
        <v>0.63849999999999996</v>
      </c>
      <c r="U13" s="231">
        <v>0.7</v>
      </c>
      <c r="V13" s="58">
        <v>3601</v>
      </c>
      <c r="W13" s="58">
        <v>2882</v>
      </c>
      <c r="X13" s="59">
        <v>0.80030000000000001</v>
      </c>
      <c r="Y13" s="216"/>
      <c r="Z13" s="204">
        <v>4430</v>
      </c>
      <c r="AA13" s="205">
        <v>4888</v>
      </c>
      <c r="AB13" s="206">
        <v>1.1033999999999999</v>
      </c>
      <c r="AC13" s="204">
        <v>6770</v>
      </c>
      <c r="AD13" s="205">
        <v>6298</v>
      </c>
      <c r="AE13" s="206">
        <v>0.93030000000000002</v>
      </c>
      <c r="AF13" s="207">
        <v>13974667.890000001</v>
      </c>
      <c r="AG13" s="208">
        <v>9780606.1500000004</v>
      </c>
      <c r="AH13" s="206">
        <v>0.69989999999999997</v>
      </c>
      <c r="AI13" s="204">
        <v>5797</v>
      </c>
      <c r="AJ13" s="205">
        <v>4222</v>
      </c>
      <c r="AK13" s="206">
        <v>0.72829999999999995</v>
      </c>
      <c r="AL13" s="9" t="s">
        <v>165</v>
      </c>
    </row>
    <row r="14" spans="1:38" ht="13.8" x14ac:dyDescent="0.3">
      <c r="A14" s="57" t="s">
        <v>152</v>
      </c>
      <c r="B14" s="57" t="s">
        <v>16</v>
      </c>
      <c r="C14" s="227">
        <v>1879349.67</v>
      </c>
      <c r="D14" s="227">
        <v>4001379.69</v>
      </c>
      <c r="E14" s="228">
        <v>0.46967541588136602</v>
      </c>
      <c r="F14" s="58">
        <v>1500</v>
      </c>
      <c r="G14" s="58">
        <v>1430</v>
      </c>
      <c r="H14" s="59">
        <v>0.95330000000000004</v>
      </c>
      <c r="I14" s="54">
        <v>1</v>
      </c>
      <c r="J14" s="230">
        <v>2418</v>
      </c>
      <c r="K14" s="230">
        <v>2133</v>
      </c>
      <c r="L14" s="231">
        <v>0.8821</v>
      </c>
      <c r="M14" s="228">
        <v>0.871</v>
      </c>
      <c r="N14" s="60">
        <v>2113588.9500000002</v>
      </c>
      <c r="O14" s="60">
        <v>1391616.11</v>
      </c>
      <c r="P14" s="59">
        <v>0.65839999999999999</v>
      </c>
      <c r="Q14" s="59">
        <v>0.66610000000000003</v>
      </c>
      <c r="R14" s="230">
        <v>1961</v>
      </c>
      <c r="S14" s="230">
        <v>1081</v>
      </c>
      <c r="T14" s="231">
        <v>0.55120000000000002</v>
      </c>
      <c r="U14" s="231">
        <v>0.67410000000000003</v>
      </c>
      <c r="V14" s="58">
        <v>1341</v>
      </c>
      <c r="W14" s="58">
        <v>1034</v>
      </c>
      <c r="X14" s="59">
        <v>0.77110000000000001</v>
      </c>
      <c r="Y14" s="216"/>
      <c r="Z14" s="204">
        <v>2411</v>
      </c>
      <c r="AA14" s="205">
        <v>1999</v>
      </c>
      <c r="AB14" s="206">
        <v>0.82909999999999995</v>
      </c>
      <c r="AC14" s="204">
        <v>4001</v>
      </c>
      <c r="AD14" s="205">
        <v>2636</v>
      </c>
      <c r="AE14" s="206">
        <v>0.65880000000000005</v>
      </c>
      <c r="AF14" s="207">
        <v>4565267.5</v>
      </c>
      <c r="AG14" s="208">
        <v>2749578.24</v>
      </c>
      <c r="AH14" s="206">
        <v>0.60229999999999995</v>
      </c>
      <c r="AI14" s="204">
        <v>2426</v>
      </c>
      <c r="AJ14" s="205">
        <v>1390</v>
      </c>
      <c r="AK14" s="206">
        <v>0.57299999999999995</v>
      </c>
      <c r="AL14" s="9" t="s">
        <v>165</v>
      </c>
    </row>
    <row r="15" spans="1:38" ht="13.8" x14ac:dyDescent="0.3">
      <c r="A15" s="57" t="s">
        <v>153</v>
      </c>
      <c r="B15" s="57" t="s">
        <v>17</v>
      </c>
      <c r="C15" s="227">
        <v>5984087.5300000003</v>
      </c>
      <c r="D15" s="227">
        <v>12165121.810000001</v>
      </c>
      <c r="E15" s="228">
        <v>0.49190527012076002</v>
      </c>
      <c r="F15" s="58">
        <v>3799</v>
      </c>
      <c r="G15" s="58">
        <v>3746</v>
      </c>
      <c r="H15" s="59">
        <v>0.98599999999999999</v>
      </c>
      <c r="I15" s="54">
        <v>1</v>
      </c>
      <c r="J15" s="230">
        <v>4617</v>
      </c>
      <c r="K15" s="230">
        <v>4112</v>
      </c>
      <c r="L15" s="231">
        <v>0.89059999999999995</v>
      </c>
      <c r="M15" s="228">
        <v>0.88900000000000001</v>
      </c>
      <c r="N15" s="60">
        <v>6528791.3399999999</v>
      </c>
      <c r="O15" s="60">
        <v>4905352</v>
      </c>
      <c r="P15" s="59">
        <v>0.75129999999999997</v>
      </c>
      <c r="Q15" s="59">
        <v>0.7</v>
      </c>
      <c r="R15" s="230">
        <v>3403</v>
      </c>
      <c r="S15" s="230">
        <v>2302</v>
      </c>
      <c r="T15" s="231">
        <v>0.67649999999999999</v>
      </c>
      <c r="U15" s="231">
        <v>0.7</v>
      </c>
      <c r="V15" s="58">
        <v>2822</v>
      </c>
      <c r="W15" s="58">
        <v>2297</v>
      </c>
      <c r="X15" s="59">
        <v>0.81399999999999995</v>
      </c>
      <c r="Y15" s="216"/>
      <c r="Z15" s="204">
        <v>3920</v>
      </c>
      <c r="AA15" s="205">
        <v>4485</v>
      </c>
      <c r="AB15" s="206">
        <v>1.1440999999999999</v>
      </c>
      <c r="AC15" s="204">
        <v>5006</v>
      </c>
      <c r="AD15" s="205">
        <v>4513</v>
      </c>
      <c r="AE15" s="206">
        <v>0.90149999999999997</v>
      </c>
      <c r="AF15" s="207">
        <v>12460607.65</v>
      </c>
      <c r="AG15" s="208">
        <v>9289444.0899999999</v>
      </c>
      <c r="AH15" s="206">
        <v>0.74550000000000005</v>
      </c>
      <c r="AI15" s="204">
        <v>4255</v>
      </c>
      <c r="AJ15" s="205">
        <v>3202</v>
      </c>
      <c r="AK15" s="206">
        <v>0.75249999999999995</v>
      </c>
      <c r="AL15" s="9" t="s">
        <v>165</v>
      </c>
    </row>
    <row r="16" spans="1:38" ht="13.8" x14ac:dyDescent="0.3">
      <c r="A16" s="57" t="s">
        <v>152</v>
      </c>
      <c r="B16" s="57" t="s">
        <v>18</v>
      </c>
      <c r="C16" s="227">
        <v>2619532.1800000002</v>
      </c>
      <c r="D16" s="227">
        <v>5123954.09</v>
      </c>
      <c r="E16" s="228">
        <v>0.51123256258527505</v>
      </c>
      <c r="F16" s="58">
        <v>1864</v>
      </c>
      <c r="G16" s="58">
        <v>1776</v>
      </c>
      <c r="H16" s="59">
        <v>0.95279999999999998</v>
      </c>
      <c r="I16" s="54">
        <v>1</v>
      </c>
      <c r="J16" s="230">
        <v>2635</v>
      </c>
      <c r="K16" s="230">
        <v>2475</v>
      </c>
      <c r="L16" s="231">
        <v>0.93930000000000002</v>
      </c>
      <c r="M16" s="228">
        <v>0.9</v>
      </c>
      <c r="N16" s="60">
        <v>2963986.49</v>
      </c>
      <c r="O16" s="60">
        <v>2047756.54</v>
      </c>
      <c r="P16" s="59">
        <v>0.69089999999999996</v>
      </c>
      <c r="Q16" s="59">
        <v>0.67249999999999999</v>
      </c>
      <c r="R16" s="230">
        <v>2017</v>
      </c>
      <c r="S16" s="230">
        <v>1184</v>
      </c>
      <c r="T16" s="231">
        <v>0.58699999999999997</v>
      </c>
      <c r="U16" s="231">
        <v>0.7</v>
      </c>
      <c r="V16" s="58">
        <v>1722</v>
      </c>
      <c r="W16" s="58">
        <v>1504</v>
      </c>
      <c r="X16" s="59">
        <v>0.87339999999999995</v>
      </c>
      <c r="Y16" s="216"/>
      <c r="Z16" s="204">
        <v>2496</v>
      </c>
      <c r="AA16" s="205">
        <v>2585</v>
      </c>
      <c r="AB16" s="206">
        <v>1.0357000000000001</v>
      </c>
      <c r="AC16" s="204">
        <v>3506</v>
      </c>
      <c r="AD16" s="205">
        <v>3141</v>
      </c>
      <c r="AE16" s="206">
        <v>0.89590000000000003</v>
      </c>
      <c r="AF16" s="207">
        <v>6173007.6100000003</v>
      </c>
      <c r="AG16" s="208">
        <v>4235994.26</v>
      </c>
      <c r="AH16" s="206">
        <v>0.68620000000000003</v>
      </c>
      <c r="AI16" s="204">
        <v>2762</v>
      </c>
      <c r="AJ16" s="205">
        <v>1828</v>
      </c>
      <c r="AK16" s="206">
        <v>0.66180000000000005</v>
      </c>
      <c r="AL16" s="9" t="s">
        <v>165</v>
      </c>
    </row>
    <row r="17" spans="1:38" ht="13.8" x14ac:dyDescent="0.3">
      <c r="A17" s="57" t="s">
        <v>316</v>
      </c>
      <c r="B17" s="57" t="s">
        <v>19</v>
      </c>
      <c r="C17" s="227">
        <v>456263.89</v>
      </c>
      <c r="D17" s="227">
        <v>899168.35</v>
      </c>
      <c r="E17" s="228">
        <v>0.50742877015188503</v>
      </c>
      <c r="F17" s="58">
        <v>186</v>
      </c>
      <c r="G17" s="58">
        <v>176</v>
      </c>
      <c r="H17" s="59">
        <v>0.94620000000000004</v>
      </c>
      <c r="I17" s="54">
        <v>1</v>
      </c>
      <c r="J17" s="230">
        <v>259</v>
      </c>
      <c r="K17" s="230">
        <v>243</v>
      </c>
      <c r="L17" s="231">
        <v>0.93820000000000003</v>
      </c>
      <c r="M17" s="228">
        <v>0.9</v>
      </c>
      <c r="N17" s="60">
        <v>480312.07</v>
      </c>
      <c r="O17" s="60">
        <v>357966.35</v>
      </c>
      <c r="P17" s="59">
        <v>0.74529999999999996</v>
      </c>
      <c r="Q17" s="59">
        <v>0.7</v>
      </c>
      <c r="R17" s="230">
        <v>211</v>
      </c>
      <c r="S17" s="230">
        <v>143</v>
      </c>
      <c r="T17" s="231">
        <v>0.67769999999999997</v>
      </c>
      <c r="U17" s="231">
        <v>0.7</v>
      </c>
      <c r="V17" s="58">
        <v>163</v>
      </c>
      <c r="W17" s="58">
        <v>103</v>
      </c>
      <c r="X17" s="59">
        <v>0.63190000000000002</v>
      </c>
      <c r="Y17" s="216"/>
      <c r="Z17" s="204">
        <v>223</v>
      </c>
      <c r="AA17" s="205">
        <v>224</v>
      </c>
      <c r="AB17" s="206">
        <v>1.0044999999999999</v>
      </c>
      <c r="AC17" s="204">
        <v>324</v>
      </c>
      <c r="AD17" s="205">
        <v>295</v>
      </c>
      <c r="AE17" s="206">
        <v>0.91049999999999998</v>
      </c>
      <c r="AF17" s="207">
        <v>1028891.12</v>
      </c>
      <c r="AG17" s="208">
        <v>840387.32</v>
      </c>
      <c r="AH17" s="206">
        <v>0.81679999999999997</v>
      </c>
      <c r="AI17" s="204">
        <v>271</v>
      </c>
      <c r="AJ17" s="205">
        <v>195</v>
      </c>
      <c r="AK17" s="206">
        <v>0.71960000000000002</v>
      </c>
      <c r="AL17" s="9" t="s">
        <v>165</v>
      </c>
    </row>
    <row r="18" spans="1:38" ht="13.8" x14ac:dyDescent="0.3">
      <c r="A18" s="57" t="s">
        <v>166</v>
      </c>
      <c r="B18" s="57" t="s">
        <v>20</v>
      </c>
      <c r="C18" s="227">
        <v>1952220.2</v>
      </c>
      <c r="D18" s="227">
        <v>4372610.51</v>
      </c>
      <c r="E18" s="228">
        <v>0.44646560573720101</v>
      </c>
      <c r="F18" s="58">
        <v>1335</v>
      </c>
      <c r="G18" s="58">
        <v>1245</v>
      </c>
      <c r="H18" s="59">
        <v>0.93259999999999998</v>
      </c>
      <c r="I18" s="54">
        <v>0.98760000000000003</v>
      </c>
      <c r="J18" s="230">
        <v>1948</v>
      </c>
      <c r="K18" s="230">
        <v>1621</v>
      </c>
      <c r="L18" s="231">
        <v>0.83209999999999995</v>
      </c>
      <c r="M18" s="228">
        <v>0.83379999999999999</v>
      </c>
      <c r="N18" s="60">
        <v>2308696.29</v>
      </c>
      <c r="O18" s="60">
        <v>1559177.17</v>
      </c>
      <c r="P18" s="59">
        <v>0.67530000000000001</v>
      </c>
      <c r="Q18" s="59">
        <v>0.69030000000000002</v>
      </c>
      <c r="R18" s="230">
        <v>1248</v>
      </c>
      <c r="S18" s="230">
        <v>695</v>
      </c>
      <c r="T18" s="231">
        <v>0.55689999999999995</v>
      </c>
      <c r="U18" s="231">
        <v>0.67479999999999996</v>
      </c>
      <c r="V18" s="58">
        <v>1157</v>
      </c>
      <c r="W18" s="58">
        <v>878</v>
      </c>
      <c r="X18" s="59">
        <v>0.75890000000000002</v>
      </c>
      <c r="Y18" s="216"/>
      <c r="Z18" s="204">
        <v>1555</v>
      </c>
      <c r="AA18" s="205">
        <v>1631</v>
      </c>
      <c r="AB18" s="206">
        <v>1.0488999999999999</v>
      </c>
      <c r="AC18" s="204">
        <v>2320</v>
      </c>
      <c r="AD18" s="205">
        <v>2093</v>
      </c>
      <c r="AE18" s="206">
        <v>0.9022</v>
      </c>
      <c r="AF18" s="207">
        <v>5751731.7800000003</v>
      </c>
      <c r="AG18" s="208">
        <v>4131524.66</v>
      </c>
      <c r="AH18" s="206">
        <v>0.71830000000000005</v>
      </c>
      <c r="AI18" s="204">
        <v>1752</v>
      </c>
      <c r="AJ18" s="205">
        <v>1230</v>
      </c>
      <c r="AK18" s="206">
        <v>0.70209999999999995</v>
      </c>
      <c r="AL18" s="9" t="s">
        <v>165</v>
      </c>
    </row>
    <row r="19" spans="1:38" ht="13.8" x14ac:dyDescent="0.3">
      <c r="A19" s="57" t="s">
        <v>142</v>
      </c>
      <c r="B19" s="57" t="s">
        <v>21</v>
      </c>
      <c r="C19" s="227">
        <v>629882.65</v>
      </c>
      <c r="D19" s="227">
        <v>1273762.44</v>
      </c>
      <c r="E19" s="228">
        <v>0.49450559242428299</v>
      </c>
      <c r="F19" s="58">
        <v>626</v>
      </c>
      <c r="G19" s="58">
        <v>590</v>
      </c>
      <c r="H19" s="59">
        <v>0.9425</v>
      </c>
      <c r="I19" s="54">
        <v>0.99419999999999997</v>
      </c>
      <c r="J19" s="230">
        <v>836</v>
      </c>
      <c r="K19" s="230">
        <v>767</v>
      </c>
      <c r="L19" s="231">
        <v>0.91749999999999998</v>
      </c>
      <c r="M19" s="228">
        <v>0.9</v>
      </c>
      <c r="N19" s="60">
        <v>627656.35</v>
      </c>
      <c r="O19" s="60">
        <v>467819.68</v>
      </c>
      <c r="P19" s="59">
        <v>0.74529999999999996</v>
      </c>
      <c r="Q19" s="59">
        <v>0.7</v>
      </c>
      <c r="R19" s="230">
        <v>565</v>
      </c>
      <c r="S19" s="230">
        <v>326</v>
      </c>
      <c r="T19" s="231">
        <v>0.57699999999999996</v>
      </c>
      <c r="U19" s="231">
        <v>0.7</v>
      </c>
      <c r="V19" s="58">
        <v>469</v>
      </c>
      <c r="W19" s="58">
        <v>389</v>
      </c>
      <c r="X19" s="59">
        <v>0.82940000000000003</v>
      </c>
      <c r="Y19" s="216"/>
      <c r="Z19" s="204">
        <v>835</v>
      </c>
      <c r="AA19" s="205">
        <v>848</v>
      </c>
      <c r="AB19" s="206">
        <v>1.0156000000000001</v>
      </c>
      <c r="AC19" s="204">
        <v>1118</v>
      </c>
      <c r="AD19" s="205">
        <v>1014</v>
      </c>
      <c r="AE19" s="206">
        <v>0.90700000000000003</v>
      </c>
      <c r="AF19" s="207">
        <v>1582565.37</v>
      </c>
      <c r="AG19" s="208">
        <v>1083718.03</v>
      </c>
      <c r="AH19" s="206">
        <v>0.68479999999999996</v>
      </c>
      <c r="AI19" s="204">
        <v>860</v>
      </c>
      <c r="AJ19" s="205">
        <v>554</v>
      </c>
      <c r="AK19" s="206">
        <v>0.64419999999999999</v>
      </c>
      <c r="AL19" s="9" t="s">
        <v>165</v>
      </c>
    </row>
    <row r="20" spans="1:38" ht="13.8" x14ac:dyDescent="0.3">
      <c r="A20" s="57" t="s">
        <v>152</v>
      </c>
      <c r="B20" s="57" t="s">
        <v>22</v>
      </c>
      <c r="C20" s="227">
        <v>4976766.67</v>
      </c>
      <c r="D20" s="227">
        <v>10358119.390000001</v>
      </c>
      <c r="E20" s="228">
        <v>0.48047010104987797</v>
      </c>
      <c r="F20" s="58">
        <v>3639</v>
      </c>
      <c r="G20" s="58">
        <v>3508</v>
      </c>
      <c r="H20" s="59">
        <v>0.96399999999999997</v>
      </c>
      <c r="I20" s="54">
        <v>1</v>
      </c>
      <c r="J20" s="230">
        <v>4812</v>
      </c>
      <c r="K20" s="230">
        <v>4579</v>
      </c>
      <c r="L20" s="231">
        <v>0.9516</v>
      </c>
      <c r="M20" s="228">
        <v>0.9</v>
      </c>
      <c r="N20" s="60">
        <v>5564146.5300000003</v>
      </c>
      <c r="O20" s="60">
        <v>3872294.47</v>
      </c>
      <c r="P20" s="59">
        <v>0.69589999999999996</v>
      </c>
      <c r="Q20" s="59">
        <v>0.6966</v>
      </c>
      <c r="R20" s="230">
        <v>4114</v>
      </c>
      <c r="S20" s="230">
        <v>2448</v>
      </c>
      <c r="T20" s="231">
        <v>0.59499999999999997</v>
      </c>
      <c r="U20" s="231">
        <v>0.7</v>
      </c>
      <c r="V20" s="58">
        <v>3061</v>
      </c>
      <c r="W20" s="58">
        <v>2540</v>
      </c>
      <c r="X20" s="59">
        <v>0.82979999999999998</v>
      </c>
      <c r="Y20" s="216"/>
      <c r="Z20" s="204">
        <v>4467</v>
      </c>
      <c r="AA20" s="205">
        <v>4636</v>
      </c>
      <c r="AB20" s="206">
        <v>1.0378000000000001</v>
      </c>
      <c r="AC20" s="204">
        <v>6499</v>
      </c>
      <c r="AD20" s="205">
        <v>5826</v>
      </c>
      <c r="AE20" s="206">
        <v>0.89639999999999997</v>
      </c>
      <c r="AF20" s="207">
        <v>12358019.140000001</v>
      </c>
      <c r="AG20" s="208">
        <v>8601483.5600000005</v>
      </c>
      <c r="AH20" s="206">
        <v>0.69599999999999995</v>
      </c>
      <c r="AI20" s="204">
        <v>5390</v>
      </c>
      <c r="AJ20" s="205">
        <v>3733</v>
      </c>
      <c r="AK20" s="206">
        <v>0.69259999999999999</v>
      </c>
      <c r="AL20" s="9" t="s">
        <v>165</v>
      </c>
    </row>
    <row r="21" spans="1:38" ht="13.8" x14ac:dyDescent="0.3">
      <c r="A21" s="57" t="s">
        <v>142</v>
      </c>
      <c r="B21" s="57" t="s">
        <v>23</v>
      </c>
      <c r="C21" s="227">
        <v>1255958.81</v>
      </c>
      <c r="D21" s="227">
        <v>2479601.2799999998</v>
      </c>
      <c r="E21" s="228">
        <v>0.50651643880422603</v>
      </c>
      <c r="F21" s="58">
        <v>1065</v>
      </c>
      <c r="G21" s="58">
        <v>975</v>
      </c>
      <c r="H21" s="59">
        <v>0.91549999999999998</v>
      </c>
      <c r="I21" s="54">
        <v>0.97760000000000002</v>
      </c>
      <c r="J21" s="230">
        <v>1404</v>
      </c>
      <c r="K21" s="230">
        <v>1152</v>
      </c>
      <c r="L21" s="231">
        <v>0.82050000000000001</v>
      </c>
      <c r="M21" s="228">
        <v>0.81379999999999997</v>
      </c>
      <c r="N21" s="60">
        <v>1428989.57</v>
      </c>
      <c r="O21" s="60">
        <v>984096.05</v>
      </c>
      <c r="P21" s="59">
        <v>0.68869999999999998</v>
      </c>
      <c r="Q21" s="59">
        <v>0.7</v>
      </c>
      <c r="R21" s="230">
        <v>921</v>
      </c>
      <c r="S21" s="230">
        <v>535</v>
      </c>
      <c r="T21" s="231">
        <v>0.58089999999999997</v>
      </c>
      <c r="U21" s="231">
        <v>0.69399999999999995</v>
      </c>
      <c r="V21" s="58">
        <v>859</v>
      </c>
      <c r="W21" s="58">
        <v>656</v>
      </c>
      <c r="X21" s="59">
        <v>0.76370000000000005</v>
      </c>
      <c r="Y21" s="216"/>
      <c r="Z21" s="204">
        <v>1131</v>
      </c>
      <c r="AA21" s="205">
        <v>1161</v>
      </c>
      <c r="AB21" s="206">
        <v>1.0265</v>
      </c>
      <c r="AC21" s="204">
        <v>1578</v>
      </c>
      <c r="AD21" s="205">
        <v>1345</v>
      </c>
      <c r="AE21" s="206">
        <v>0.85229999999999995</v>
      </c>
      <c r="AF21" s="207">
        <v>2786907.61</v>
      </c>
      <c r="AG21" s="208">
        <v>1973869.75</v>
      </c>
      <c r="AH21" s="206">
        <v>0.70830000000000004</v>
      </c>
      <c r="AI21" s="204">
        <v>1205</v>
      </c>
      <c r="AJ21" s="205">
        <v>819</v>
      </c>
      <c r="AK21" s="206">
        <v>0.67969999999999997</v>
      </c>
      <c r="AL21" s="9" t="s">
        <v>165</v>
      </c>
    </row>
    <row r="22" spans="1:38" ht="13.8" x14ac:dyDescent="0.3">
      <c r="A22" s="57" t="s">
        <v>251</v>
      </c>
      <c r="B22" s="57" t="s">
        <v>24</v>
      </c>
      <c r="C22" s="227">
        <v>484157.2</v>
      </c>
      <c r="D22" s="227">
        <v>1032924.7</v>
      </c>
      <c r="E22" s="228">
        <v>0.46872458369908299</v>
      </c>
      <c r="F22" s="58">
        <v>410</v>
      </c>
      <c r="G22" s="58">
        <v>353</v>
      </c>
      <c r="H22" s="59">
        <v>0.86099999999999999</v>
      </c>
      <c r="I22" s="54">
        <v>1</v>
      </c>
      <c r="J22" s="230">
        <v>634</v>
      </c>
      <c r="K22" s="230">
        <v>555</v>
      </c>
      <c r="L22" s="231">
        <v>0.87539999999999996</v>
      </c>
      <c r="M22" s="228">
        <v>0.87109999999999999</v>
      </c>
      <c r="N22" s="60">
        <v>594785.26</v>
      </c>
      <c r="O22" s="60">
        <v>380902</v>
      </c>
      <c r="P22" s="59">
        <v>0.64039999999999997</v>
      </c>
      <c r="Q22" s="59">
        <v>0.62270000000000003</v>
      </c>
      <c r="R22" s="230">
        <v>472</v>
      </c>
      <c r="S22" s="230">
        <v>236</v>
      </c>
      <c r="T22" s="231">
        <v>0.5</v>
      </c>
      <c r="U22" s="231">
        <v>0.66779999999999995</v>
      </c>
      <c r="V22" s="58">
        <v>396</v>
      </c>
      <c r="W22" s="58">
        <v>287</v>
      </c>
      <c r="X22" s="59">
        <v>0.72470000000000001</v>
      </c>
      <c r="Y22" s="216"/>
      <c r="Z22" s="204">
        <v>479</v>
      </c>
      <c r="AA22" s="205">
        <v>483</v>
      </c>
      <c r="AB22" s="206">
        <v>1.0084</v>
      </c>
      <c r="AC22" s="204">
        <v>795</v>
      </c>
      <c r="AD22" s="205">
        <v>681</v>
      </c>
      <c r="AE22" s="206">
        <v>0.85660000000000003</v>
      </c>
      <c r="AF22" s="207">
        <v>1467916.46</v>
      </c>
      <c r="AG22" s="208">
        <v>974339.09</v>
      </c>
      <c r="AH22" s="206">
        <v>0.66379999999999995</v>
      </c>
      <c r="AI22" s="204">
        <v>624</v>
      </c>
      <c r="AJ22" s="205">
        <v>430</v>
      </c>
      <c r="AK22" s="206">
        <v>0.68910000000000005</v>
      </c>
      <c r="AL22" s="9" t="s">
        <v>165</v>
      </c>
    </row>
    <row r="23" spans="1:38" ht="13.8" x14ac:dyDescent="0.3">
      <c r="A23" s="57" t="s">
        <v>316</v>
      </c>
      <c r="B23" s="57" t="s">
        <v>25</v>
      </c>
      <c r="C23" s="227">
        <v>702256.45</v>
      </c>
      <c r="D23" s="227">
        <v>1472760.57</v>
      </c>
      <c r="E23" s="228">
        <v>0.47683001860920299</v>
      </c>
      <c r="F23" s="58">
        <v>635</v>
      </c>
      <c r="G23" s="58">
        <v>595</v>
      </c>
      <c r="H23" s="59">
        <v>0.93700000000000006</v>
      </c>
      <c r="I23" s="54">
        <v>0.96750000000000003</v>
      </c>
      <c r="J23" s="230">
        <v>892</v>
      </c>
      <c r="K23" s="230">
        <v>844</v>
      </c>
      <c r="L23" s="231">
        <v>0.94620000000000004</v>
      </c>
      <c r="M23" s="228">
        <v>0.9</v>
      </c>
      <c r="N23" s="60">
        <v>793223.88</v>
      </c>
      <c r="O23" s="60">
        <v>532553.93000000005</v>
      </c>
      <c r="P23" s="59">
        <v>0.6714</v>
      </c>
      <c r="Q23" s="59">
        <v>0.64649999999999996</v>
      </c>
      <c r="R23" s="230">
        <v>682</v>
      </c>
      <c r="S23" s="230">
        <v>416</v>
      </c>
      <c r="T23" s="231">
        <v>0.61</v>
      </c>
      <c r="U23" s="231">
        <v>0.68579999999999997</v>
      </c>
      <c r="V23" s="58">
        <v>522</v>
      </c>
      <c r="W23" s="58">
        <v>422</v>
      </c>
      <c r="X23" s="59">
        <v>0.80840000000000001</v>
      </c>
      <c r="Y23" s="216"/>
      <c r="Z23" s="204">
        <v>899</v>
      </c>
      <c r="AA23" s="205">
        <v>905</v>
      </c>
      <c r="AB23" s="206">
        <v>1.0066999999999999</v>
      </c>
      <c r="AC23" s="204">
        <v>1160</v>
      </c>
      <c r="AD23" s="205">
        <v>1105</v>
      </c>
      <c r="AE23" s="206">
        <v>0.9526</v>
      </c>
      <c r="AF23" s="207">
        <v>2050773.32</v>
      </c>
      <c r="AG23" s="208">
        <v>1346239.29</v>
      </c>
      <c r="AH23" s="206">
        <v>0.65649999999999997</v>
      </c>
      <c r="AI23" s="204">
        <v>1031</v>
      </c>
      <c r="AJ23" s="205">
        <v>713</v>
      </c>
      <c r="AK23" s="206">
        <v>0.69159999999999999</v>
      </c>
      <c r="AL23" s="9" t="s">
        <v>165</v>
      </c>
    </row>
    <row r="24" spans="1:38" ht="13.8" x14ac:dyDescent="0.3">
      <c r="A24" s="57" t="s">
        <v>251</v>
      </c>
      <c r="B24" s="57" t="s">
        <v>26</v>
      </c>
      <c r="C24" s="227">
        <v>237861.96</v>
      </c>
      <c r="D24" s="227">
        <v>524686.93999999994</v>
      </c>
      <c r="E24" s="228">
        <v>0.45334072923560897</v>
      </c>
      <c r="F24" s="58">
        <v>153</v>
      </c>
      <c r="G24" s="58">
        <v>155</v>
      </c>
      <c r="H24" s="59">
        <v>1.0130999999999999</v>
      </c>
      <c r="I24" s="54">
        <v>0.98770000000000002</v>
      </c>
      <c r="J24" s="230">
        <v>227</v>
      </c>
      <c r="K24" s="230">
        <v>209</v>
      </c>
      <c r="L24" s="231">
        <v>0.92069999999999996</v>
      </c>
      <c r="M24" s="228">
        <v>0.9</v>
      </c>
      <c r="N24" s="60">
        <v>269948.74</v>
      </c>
      <c r="O24" s="60">
        <v>190039.52</v>
      </c>
      <c r="P24" s="59">
        <v>0.70399999999999996</v>
      </c>
      <c r="Q24" s="59">
        <v>0.68740000000000001</v>
      </c>
      <c r="R24" s="230">
        <v>187</v>
      </c>
      <c r="S24" s="230">
        <v>108</v>
      </c>
      <c r="T24" s="231">
        <v>0.57750000000000001</v>
      </c>
      <c r="U24" s="231">
        <v>0.7</v>
      </c>
      <c r="V24" s="58">
        <v>144</v>
      </c>
      <c r="W24" s="58">
        <v>107</v>
      </c>
      <c r="X24" s="59">
        <v>0.74309999999999998</v>
      </c>
      <c r="Y24" s="216"/>
      <c r="Z24" s="204">
        <v>189</v>
      </c>
      <c r="AA24" s="205">
        <v>206</v>
      </c>
      <c r="AB24" s="206">
        <v>1.0899000000000001</v>
      </c>
      <c r="AC24" s="204">
        <v>310</v>
      </c>
      <c r="AD24" s="205">
        <v>269</v>
      </c>
      <c r="AE24" s="206">
        <v>0.86770000000000003</v>
      </c>
      <c r="AF24" s="207">
        <v>560121.86</v>
      </c>
      <c r="AG24" s="208">
        <v>354611.55</v>
      </c>
      <c r="AH24" s="206">
        <v>0.6331</v>
      </c>
      <c r="AI24" s="204">
        <v>254</v>
      </c>
      <c r="AJ24" s="205">
        <v>173</v>
      </c>
      <c r="AK24" s="206">
        <v>0.68110000000000004</v>
      </c>
      <c r="AL24" s="9" t="s">
        <v>165</v>
      </c>
    </row>
    <row r="25" spans="1:38" ht="13.8" x14ac:dyDescent="0.3">
      <c r="A25" s="57" t="s">
        <v>152</v>
      </c>
      <c r="B25" s="57" t="s">
        <v>27</v>
      </c>
      <c r="C25" s="227">
        <v>4257539.3600000003</v>
      </c>
      <c r="D25" s="227">
        <v>8776000.6400000006</v>
      </c>
      <c r="E25" s="228">
        <v>0.48513434930652</v>
      </c>
      <c r="F25" s="58">
        <v>4720</v>
      </c>
      <c r="G25" s="58">
        <v>4389</v>
      </c>
      <c r="H25" s="59">
        <v>0.92989999999999995</v>
      </c>
      <c r="I25" s="54">
        <v>0.95799999999999996</v>
      </c>
      <c r="J25" s="230">
        <v>5751</v>
      </c>
      <c r="K25" s="230">
        <v>5332</v>
      </c>
      <c r="L25" s="231">
        <v>0.92710000000000004</v>
      </c>
      <c r="M25" s="228">
        <v>0.9</v>
      </c>
      <c r="N25" s="60">
        <v>5131279</v>
      </c>
      <c r="O25" s="60">
        <v>3212832.17</v>
      </c>
      <c r="P25" s="59">
        <v>0.62609999999999999</v>
      </c>
      <c r="Q25" s="59">
        <v>0.62270000000000003</v>
      </c>
      <c r="R25" s="230">
        <v>4322</v>
      </c>
      <c r="S25" s="230">
        <v>2293</v>
      </c>
      <c r="T25" s="231">
        <v>0.53049999999999997</v>
      </c>
      <c r="U25" s="231">
        <v>0.63929999999999998</v>
      </c>
      <c r="V25" s="58">
        <v>3468</v>
      </c>
      <c r="W25" s="58">
        <v>2983</v>
      </c>
      <c r="X25" s="59">
        <v>0.86009999999999998</v>
      </c>
      <c r="Y25" s="216"/>
      <c r="Z25" s="204">
        <v>5332</v>
      </c>
      <c r="AA25" s="205">
        <v>5240</v>
      </c>
      <c r="AB25" s="206">
        <v>0.98270000000000002</v>
      </c>
      <c r="AC25" s="204">
        <v>7603</v>
      </c>
      <c r="AD25" s="205">
        <v>6484</v>
      </c>
      <c r="AE25" s="206">
        <v>0.8528</v>
      </c>
      <c r="AF25" s="207">
        <v>10788858.869999999</v>
      </c>
      <c r="AG25" s="208">
        <v>6838084.1799999997</v>
      </c>
      <c r="AH25" s="206">
        <v>0.63380000000000003</v>
      </c>
      <c r="AI25" s="204">
        <v>5608</v>
      </c>
      <c r="AJ25" s="205">
        <v>3602</v>
      </c>
      <c r="AK25" s="206">
        <v>0.64229999999999998</v>
      </c>
      <c r="AL25" s="9" t="s">
        <v>165</v>
      </c>
    </row>
    <row r="26" spans="1:38" ht="13.8" x14ac:dyDescent="0.3">
      <c r="A26" s="57" t="s">
        <v>166</v>
      </c>
      <c r="B26" s="57" t="s">
        <v>28</v>
      </c>
      <c r="C26" s="227">
        <v>2148123.63</v>
      </c>
      <c r="D26" s="227">
        <v>4593314.3099999996</v>
      </c>
      <c r="E26" s="228">
        <v>0.46766310446541198</v>
      </c>
      <c r="F26" s="58">
        <v>2799</v>
      </c>
      <c r="G26" s="58">
        <v>2503</v>
      </c>
      <c r="H26" s="59">
        <v>0.89419999999999999</v>
      </c>
      <c r="I26" s="54">
        <v>0.98360000000000003</v>
      </c>
      <c r="J26" s="230">
        <v>3504</v>
      </c>
      <c r="K26" s="230">
        <v>2911</v>
      </c>
      <c r="L26" s="231">
        <v>0.83079999999999998</v>
      </c>
      <c r="M26" s="228">
        <v>0.76829999999999998</v>
      </c>
      <c r="N26" s="60">
        <v>2596938.67</v>
      </c>
      <c r="O26" s="60">
        <v>1653881.8</v>
      </c>
      <c r="P26" s="59">
        <v>0.63690000000000002</v>
      </c>
      <c r="Q26" s="59">
        <v>0.64239999999999997</v>
      </c>
      <c r="R26" s="230">
        <v>2313</v>
      </c>
      <c r="S26" s="230">
        <v>1212</v>
      </c>
      <c r="T26" s="231">
        <v>0.52400000000000002</v>
      </c>
      <c r="U26" s="231">
        <v>0.67520000000000002</v>
      </c>
      <c r="V26" s="58">
        <v>1993</v>
      </c>
      <c r="W26" s="58">
        <v>1752</v>
      </c>
      <c r="X26" s="59">
        <v>0.87909999999999999</v>
      </c>
      <c r="Y26" s="216"/>
      <c r="Z26" s="204">
        <v>3019</v>
      </c>
      <c r="AA26" s="205">
        <v>3097</v>
      </c>
      <c r="AB26" s="206">
        <v>1.0258</v>
      </c>
      <c r="AC26" s="204">
        <v>4017</v>
      </c>
      <c r="AD26" s="205">
        <v>3602</v>
      </c>
      <c r="AE26" s="206">
        <v>0.89670000000000005</v>
      </c>
      <c r="AF26" s="207">
        <v>5783039.7599999998</v>
      </c>
      <c r="AG26" s="208">
        <v>3780966.96</v>
      </c>
      <c r="AH26" s="206">
        <v>0.65380000000000005</v>
      </c>
      <c r="AI26" s="204">
        <v>3064</v>
      </c>
      <c r="AJ26" s="205">
        <v>1927</v>
      </c>
      <c r="AK26" s="206">
        <v>0.62890000000000001</v>
      </c>
      <c r="AL26" s="9" t="s">
        <v>165</v>
      </c>
    </row>
    <row r="27" spans="1:38" ht="13.8" x14ac:dyDescent="0.3">
      <c r="A27" s="57" t="s">
        <v>166</v>
      </c>
      <c r="B27" s="57" t="s">
        <v>29</v>
      </c>
      <c r="C27" s="227">
        <v>3602510.86</v>
      </c>
      <c r="D27" s="227">
        <v>7739824.5599999996</v>
      </c>
      <c r="E27" s="228">
        <v>0.46545122981443898</v>
      </c>
      <c r="F27" s="58">
        <v>3044</v>
      </c>
      <c r="G27" s="58">
        <v>2773</v>
      </c>
      <c r="H27" s="59">
        <v>0.91100000000000003</v>
      </c>
      <c r="I27" s="54">
        <v>0.9849</v>
      </c>
      <c r="J27" s="230">
        <v>3973</v>
      </c>
      <c r="K27" s="230">
        <v>3526</v>
      </c>
      <c r="L27" s="231">
        <v>0.88749999999999996</v>
      </c>
      <c r="M27" s="228">
        <v>0.83679999999999999</v>
      </c>
      <c r="N27" s="60">
        <v>4309783.38</v>
      </c>
      <c r="O27" s="60">
        <v>2897415.53</v>
      </c>
      <c r="P27" s="59">
        <v>0.67230000000000001</v>
      </c>
      <c r="Q27" s="59">
        <v>0.68589999999999995</v>
      </c>
      <c r="R27" s="230">
        <v>2633</v>
      </c>
      <c r="S27" s="230">
        <v>1443</v>
      </c>
      <c r="T27" s="231">
        <v>0.54800000000000004</v>
      </c>
      <c r="U27" s="231">
        <v>0.67800000000000005</v>
      </c>
      <c r="V27" s="58">
        <v>2499</v>
      </c>
      <c r="W27" s="58">
        <v>1949</v>
      </c>
      <c r="X27" s="59">
        <v>0.77990000000000004</v>
      </c>
      <c r="Y27" s="216"/>
      <c r="Z27" s="204">
        <v>3456</v>
      </c>
      <c r="AA27" s="205">
        <v>3519</v>
      </c>
      <c r="AB27" s="206">
        <v>1.0182</v>
      </c>
      <c r="AC27" s="204">
        <v>4884</v>
      </c>
      <c r="AD27" s="205">
        <v>4140</v>
      </c>
      <c r="AE27" s="206">
        <v>0.84770000000000001</v>
      </c>
      <c r="AF27" s="207">
        <v>10605205.050000001</v>
      </c>
      <c r="AG27" s="208">
        <v>7628507.4400000004</v>
      </c>
      <c r="AH27" s="206">
        <v>0.71930000000000005</v>
      </c>
      <c r="AI27" s="204">
        <v>3632</v>
      </c>
      <c r="AJ27" s="205">
        <v>2521</v>
      </c>
      <c r="AK27" s="206">
        <v>0.69410000000000005</v>
      </c>
      <c r="AL27" s="9" t="s">
        <v>165</v>
      </c>
    </row>
    <row r="28" spans="1:38" ht="13.8" x14ac:dyDescent="0.3">
      <c r="A28" s="57" t="s">
        <v>166</v>
      </c>
      <c r="B28" s="57" t="s">
        <v>30</v>
      </c>
      <c r="C28" s="227">
        <v>18059292.879999999</v>
      </c>
      <c r="D28" s="227">
        <v>37148736.07</v>
      </c>
      <c r="E28" s="228">
        <v>0.48613478655022202</v>
      </c>
      <c r="F28" s="58">
        <v>13499</v>
      </c>
      <c r="G28" s="58">
        <v>12259</v>
      </c>
      <c r="H28" s="59">
        <v>0.90810000000000002</v>
      </c>
      <c r="I28" s="54">
        <v>0.96160000000000001</v>
      </c>
      <c r="J28" s="230">
        <v>18072</v>
      </c>
      <c r="K28" s="230">
        <v>14555</v>
      </c>
      <c r="L28" s="231">
        <v>0.8054</v>
      </c>
      <c r="M28" s="228">
        <v>0.81799999999999995</v>
      </c>
      <c r="N28" s="60">
        <v>20927435.710000001</v>
      </c>
      <c r="O28" s="60">
        <v>14043376.82</v>
      </c>
      <c r="P28" s="59">
        <v>0.67110000000000003</v>
      </c>
      <c r="Q28" s="59">
        <v>0.67359999999999998</v>
      </c>
      <c r="R28" s="230">
        <v>12259</v>
      </c>
      <c r="S28" s="230">
        <v>6710</v>
      </c>
      <c r="T28" s="231">
        <v>0.5474</v>
      </c>
      <c r="U28" s="231">
        <v>0.66020000000000001</v>
      </c>
      <c r="V28" s="58">
        <v>9938</v>
      </c>
      <c r="W28" s="58">
        <v>7595</v>
      </c>
      <c r="X28" s="59">
        <v>0.76419999999999999</v>
      </c>
      <c r="Y28" s="216"/>
      <c r="Z28" s="204">
        <v>14134</v>
      </c>
      <c r="AA28" s="205">
        <v>14254</v>
      </c>
      <c r="AB28" s="206">
        <v>1.0085</v>
      </c>
      <c r="AC28" s="204">
        <v>19714</v>
      </c>
      <c r="AD28" s="205">
        <v>16480</v>
      </c>
      <c r="AE28" s="206">
        <v>0.83599999999999997</v>
      </c>
      <c r="AF28" s="207">
        <v>46636288.689999998</v>
      </c>
      <c r="AG28" s="208">
        <v>31502301.789999999</v>
      </c>
      <c r="AH28" s="206">
        <v>0.67549999999999999</v>
      </c>
      <c r="AI28" s="204">
        <v>15456</v>
      </c>
      <c r="AJ28" s="205">
        <v>9817</v>
      </c>
      <c r="AK28" s="206">
        <v>0.63519999999999999</v>
      </c>
      <c r="AL28" s="9" t="s">
        <v>165</v>
      </c>
    </row>
    <row r="29" spans="1:38" ht="13.8" x14ac:dyDescent="0.3">
      <c r="A29" s="57" t="s">
        <v>316</v>
      </c>
      <c r="B29" s="57" t="s">
        <v>31</v>
      </c>
      <c r="C29" s="227">
        <v>1009891.63</v>
      </c>
      <c r="D29" s="227">
        <v>2107977.02</v>
      </c>
      <c r="E29" s="228">
        <v>0.47908094842513999</v>
      </c>
      <c r="F29" s="58">
        <v>468</v>
      </c>
      <c r="G29" s="58">
        <v>449</v>
      </c>
      <c r="H29" s="59">
        <v>0.95940000000000003</v>
      </c>
      <c r="I29" s="54">
        <v>0.98629999999999995</v>
      </c>
      <c r="J29" s="230">
        <v>722</v>
      </c>
      <c r="K29" s="230">
        <v>669</v>
      </c>
      <c r="L29" s="231">
        <v>0.92659999999999998</v>
      </c>
      <c r="M29" s="228">
        <v>0.9</v>
      </c>
      <c r="N29" s="60">
        <v>1132520.83</v>
      </c>
      <c r="O29" s="60">
        <v>793594.32</v>
      </c>
      <c r="P29" s="59">
        <v>0.70069999999999999</v>
      </c>
      <c r="Q29" s="59">
        <v>0.7</v>
      </c>
      <c r="R29" s="230">
        <v>598</v>
      </c>
      <c r="S29" s="230">
        <v>387</v>
      </c>
      <c r="T29" s="231">
        <v>0.6472</v>
      </c>
      <c r="U29" s="231">
        <v>0.7</v>
      </c>
      <c r="V29" s="58">
        <v>392</v>
      </c>
      <c r="W29" s="58">
        <v>271</v>
      </c>
      <c r="X29" s="59">
        <v>0.69130000000000003</v>
      </c>
      <c r="Y29" s="216"/>
      <c r="Z29" s="204">
        <v>619</v>
      </c>
      <c r="AA29" s="205">
        <v>663</v>
      </c>
      <c r="AB29" s="206">
        <v>1.0710999999999999</v>
      </c>
      <c r="AC29" s="204">
        <v>958</v>
      </c>
      <c r="AD29" s="205">
        <v>897</v>
      </c>
      <c r="AE29" s="206">
        <v>0.93630000000000002</v>
      </c>
      <c r="AF29" s="207">
        <v>2509079.5499999998</v>
      </c>
      <c r="AG29" s="208">
        <v>1647518.68</v>
      </c>
      <c r="AH29" s="206">
        <v>0.65659999999999996</v>
      </c>
      <c r="AI29" s="204">
        <v>855</v>
      </c>
      <c r="AJ29" s="205">
        <v>622</v>
      </c>
      <c r="AK29" s="206">
        <v>0.72750000000000004</v>
      </c>
      <c r="AL29" s="9" t="s">
        <v>165</v>
      </c>
    </row>
    <row r="30" spans="1:38" ht="13.8" x14ac:dyDescent="0.3">
      <c r="A30" s="57" t="s">
        <v>316</v>
      </c>
      <c r="B30" s="57" t="s">
        <v>32</v>
      </c>
      <c r="C30" s="227">
        <v>1026699.29</v>
      </c>
      <c r="D30" s="227">
        <v>2218151.21</v>
      </c>
      <c r="E30" s="228">
        <v>0.46286262423020302</v>
      </c>
      <c r="F30" s="58">
        <v>482</v>
      </c>
      <c r="G30" s="58">
        <v>473</v>
      </c>
      <c r="H30" s="59">
        <v>0.98129999999999995</v>
      </c>
      <c r="I30" s="54">
        <v>1</v>
      </c>
      <c r="J30" s="230">
        <v>735</v>
      </c>
      <c r="K30" s="230">
        <v>681</v>
      </c>
      <c r="L30" s="231">
        <v>0.92649999999999999</v>
      </c>
      <c r="M30" s="228">
        <v>0.9</v>
      </c>
      <c r="N30" s="60">
        <v>1088248.46</v>
      </c>
      <c r="O30" s="60">
        <v>766002.9</v>
      </c>
      <c r="P30" s="59">
        <v>0.70389999999999997</v>
      </c>
      <c r="Q30" s="59">
        <v>0.7</v>
      </c>
      <c r="R30" s="230">
        <v>591</v>
      </c>
      <c r="S30" s="230">
        <v>404</v>
      </c>
      <c r="T30" s="231">
        <v>0.68359999999999999</v>
      </c>
      <c r="U30" s="231">
        <v>0.7</v>
      </c>
      <c r="V30" s="58">
        <v>428</v>
      </c>
      <c r="W30" s="58">
        <v>317</v>
      </c>
      <c r="X30" s="59">
        <v>0.74070000000000003</v>
      </c>
      <c r="Y30" s="216"/>
      <c r="Z30" s="204">
        <v>716</v>
      </c>
      <c r="AA30" s="205">
        <v>772</v>
      </c>
      <c r="AB30" s="206">
        <v>1.0782</v>
      </c>
      <c r="AC30" s="204">
        <v>1087</v>
      </c>
      <c r="AD30" s="205">
        <v>1014</v>
      </c>
      <c r="AE30" s="206">
        <v>0.93279999999999996</v>
      </c>
      <c r="AF30" s="207">
        <v>3032884.52</v>
      </c>
      <c r="AG30" s="208">
        <v>2196211.0299999998</v>
      </c>
      <c r="AH30" s="206">
        <v>0.72409999999999997</v>
      </c>
      <c r="AI30" s="204">
        <v>959</v>
      </c>
      <c r="AJ30" s="205">
        <v>721</v>
      </c>
      <c r="AK30" s="206">
        <v>0.75180000000000002</v>
      </c>
      <c r="AL30" s="9" t="s">
        <v>165</v>
      </c>
    </row>
    <row r="31" spans="1:38" ht="13.8" x14ac:dyDescent="0.3">
      <c r="A31" s="57" t="s">
        <v>142</v>
      </c>
      <c r="B31" s="57" t="s">
        <v>33</v>
      </c>
      <c r="C31" s="227">
        <v>5598962.5199999996</v>
      </c>
      <c r="D31" s="227">
        <v>12124358.140000001</v>
      </c>
      <c r="E31" s="228">
        <v>0.46179455071755199</v>
      </c>
      <c r="F31" s="58">
        <v>3471</v>
      </c>
      <c r="G31" s="58">
        <v>3358</v>
      </c>
      <c r="H31" s="59">
        <v>0.96740000000000004</v>
      </c>
      <c r="I31" s="54">
        <v>1</v>
      </c>
      <c r="J31" s="230">
        <v>4679</v>
      </c>
      <c r="K31" s="230">
        <v>4131</v>
      </c>
      <c r="L31" s="231">
        <v>0.88290000000000002</v>
      </c>
      <c r="M31" s="228">
        <v>0.8871</v>
      </c>
      <c r="N31" s="60">
        <v>6654739.9299999997</v>
      </c>
      <c r="O31" s="60">
        <v>4550500.0999999996</v>
      </c>
      <c r="P31" s="59">
        <v>0.68379999999999996</v>
      </c>
      <c r="Q31" s="59">
        <v>0.69550000000000001</v>
      </c>
      <c r="R31" s="230">
        <v>3715</v>
      </c>
      <c r="S31" s="230">
        <v>2120</v>
      </c>
      <c r="T31" s="231">
        <v>0.57069999999999999</v>
      </c>
      <c r="U31" s="231">
        <v>0.7</v>
      </c>
      <c r="V31" s="58">
        <v>2799</v>
      </c>
      <c r="W31" s="58">
        <v>2355</v>
      </c>
      <c r="X31" s="59">
        <v>0.84140000000000004</v>
      </c>
      <c r="Y31" s="216"/>
      <c r="Z31" s="204">
        <v>4244</v>
      </c>
      <c r="AA31" s="205">
        <v>4549</v>
      </c>
      <c r="AB31" s="206">
        <v>1.0719000000000001</v>
      </c>
      <c r="AC31" s="204">
        <v>5985</v>
      </c>
      <c r="AD31" s="205">
        <v>5214</v>
      </c>
      <c r="AE31" s="206">
        <v>0.87119999999999997</v>
      </c>
      <c r="AF31" s="207">
        <v>13958043.609999999</v>
      </c>
      <c r="AG31" s="208">
        <v>10104344.050000001</v>
      </c>
      <c r="AH31" s="206">
        <v>0.72389999999999999</v>
      </c>
      <c r="AI31" s="204">
        <v>5160</v>
      </c>
      <c r="AJ31" s="205">
        <v>3716</v>
      </c>
      <c r="AK31" s="206">
        <v>0.72019999999999995</v>
      </c>
      <c r="AL31" s="9" t="s">
        <v>165</v>
      </c>
    </row>
    <row r="32" spans="1:38" ht="13.8" x14ac:dyDescent="0.3">
      <c r="A32" s="57" t="s">
        <v>142</v>
      </c>
      <c r="B32" s="57" t="s">
        <v>34</v>
      </c>
      <c r="C32" s="227">
        <v>1141056.22</v>
      </c>
      <c r="D32" s="227">
        <v>2133664.42</v>
      </c>
      <c r="E32" s="228">
        <v>0.53478710583738398</v>
      </c>
      <c r="F32" s="58">
        <v>859</v>
      </c>
      <c r="G32" s="58">
        <v>820</v>
      </c>
      <c r="H32" s="59">
        <v>0.9546</v>
      </c>
      <c r="I32" s="54">
        <v>1</v>
      </c>
      <c r="J32" s="230">
        <v>1044</v>
      </c>
      <c r="K32" s="230">
        <v>894</v>
      </c>
      <c r="L32" s="231">
        <v>0.85629999999999995</v>
      </c>
      <c r="M32" s="228">
        <v>0.81100000000000005</v>
      </c>
      <c r="N32" s="60">
        <v>1209703.8799999999</v>
      </c>
      <c r="O32" s="60">
        <v>894355.66</v>
      </c>
      <c r="P32" s="59">
        <v>0.73929999999999996</v>
      </c>
      <c r="Q32" s="59">
        <v>0.7</v>
      </c>
      <c r="R32" s="230">
        <v>714</v>
      </c>
      <c r="S32" s="230">
        <v>483</v>
      </c>
      <c r="T32" s="231">
        <v>0.67649999999999999</v>
      </c>
      <c r="U32" s="231">
        <v>0.7</v>
      </c>
      <c r="V32" s="58">
        <v>672</v>
      </c>
      <c r="W32" s="58">
        <v>553</v>
      </c>
      <c r="X32" s="59">
        <v>0.82289999999999996</v>
      </c>
      <c r="Y32" s="216"/>
      <c r="Z32" s="204">
        <v>834</v>
      </c>
      <c r="AA32" s="205">
        <v>860</v>
      </c>
      <c r="AB32" s="206">
        <v>1.0311999999999999</v>
      </c>
      <c r="AC32" s="204">
        <v>1234</v>
      </c>
      <c r="AD32" s="205">
        <v>1039</v>
      </c>
      <c r="AE32" s="206">
        <v>0.84199999999999997</v>
      </c>
      <c r="AF32" s="207">
        <v>2629292.1800000002</v>
      </c>
      <c r="AG32" s="208">
        <v>1788035.59</v>
      </c>
      <c r="AH32" s="206">
        <v>0.68</v>
      </c>
      <c r="AI32" s="204">
        <v>981</v>
      </c>
      <c r="AJ32" s="205">
        <v>665</v>
      </c>
      <c r="AK32" s="206">
        <v>0.67789999999999995</v>
      </c>
      <c r="AL32" s="9" t="s">
        <v>165</v>
      </c>
    </row>
    <row r="33" spans="1:38" ht="13.8" x14ac:dyDescent="0.3">
      <c r="A33" s="57" t="s">
        <v>166</v>
      </c>
      <c r="B33" s="57" t="s">
        <v>35</v>
      </c>
      <c r="C33" s="227">
        <v>2548438.5299999998</v>
      </c>
      <c r="D33" s="227">
        <v>5219889.92</v>
      </c>
      <c r="E33" s="228">
        <v>0.48821691052059601</v>
      </c>
      <c r="F33" s="58">
        <v>1951</v>
      </c>
      <c r="G33" s="58">
        <v>1821</v>
      </c>
      <c r="H33" s="59">
        <v>0.93340000000000001</v>
      </c>
      <c r="I33" s="54">
        <v>0.96870000000000001</v>
      </c>
      <c r="J33" s="230">
        <v>2416</v>
      </c>
      <c r="K33" s="230">
        <v>2160</v>
      </c>
      <c r="L33" s="231">
        <v>0.89400000000000002</v>
      </c>
      <c r="M33" s="228">
        <v>0.88870000000000005</v>
      </c>
      <c r="N33" s="60">
        <v>3045912.89</v>
      </c>
      <c r="O33" s="60">
        <v>2003340.94</v>
      </c>
      <c r="P33" s="59">
        <v>0.65769999999999995</v>
      </c>
      <c r="Q33" s="59">
        <v>0.6512</v>
      </c>
      <c r="R33" s="230">
        <v>1825</v>
      </c>
      <c r="S33" s="230">
        <v>1045</v>
      </c>
      <c r="T33" s="231">
        <v>0.5726</v>
      </c>
      <c r="U33" s="231">
        <v>0.7</v>
      </c>
      <c r="V33" s="58">
        <v>1562</v>
      </c>
      <c r="W33" s="58">
        <v>1327</v>
      </c>
      <c r="X33" s="59">
        <v>0.84960000000000002</v>
      </c>
      <c r="Y33" s="216"/>
      <c r="Z33" s="204">
        <v>2221</v>
      </c>
      <c r="AA33" s="205">
        <v>2172</v>
      </c>
      <c r="AB33" s="206">
        <v>0.97789999999999999</v>
      </c>
      <c r="AC33" s="204">
        <v>2962</v>
      </c>
      <c r="AD33" s="205">
        <v>2708</v>
      </c>
      <c r="AE33" s="206">
        <v>0.91420000000000001</v>
      </c>
      <c r="AF33" s="207">
        <v>6912578.6600000001</v>
      </c>
      <c r="AG33" s="208">
        <v>4640563.4000000004</v>
      </c>
      <c r="AH33" s="206">
        <v>0.67130000000000001</v>
      </c>
      <c r="AI33" s="204">
        <v>2478</v>
      </c>
      <c r="AJ33" s="205">
        <v>1802</v>
      </c>
      <c r="AK33" s="206">
        <v>0.72719999999999996</v>
      </c>
      <c r="AL33" s="9" t="s">
        <v>165</v>
      </c>
    </row>
    <row r="34" spans="1:38" ht="13.8" x14ac:dyDescent="0.3">
      <c r="A34" s="57" t="s">
        <v>142</v>
      </c>
      <c r="B34" s="57" t="s">
        <v>36</v>
      </c>
      <c r="C34" s="227">
        <v>7411095.1200000001</v>
      </c>
      <c r="D34" s="227">
        <v>15420585.52</v>
      </c>
      <c r="E34" s="228">
        <v>0.48059751754484598</v>
      </c>
      <c r="F34" s="58">
        <v>6392</v>
      </c>
      <c r="G34" s="58">
        <v>5962</v>
      </c>
      <c r="H34" s="59">
        <v>0.93269999999999997</v>
      </c>
      <c r="I34" s="54">
        <v>0.97199999999999998</v>
      </c>
      <c r="J34" s="230">
        <v>7741</v>
      </c>
      <c r="K34" s="230">
        <v>7017</v>
      </c>
      <c r="L34" s="231">
        <v>0.90649999999999997</v>
      </c>
      <c r="M34" s="228">
        <v>0.9</v>
      </c>
      <c r="N34" s="60">
        <v>8227183.6900000004</v>
      </c>
      <c r="O34" s="60">
        <v>5757109.5700000003</v>
      </c>
      <c r="P34" s="59">
        <v>0.69979999999999998</v>
      </c>
      <c r="Q34" s="59">
        <v>0.69650000000000001</v>
      </c>
      <c r="R34" s="230">
        <v>5425</v>
      </c>
      <c r="S34" s="230">
        <v>3354</v>
      </c>
      <c r="T34" s="231">
        <v>0.61819999999999997</v>
      </c>
      <c r="U34" s="231">
        <v>0.7</v>
      </c>
      <c r="V34" s="58">
        <v>4955</v>
      </c>
      <c r="W34" s="58">
        <v>3930</v>
      </c>
      <c r="X34" s="59">
        <v>0.79310000000000003</v>
      </c>
      <c r="Y34" s="216"/>
      <c r="Z34" s="204">
        <v>8273</v>
      </c>
      <c r="AA34" s="205">
        <v>8290</v>
      </c>
      <c r="AB34" s="206">
        <v>1.0021</v>
      </c>
      <c r="AC34" s="204">
        <v>9910</v>
      </c>
      <c r="AD34" s="205">
        <v>8772</v>
      </c>
      <c r="AE34" s="206">
        <v>0.88519999999999999</v>
      </c>
      <c r="AF34" s="207">
        <v>17704322.739999998</v>
      </c>
      <c r="AG34" s="208">
        <v>12777651.18</v>
      </c>
      <c r="AH34" s="206">
        <v>0.72170000000000001</v>
      </c>
      <c r="AI34" s="204">
        <v>7393</v>
      </c>
      <c r="AJ34" s="205">
        <v>5232</v>
      </c>
      <c r="AK34" s="206">
        <v>0.7077</v>
      </c>
      <c r="AL34" s="9" t="s">
        <v>165</v>
      </c>
    </row>
    <row r="35" spans="1:38" ht="13.8" x14ac:dyDescent="0.3">
      <c r="A35" s="57" t="s">
        <v>238</v>
      </c>
      <c r="B35" s="57" t="s">
        <v>143</v>
      </c>
      <c r="C35" s="227">
        <v>1225927.67</v>
      </c>
      <c r="D35" s="227">
        <v>2708740.75</v>
      </c>
      <c r="E35" s="228">
        <v>0.45258213433677602</v>
      </c>
      <c r="F35" s="58">
        <v>1570</v>
      </c>
      <c r="G35" s="58">
        <v>1203</v>
      </c>
      <c r="H35" s="59">
        <v>0.76619999999999999</v>
      </c>
      <c r="I35" s="54">
        <v>0.80559999999999998</v>
      </c>
      <c r="J35" s="230">
        <v>2140</v>
      </c>
      <c r="K35" s="230">
        <v>1567</v>
      </c>
      <c r="L35" s="231">
        <v>0.73219999999999996</v>
      </c>
      <c r="M35" s="228">
        <v>0.76580000000000004</v>
      </c>
      <c r="N35" s="60">
        <v>1446231.18</v>
      </c>
      <c r="O35" s="60">
        <v>906044</v>
      </c>
      <c r="P35" s="59">
        <v>0.62649999999999995</v>
      </c>
      <c r="Q35" s="59">
        <v>0.63870000000000005</v>
      </c>
      <c r="R35" s="230">
        <v>1363</v>
      </c>
      <c r="S35" s="230">
        <v>731</v>
      </c>
      <c r="T35" s="231">
        <v>0.5363</v>
      </c>
      <c r="U35" s="231">
        <v>0.68540000000000001</v>
      </c>
      <c r="V35" s="58">
        <v>913</v>
      </c>
      <c r="W35" s="58">
        <v>736</v>
      </c>
      <c r="X35" s="59">
        <v>0.80610000000000004</v>
      </c>
      <c r="Y35" s="216"/>
      <c r="Z35" s="204">
        <v>2071</v>
      </c>
      <c r="AA35" s="205">
        <v>1632</v>
      </c>
      <c r="AB35" s="206">
        <v>0.78800000000000003</v>
      </c>
      <c r="AC35" s="204">
        <v>2450</v>
      </c>
      <c r="AD35" s="205">
        <v>1925</v>
      </c>
      <c r="AE35" s="206">
        <v>0.78569999999999995</v>
      </c>
      <c r="AF35" s="207">
        <v>3014070.75</v>
      </c>
      <c r="AG35" s="208">
        <v>1912141.41</v>
      </c>
      <c r="AH35" s="206">
        <v>0.63439999999999996</v>
      </c>
      <c r="AI35" s="204">
        <v>1861</v>
      </c>
      <c r="AJ35" s="205">
        <v>1173</v>
      </c>
      <c r="AK35" s="206">
        <v>0.63029999999999997</v>
      </c>
      <c r="AL35" s="9" t="s">
        <v>165</v>
      </c>
    </row>
    <row r="36" spans="1:38" ht="13.8" x14ac:dyDescent="0.3">
      <c r="A36" s="57" t="s">
        <v>238</v>
      </c>
      <c r="B36" s="57" t="s">
        <v>144</v>
      </c>
      <c r="C36" s="227">
        <v>1194939.3799999999</v>
      </c>
      <c r="D36" s="227">
        <v>2934602.15</v>
      </c>
      <c r="E36" s="228">
        <v>0.40718956741717099</v>
      </c>
      <c r="F36" s="58">
        <v>1505</v>
      </c>
      <c r="G36" s="58">
        <v>1201</v>
      </c>
      <c r="H36" s="59">
        <v>0.79800000000000004</v>
      </c>
      <c r="I36" s="54">
        <v>0.86670000000000003</v>
      </c>
      <c r="J36" s="230">
        <v>2552</v>
      </c>
      <c r="K36" s="230">
        <v>1555</v>
      </c>
      <c r="L36" s="231">
        <v>0.60929999999999995</v>
      </c>
      <c r="M36" s="228">
        <v>0.6462</v>
      </c>
      <c r="N36" s="60">
        <v>1455380.24</v>
      </c>
      <c r="O36" s="60">
        <v>879591.54</v>
      </c>
      <c r="P36" s="59">
        <v>0.60440000000000005</v>
      </c>
      <c r="Q36" s="59">
        <v>0.64739999999999998</v>
      </c>
      <c r="R36" s="230">
        <v>1305</v>
      </c>
      <c r="S36" s="230">
        <v>669</v>
      </c>
      <c r="T36" s="231">
        <v>0.51259999999999994</v>
      </c>
      <c r="U36" s="231">
        <v>0.7</v>
      </c>
      <c r="V36" s="58">
        <v>988</v>
      </c>
      <c r="W36" s="58">
        <v>789</v>
      </c>
      <c r="X36" s="59">
        <v>0.79859999999999998</v>
      </c>
      <c r="Y36" s="216"/>
      <c r="Z36" s="204">
        <v>1661</v>
      </c>
      <c r="AA36" s="205">
        <v>1563</v>
      </c>
      <c r="AB36" s="206">
        <v>0.94099999999999995</v>
      </c>
      <c r="AC36" s="204">
        <v>2230</v>
      </c>
      <c r="AD36" s="205">
        <v>2018</v>
      </c>
      <c r="AE36" s="206">
        <v>0.90490000000000004</v>
      </c>
      <c r="AF36" s="207">
        <v>3571770.62</v>
      </c>
      <c r="AG36" s="208">
        <v>2242614.73</v>
      </c>
      <c r="AH36" s="206">
        <v>0.62790000000000001</v>
      </c>
      <c r="AI36" s="204">
        <v>1802</v>
      </c>
      <c r="AJ36" s="205">
        <v>1073</v>
      </c>
      <c r="AK36" s="206">
        <v>0.59540000000000004</v>
      </c>
      <c r="AL36" s="9" t="s">
        <v>165</v>
      </c>
    </row>
    <row r="37" spans="1:38" ht="13.8" x14ac:dyDescent="0.3">
      <c r="A37" s="57" t="s">
        <v>142</v>
      </c>
      <c r="B37" s="57" t="s">
        <v>39</v>
      </c>
      <c r="C37" s="227">
        <v>10880139.02</v>
      </c>
      <c r="D37" s="227">
        <v>22716952.82</v>
      </c>
      <c r="E37" s="228">
        <v>0.47894359363290701</v>
      </c>
      <c r="F37" s="58">
        <v>10323</v>
      </c>
      <c r="G37" s="58">
        <v>9848</v>
      </c>
      <c r="H37" s="59">
        <v>0.95399999999999996</v>
      </c>
      <c r="I37" s="54">
        <v>1</v>
      </c>
      <c r="J37" s="230">
        <v>12201</v>
      </c>
      <c r="K37" s="230">
        <v>11097</v>
      </c>
      <c r="L37" s="231">
        <v>0.90949999999999998</v>
      </c>
      <c r="M37" s="228">
        <v>0.89380000000000004</v>
      </c>
      <c r="N37" s="60">
        <v>13250017.640000001</v>
      </c>
      <c r="O37" s="60">
        <v>8474494.0099999998</v>
      </c>
      <c r="P37" s="59">
        <v>0.63959999999999995</v>
      </c>
      <c r="Q37" s="59">
        <v>0.6492</v>
      </c>
      <c r="R37" s="230">
        <v>8976</v>
      </c>
      <c r="S37" s="230">
        <v>4912</v>
      </c>
      <c r="T37" s="231">
        <v>0.54720000000000002</v>
      </c>
      <c r="U37" s="231">
        <v>0.67559999999999998</v>
      </c>
      <c r="V37" s="58">
        <v>8220</v>
      </c>
      <c r="W37" s="58">
        <v>6415</v>
      </c>
      <c r="X37" s="59">
        <v>0.78039999999999998</v>
      </c>
      <c r="Y37" s="216"/>
      <c r="Z37" s="204">
        <v>12135</v>
      </c>
      <c r="AA37" s="205">
        <v>12377</v>
      </c>
      <c r="AB37" s="206">
        <v>1.0199</v>
      </c>
      <c r="AC37" s="204">
        <v>14524</v>
      </c>
      <c r="AD37" s="205">
        <v>12937</v>
      </c>
      <c r="AE37" s="206">
        <v>0.89070000000000005</v>
      </c>
      <c r="AF37" s="207">
        <v>27749250.690000001</v>
      </c>
      <c r="AG37" s="208">
        <v>18433419</v>
      </c>
      <c r="AH37" s="206">
        <v>0.6643</v>
      </c>
      <c r="AI37" s="204">
        <v>11490</v>
      </c>
      <c r="AJ37" s="205">
        <v>7519</v>
      </c>
      <c r="AK37" s="206">
        <v>0.65439999999999998</v>
      </c>
      <c r="AL37" s="9" t="s">
        <v>165</v>
      </c>
    </row>
    <row r="38" spans="1:38" ht="13.8" x14ac:dyDescent="0.3">
      <c r="A38" s="57" t="s">
        <v>238</v>
      </c>
      <c r="B38" s="57" t="s">
        <v>40</v>
      </c>
      <c r="C38" s="227">
        <v>2642414.9</v>
      </c>
      <c r="D38" s="227">
        <v>5275374.21</v>
      </c>
      <c r="E38" s="228">
        <v>0.50089620087823095</v>
      </c>
      <c r="F38" s="58">
        <v>1929</v>
      </c>
      <c r="G38" s="58">
        <v>1851</v>
      </c>
      <c r="H38" s="59">
        <v>0.95960000000000001</v>
      </c>
      <c r="I38" s="54">
        <v>1</v>
      </c>
      <c r="J38" s="230">
        <v>2564</v>
      </c>
      <c r="K38" s="230">
        <v>2396</v>
      </c>
      <c r="L38" s="231">
        <v>0.9345</v>
      </c>
      <c r="M38" s="228">
        <v>0.89759999999999995</v>
      </c>
      <c r="N38" s="60">
        <v>2869690.22</v>
      </c>
      <c r="O38" s="60">
        <v>2009277.77</v>
      </c>
      <c r="P38" s="59">
        <v>0.70020000000000004</v>
      </c>
      <c r="Q38" s="59">
        <v>0.7</v>
      </c>
      <c r="R38" s="230">
        <v>1861</v>
      </c>
      <c r="S38" s="230">
        <v>1099</v>
      </c>
      <c r="T38" s="231">
        <v>0.59050000000000002</v>
      </c>
      <c r="U38" s="231">
        <v>0.69930000000000003</v>
      </c>
      <c r="V38" s="58">
        <v>1578</v>
      </c>
      <c r="W38" s="58">
        <v>1412</v>
      </c>
      <c r="X38" s="59">
        <v>0.89480000000000004</v>
      </c>
      <c r="Y38" s="216"/>
      <c r="Z38" s="204">
        <v>2082</v>
      </c>
      <c r="AA38" s="205">
        <v>2172</v>
      </c>
      <c r="AB38" s="206">
        <v>1.0431999999999999</v>
      </c>
      <c r="AC38" s="204">
        <v>3014</v>
      </c>
      <c r="AD38" s="205">
        <v>2732</v>
      </c>
      <c r="AE38" s="206">
        <v>0.90639999999999998</v>
      </c>
      <c r="AF38" s="207">
        <v>6020116.0899999999</v>
      </c>
      <c r="AG38" s="208">
        <v>4009091.16</v>
      </c>
      <c r="AH38" s="206">
        <v>0.66590000000000005</v>
      </c>
      <c r="AI38" s="204">
        <v>2396</v>
      </c>
      <c r="AJ38" s="205">
        <v>1622</v>
      </c>
      <c r="AK38" s="206">
        <v>0.67700000000000005</v>
      </c>
      <c r="AL38" s="9" t="s">
        <v>165</v>
      </c>
    </row>
    <row r="39" spans="1:38" ht="13.8" x14ac:dyDescent="0.3">
      <c r="A39" s="57" t="s">
        <v>152</v>
      </c>
      <c r="B39" s="57" t="s">
        <v>41</v>
      </c>
      <c r="C39" s="227">
        <v>6944277.3200000003</v>
      </c>
      <c r="D39" s="227">
        <v>14302148.9</v>
      </c>
      <c r="E39" s="228">
        <v>0.485540835055913</v>
      </c>
      <c r="F39" s="58">
        <v>6256</v>
      </c>
      <c r="G39" s="58">
        <v>5985</v>
      </c>
      <c r="H39" s="59">
        <v>0.95669999999999999</v>
      </c>
      <c r="I39" s="54">
        <v>1</v>
      </c>
      <c r="J39" s="230">
        <v>7941</v>
      </c>
      <c r="K39" s="230">
        <v>7026</v>
      </c>
      <c r="L39" s="231">
        <v>0.88480000000000003</v>
      </c>
      <c r="M39" s="228">
        <v>0.86380000000000001</v>
      </c>
      <c r="N39" s="60">
        <v>7984214.0599999996</v>
      </c>
      <c r="O39" s="60">
        <v>5611240.5899999999</v>
      </c>
      <c r="P39" s="59">
        <v>0.70279999999999998</v>
      </c>
      <c r="Q39" s="59">
        <v>0.69679999999999997</v>
      </c>
      <c r="R39" s="230">
        <v>5694</v>
      </c>
      <c r="S39" s="230">
        <v>3221</v>
      </c>
      <c r="T39" s="231">
        <v>0.56569999999999998</v>
      </c>
      <c r="U39" s="231">
        <v>0.6794</v>
      </c>
      <c r="V39" s="58">
        <v>5118</v>
      </c>
      <c r="W39" s="58">
        <v>4326</v>
      </c>
      <c r="X39" s="59">
        <v>0.84530000000000005</v>
      </c>
      <c r="Y39" s="216"/>
      <c r="Z39" s="204">
        <v>7386</v>
      </c>
      <c r="AA39" s="205">
        <v>8041</v>
      </c>
      <c r="AB39" s="206">
        <v>1.0887</v>
      </c>
      <c r="AC39" s="204">
        <v>9896</v>
      </c>
      <c r="AD39" s="205">
        <v>8250</v>
      </c>
      <c r="AE39" s="206">
        <v>0.8337</v>
      </c>
      <c r="AF39" s="207">
        <v>16783229.829999998</v>
      </c>
      <c r="AG39" s="208">
        <v>11432784.390000001</v>
      </c>
      <c r="AH39" s="206">
        <v>0.68120000000000003</v>
      </c>
      <c r="AI39" s="204">
        <v>7545</v>
      </c>
      <c r="AJ39" s="205">
        <v>5031</v>
      </c>
      <c r="AK39" s="206">
        <v>0.66679999999999995</v>
      </c>
      <c r="AL39" s="9" t="s">
        <v>165</v>
      </c>
    </row>
    <row r="40" spans="1:38" ht="13.8" x14ac:dyDescent="0.3">
      <c r="A40" s="57" t="s">
        <v>316</v>
      </c>
      <c r="B40" s="57" t="s">
        <v>42</v>
      </c>
      <c r="C40" s="227">
        <v>513679.45</v>
      </c>
      <c r="D40" s="227">
        <v>1156402.1000000001</v>
      </c>
      <c r="E40" s="228">
        <v>0.44420487475766401</v>
      </c>
      <c r="F40" s="58">
        <v>305</v>
      </c>
      <c r="G40" s="58">
        <v>282</v>
      </c>
      <c r="H40" s="59">
        <v>0.92459999999999998</v>
      </c>
      <c r="I40" s="54">
        <v>0.98370000000000002</v>
      </c>
      <c r="J40" s="230">
        <v>399</v>
      </c>
      <c r="K40" s="230">
        <v>384</v>
      </c>
      <c r="L40" s="231">
        <v>0.96240000000000003</v>
      </c>
      <c r="M40" s="228">
        <v>0.9</v>
      </c>
      <c r="N40" s="60">
        <v>563760.11</v>
      </c>
      <c r="O40" s="60">
        <v>385295.4</v>
      </c>
      <c r="P40" s="59">
        <v>0.68340000000000001</v>
      </c>
      <c r="Q40" s="59">
        <v>0.69969999999999999</v>
      </c>
      <c r="R40" s="230">
        <v>345</v>
      </c>
      <c r="S40" s="230">
        <v>210</v>
      </c>
      <c r="T40" s="231">
        <v>0.60870000000000002</v>
      </c>
      <c r="U40" s="231">
        <v>0.7</v>
      </c>
      <c r="V40" s="58">
        <v>232</v>
      </c>
      <c r="W40" s="58">
        <v>159</v>
      </c>
      <c r="X40" s="59">
        <v>0.68530000000000002</v>
      </c>
      <c r="Y40" s="216"/>
      <c r="Z40" s="204">
        <v>427</v>
      </c>
      <c r="AA40" s="205">
        <v>432</v>
      </c>
      <c r="AB40" s="206">
        <v>1.0117</v>
      </c>
      <c r="AC40" s="204">
        <v>562</v>
      </c>
      <c r="AD40" s="205">
        <v>515</v>
      </c>
      <c r="AE40" s="206">
        <v>0.91639999999999999</v>
      </c>
      <c r="AF40" s="207">
        <v>1438643.35</v>
      </c>
      <c r="AG40" s="208">
        <v>990159.52</v>
      </c>
      <c r="AH40" s="206">
        <v>0.68830000000000002</v>
      </c>
      <c r="AI40" s="204">
        <v>487</v>
      </c>
      <c r="AJ40" s="205">
        <v>328</v>
      </c>
      <c r="AK40" s="206">
        <v>0.67349999999999999</v>
      </c>
      <c r="AL40" s="9" t="s">
        <v>165</v>
      </c>
    </row>
    <row r="41" spans="1:38" ht="13.8" x14ac:dyDescent="0.3">
      <c r="A41" s="57" t="s">
        <v>251</v>
      </c>
      <c r="B41" s="57" t="s">
        <v>43</v>
      </c>
      <c r="C41" s="227">
        <v>258413.65</v>
      </c>
      <c r="D41" s="227">
        <v>550588.72</v>
      </c>
      <c r="E41" s="228">
        <v>0.46934061780270397</v>
      </c>
      <c r="F41" s="58">
        <v>162</v>
      </c>
      <c r="G41" s="58">
        <v>147</v>
      </c>
      <c r="H41" s="59">
        <v>0.90739999999999998</v>
      </c>
      <c r="I41" s="54">
        <v>1</v>
      </c>
      <c r="J41" s="230">
        <v>220</v>
      </c>
      <c r="K41" s="230">
        <v>211</v>
      </c>
      <c r="L41" s="231">
        <v>0.95909999999999995</v>
      </c>
      <c r="M41" s="228">
        <v>0.89300000000000002</v>
      </c>
      <c r="N41" s="60">
        <v>311661.40000000002</v>
      </c>
      <c r="O41" s="60">
        <v>212817.03</v>
      </c>
      <c r="P41" s="59">
        <v>0.68279999999999996</v>
      </c>
      <c r="Q41" s="59">
        <v>0.66690000000000005</v>
      </c>
      <c r="R41" s="230">
        <v>164</v>
      </c>
      <c r="S41" s="230">
        <v>89</v>
      </c>
      <c r="T41" s="231">
        <v>0.54269999999999996</v>
      </c>
      <c r="U41" s="231">
        <v>0.65139999999999998</v>
      </c>
      <c r="V41" s="58">
        <v>149</v>
      </c>
      <c r="W41" s="58">
        <v>112</v>
      </c>
      <c r="X41" s="59">
        <v>0.75170000000000003</v>
      </c>
      <c r="Y41" s="216"/>
      <c r="Z41" s="204">
        <v>127</v>
      </c>
      <c r="AA41" s="205">
        <v>142</v>
      </c>
      <c r="AB41" s="206">
        <v>1.1181000000000001</v>
      </c>
      <c r="AC41" s="204">
        <v>247</v>
      </c>
      <c r="AD41" s="205">
        <v>218</v>
      </c>
      <c r="AE41" s="206">
        <v>0.88260000000000005</v>
      </c>
      <c r="AF41" s="207">
        <v>645042.30000000005</v>
      </c>
      <c r="AG41" s="208">
        <v>431340.81</v>
      </c>
      <c r="AH41" s="206">
        <v>0.66869999999999996</v>
      </c>
      <c r="AI41" s="204">
        <v>216</v>
      </c>
      <c r="AJ41" s="205">
        <v>155</v>
      </c>
      <c r="AK41" s="206">
        <v>0.71760000000000002</v>
      </c>
      <c r="AL41" s="9" t="s">
        <v>165</v>
      </c>
    </row>
    <row r="42" spans="1:38" ht="13.8" x14ac:dyDescent="0.3">
      <c r="A42" s="57" t="s">
        <v>238</v>
      </c>
      <c r="B42" s="57" t="s">
        <v>44</v>
      </c>
      <c r="C42" s="227">
        <v>1799846.52</v>
      </c>
      <c r="D42" s="227">
        <v>3793289.09</v>
      </c>
      <c r="E42" s="228">
        <v>0.47448176959273097</v>
      </c>
      <c r="F42" s="58">
        <v>1616</v>
      </c>
      <c r="G42" s="58">
        <v>1474</v>
      </c>
      <c r="H42" s="59">
        <v>0.91210000000000002</v>
      </c>
      <c r="I42" s="54">
        <v>0.9466</v>
      </c>
      <c r="J42" s="230">
        <v>2263</v>
      </c>
      <c r="K42" s="230">
        <v>2038</v>
      </c>
      <c r="L42" s="231">
        <v>0.90059999999999996</v>
      </c>
      <c r="M42" s="228">
        <v>0.89749999999999996</v>
      </c>
      <c r="N42" s="60">
        <v>2127930.0099999998</v>
      </c>
      <c r="O42" s="60">
        <v>1477564.68</v>
      </c>
      <c r="P42" s="59">
        <v>0.69440000000000002</v>
      </c>
      <c r="Q42" s="59">
        <v>0.7</v>
      </c>
      <c r="R42" s="230">
        <v>1510</v>
      </c>
      <c r="S42" s="230">
        <v>806</v>
      </c>
      <c r="T42" s="231">
        <v>0.53380000000000005</v>
      </c>
      <c r="U42" s="231">
        <v>0.67859999999999998</v>
      </c>
      <c r="V42" s="58">
        <v>1371</v>
      </c>
      <c r="W42" s="58">
        <v>1117</v>
      </c>
      <c r="X42" s="59">
        <v>0.81469999999999998</v>
      </c>
      <c r="Y42" s="216"/>
      <c r="Z42" s="204">
        <v>1840</v>
      </c>
      <c r="AA42" s="205">
        <v>1911</v>
      </c>
      <c r="AB42" s="206">
        <v>1.0386</v>
      </c>
      <c r="AC42" s="204">
        <v>2674</v>
      </c>
      <c r="AD42" s="205">
        <v>2367</v>
      </c>
      <c r="AE42" s="206">
        <v>0.88519999999999999</v>
      </c>
      <c r="AF42" s="207">
        <v>4803088.0599999996</v>
      </c>
      <c r="AG42" s="208">
        <v>3395055.27</v>
      </c>
      <c r="AH42" s="206">
        <v>0.70679999999999998</v>
      </c>
      <c r="AI42" s="204">
        <v>2079</v>
      </c>
      <c r="AJ42" s="205">
        <v>1346</v>
      </c>
      <c r="AK42" s="206">
        <v>0.64739999999999998</v>
      </c>
      <c r="AL42" s="9" t="s">
        <v>165</v>
      </c>
    </row>
    <row r="43" spans="1:38" ht="13.8" x14ac:dyDescent="0.3">
      <c r="A43" s="57" t="s">
        <v>238</v>
      </c>
      <c r="B43" s="57" t="s">
        <v>45</v>
      </c>
      <c r="C43" s="227">
        <v>884972.6</v>
      </c>
      <c r="D43" s="227">
        <v>1763250.21</v>
      </c>
      <c r="E43" s="228">
        <v>0.50189847985329294</v>
      </c>
      <c r="F43" s="58">
        <v>933</v>
      </c>
      <c r="G43" s="58">
        <v>897</v>
      </c>
      <c r="H43" s="59">
        <v>0.96140000000000003</v>
      </c>
      <c r="I43" s="54">
        <v>1</v>
      </c>
      <c r="J43" s="230">
        <v>1206</v>
      </c>
      <c r="K43" s="230">
        <v>1133</v>
      </c>
      <c r="L43" s="231">
        <v>0.9395</v>
      </c>
      <c r="M43" s="228">
        <v>0.9</v>
      </c>
      <c r="N43" s="60">
        <v>1084821.74</v>
      </c>
      <c r="O43" s="60">
        <v>692384.51</v>
      </c>
      <c r="P43" s="59">
        <v>0.63819999999999999</v>
      </c>
      <c r="Q43" s="59">
        <v>0.64080000000000004</v>
      </c>
      <c r="R43" s="230">
        <v>896</v>
      </c>
      <c r="S43" s="230">
        <v>499</v>
      </c>
      <c r="T43" s="231">
        <v>0.55689999999999995</v>
      </c>
      <c r="U43" s="231">
        <v>0.6583</v>
      </c>
      <c r="V43" s="58">
        <v>773</v>
      </c>
      <c r="W43" s="58">
        <v>693</v>
      </c>
      <c r="X43" s="59">
        <v>0.89649999999999996</v>
      </c>
      <c r="Y43" s="216"/>
      <c r="Z43" s="204">
        <v>978</v>
      </c>
      <c r="AA43" s="205">
        <v>1011</v>
      </c>
      <c r="AB43" s="206">
        <v>1.0337000000000001</v>
      </c>
      <c r="AC43" s="204">
        <v>1256</v>
      </c>
      <c r="AD43" s="205">
        <v>1182</v>
      </c>
      <c r="AE43" s="206">
        <v>0.94110000000000005</v>
      </c>
      <c r="AF43" s="207">
        <v>2248640.37</v>
      </c>
      <c r="AG43" s="208">
        <v>1489040.44</v>
      </c>
      <c r="AH43" s="206">
        <v>0.66220000000000001</v>
      </c>
      <c r="AI43" s="204">
        <v>1073</v>
      </c>
      <c r="AJ43" s="205">
        <v>748</v>
      </c>
      <c r="AK43" s="206">
        <v>0.69710000000000005</v>
      </c>
      <c r="AL43" s="9" t="s">
        <v>165</v>
      </c>
    </row>
    <row r="44" spans="1:38" ht="13.8" x14ac:dyDescent="0.3">
      <c r="A44" s="57" t="s">
        <v>142</v>
      </c>
      <c r="B44" s="57" t="s">
        <v>145</v>
      </c>
      <c r="C44" s="227">
        <v>11920132.42</v>
      </c>
      <c r="D44" s="227">
        <v>25006475.149999999</v>
      </c>
      <c r="E44" s="228">
        <v>0.47668183334507302</v>
      </c>
      <c r="F44" s="58">
        <v>11023</v>
      </c>
      <c r="G44" s="58">
        <v>10212</v>
      </c>
      <c r="H44" s="59">
        <v>0.9264</v>
      </c>
      <c r="I44" s="54">
        <v>1</v>
      </c>
      <c r="J44" s="230">
        <v>13332</v>
      </c>
      <c r="K44" s="230">
        <v>10784</v>
      </c>
      <c r="L44" s="231">
        <v>0.80889999999999995</v>
      </c>
      <c r="M44" s="228">
        <v>0.81499999999999995</v>
      </c>
      <c r="N44" s="60">
        <v>13210188.789999999</v>
      </c>
      <c r="O44" s="60">
        <v>9610333.9700000007</v>
      </c>
      <c r="P44" s="59">
        <v>0.72750000000000004</v>
      </c>
      <c r="Q44" s="59">
        <v>0.7</v>
      </c>
      <c r="R44" s="230">
        <v>8901</v>
      </c>
      <c r="S44" s="230">
        <v>5614</v>
      </c>
      <c r="T44" s="231">
        <v>0.63070000000000004</v>
      </c>
      <c r="U44" s="231">
        <v>0.7</v>
      </c>
      <c r="V44" s="58">
        <v>7569</v>
      </c>
      <c r="W44" s="58">
        <v>6226</v>
      </c>
      <c r="X44" s="59">
        <v>0.8226</v>
      </c>
      <c r="Y44" s="216"/>
      <c r="Z44" s="204">
        <v>11255</v>
      </c>
      <c r="AA44" s="205">
        <v>11733</v>
      </c>
      <c r="AB44" s="206">
        <v>1.0425</v>
      </c>
      <c r="AC44" s="204">
        <v>15098</v>
      </c>
      <c r="AD44" s="205">
        <v>12057</v>
      </c>
      <c r="AE44" s="206">
        <v>0.79859999999999998</v>
      </c>
      <c r="AF44" s="207">
        <v>25829201.149999999</v>
      </c>
      <c r="AG44" s="208">
        <v>19383910.690000001</v>
      </c>
      <c r="AH44" s="206">
        <v>0.75049999999999994</v>
      </c>
      <c r="AI44" s="204">
        <v>11011</v>
      </c>
      <c r="AJ44" s="205">
        <v>7762</v>
      </c>
      <c r="AK44" s="206">
        <v>0.70489999999999997</v>
      </c>
      <c r="AL44" s="9" t="s">
        <v>165</v>
      </c>
    </row>
    <row r="45" spans="1:38" ht="13.8" x14ac:dyDescent="0.3">
      <c r="A45" s="57" t="s">
        <v>142</v>
      </c>
      <c r="B45" s="57" t="s">
        <v>146</v>
      </c>
      <c r="C45" s="227">
        <v>4195558.74</v>
      </c>
      <c r="D45" s="227">
        <v>8367759.5899999999</v>
      </c>
      <c r="E45" s="228">
        <v>0.501395707521755</v>
      </c>
      <c r="F45" s="58">
        <v>4305</v>
      </c>
      <c r="G45" s="58">
        <v>3868</v>
      </c>
      <c r="H45" s="59">
        <v>0.89849999999999997</v>
      </c>
      <c r="I45" s="54">
        <v>0.95450000000000002</v>
      </c>
      <c r="J45" s="230">
        <v>5003</v>
      </c>
      <c r="K45" s="230">
        <v>4228</v>
      </c>
      <c r="L45" s="231">
        <v>0.84509999999999996</v>
      </c>
      <c r="M45" s="228">
        <v>0.85470000000000002</v>
      </c>
      <c r="N45" s="60">
        <v>4686061.63</v>
      </c>
      <c r="O45" s="60">
        <v>3335886.1</v>
      </c>
      <c r="P45" s="59">
        <v>0.71189999999999998</v>
      </c>
      <c r="Q45" s="59">
        <v>0.7</v>
      </c>
      <c r="R45" s="230">
        <v>3563</v>
      </c>
      <c r="S45" s="230">
        <v>2175</v>
      </c>
      <c r="T45" s="231">
        <v>0.61040000000000005</v>
      </c>
      <c r="U45" s="231">
        <v>0.7</v>
      </c>
      <c r="V45" s="58">
        <v>2902</v>
      </c>
      <c r="W45" s="58">
        <v>2505</v>
      </c>
      <c r="X45" s="59">
        <v>0.86319999999999997</v>
      </c>
      <c r="Y45" s="216"/>
      <c r="Z45" s="204">
        <v>4370</v>
      </c>
      <c r="AA45" s="205">
        <v>4448</v>
      </c>
      <c r="AB45" s="206">
        <v>1.0178</v>
      </c>
      <c r="AC45" s="204">
        <v>5808</v>
      </c>
      <c r="AD45" s="205">
        <v>5025</v>
      </c>
      <c r="AE45" s="206">
        <v>0.86519999999999997</v>
      </c>
      <c r="AF45" s="207">
        <v>9468270.1199999992</v>
      </c>
      <c r="AG45" s="208">
        <v>7040756.6600000001</v>
      </c>
      <c r="AH45" s="206">
        <v>0.74360000000000004</v>
      </c>
      <c r="AI45" s="204">
        <v>4706</v>
      </c>
      <c r="AJ45" s="205">
        <v>3190</v>
      </c>
      <c r="AK45" s="206">
        <v>0.67789999999999995</v>
      </c>
      <c r="AL45" s="9" t="s">
        <v>165</v>
      </c>
    </row>
    <row r="46" spans="1:38" ht="13.8" x14ac:dyDescent="0.3">
      <c r="A46" s="57" t="s">
        <v>238</v>
      </c>
      <c r="B46" s="57" t="s">
        <v>48</v>
      </c>
      <c r="C46" s="227">
        <v>2642409.4900000002</v>
      </c>
      <c r="D46" s="227">
        <v>5736954.7699999996</v>
      </c>
      <c r="E46" s="228">
        <v>0.46059444355703</v>
      </c>
      <c r="F46" s="58">
        <v>3012</v>
      </c>
      <c r="G46" s="58">
        <v>2592</v>
      </c>
      <c r="H46" s="59">
        <v>0.86060000000000003</v>
      </c>
      <c r="I46" s="54">
        <v>0.9446</v>
      </c>
      <c r="J46" s="230">
        <v>3426</v>
      </c>
      <c r="K46" s="230">
        <v>2821</v>
      </c>
      <c r="L46" s="231">
        <v>0.82340000000000002</v>
      </c>
      <c r="M46" s="228">
        <v>0.81510000000000005</v>
      </c>
      <c r="N46" s="60">
        <v>3081607.09</v>
      </c>
      <c r="O46" s="60">
        <v>2067530.71</v>
      </c>
      <c r="P46" s="59">
        <v>0.67090000000000005</v>
      </c>
      <c r="Q46" s="59">
        <v>0.67530000000000001</v>
      </c>
      <c r="R46" s="230">
        <v>2296</v>
      </c>
      <c r="S46" s="230">
        <v>1394</v>
      </c>
      <c r="T46" s="231">
        <v>0.60709999999999997</v>
      </c>
      <c r="U46" s="231">
        <v>0.7</v>
      </c>
      <c r="V46" s="58">
        <v>1866</v>
      </c>
      <c r="W46" s="58">
        <v>1554</v>
      </c>
      <c r="X46" s="59">
        <v>0.83279999999999998</v>
      </c>
      <c r="Y46" s="216"/>
      <c r="Z46" s="204">
        <v>3327</v>
      </c>
      <c r="AA46" s="205">
        <v>3365</v>
      </c>
      <c r="AB46" s="206">
        <v>1.0114000000000001</v>
      </c>
      <c r="AC46" s="204">
        <v>4204</v>
      </c>
      <c r="AD46" s="205">
        <v>3795</v>
      </c>
      <c r="AE46" s="206">
        <v>0.90269999999999995</v>
      </c>
      <c r="AF46" s="207">
        <v>7343860.6799999997</v>
      </c>
      <c r="AG46" s="208">
        <v>5095623.7699999996</v>
      </c>
      <c r="AH46" s="206">
        <v>0.69389999999999996</v>
      </c>
      <c r="AI46" s="204">
        <v>3286</v>
      </c>
      <c r="AJ46" s="205">
        <v>2271</v>
      </c>
      <c r="AK46" s="206">
        <v>0.69110000000000005</v>
      </c>
      <c r="AL46" s="9" t="s">
        <v>165</v>
      </c>
    </row>
    <row r="47" spans="1:38" ht="13.8" x14ac:dyDescent="0.3">
      <c r="A47" s="57" t="s">
        <v>153</v>
      </c>
      <c r="B47" s="57" t="s">
        <v>49</v>
      </c>
      <c r="C47" s="227">
        <v>4604955.26</v>
      </c>
      <c r="D47" s="227">
        <v>9313095.4100000001</v>
      </c>
      <c r="E47" s="228">
        <v>0.49446022587242</v>
      </c>
      <c r="F47" s="58">
        <v>3301</v>
      </c>
      <c r="G47" s="58">
        <v>3122</v>
      </c>
      <c r="H47" s="59">
        <v>0.94579999999999997</v>
      </c>
      <c r="I47" s="54">
        <v>1</v>
      </c>
      <c r="J47" s="230">
        <v>4290</v>
      </c>
      <c r="K47" s="230">
        <v>3716</v>
      </c>
      <c r="L47" s="231">
        <v>0.86619999999999997</v>
      </c>
      <c r="M47" s="228">
        <v>0.86240000000000006</v>
      </c>
      <c r="N47" s="60">
        <v>5273520.37</v>
      </c>
      <c r="O47" s="60">
        <v>3751283.82</v>
      </c>
      <c r="P47" s="59">
        <v>0.71130000000000004</v>
      </c>
      <c r="Q47" s="59">
        <v>0.7</v>
      </c>
      <c r="R47" s="230">
        <v>3061</v>
      </c>
      <c r="S47" s="230">
        <v>1767</v>
      </c>
      <c r="T47" s="231">
        <v>0.57730000000000004</v>
      </c>
      <c r="U47" s="231">
        <v>0.7</v>
      </c>
      <c r="V47" s="58">
        <v>2529</v>
      </c>
      <c r="W47" s="58">
        <v>2070</v>
      </c>
      <c r="X47" s="59">
        <v>0.81850000000000001</v>
      </c>
      <c r="Y47" s="216"/>
      <c r="Z47" s="204">
        <v>3289</v>
      </c>
      <c r="AA47" s="205">
        <v>3605</v>
      </c>
      <c r="AB47" s="206">
        <v>1.0961000000000001</v>
      </c>
      <c r="AC47" s="204">
        <v>4462</v>
      </c>
      <c r="AD47" s="205">
        <v>4027</v>
      </c>
      <c r="AE47" s="206">
        <v>0.90249999999999997</v>
      </c>
      <c r="AF47" s="207">
        <v>10602758.33</v>
      </c>
      <c r="AG47" s="208">
        <v>7349482.2400000002</v>
      </c>
      <c r="AH47" s="206">
        <v>0.69320000000000004</v>
      </c>
      <c r="AI47" s="204">
        <v>3743</v>
      </c>
      <c r="AJ47" s="205">
        <v>2578</v>
      </c>
      <c r="AK47" s="206">
        <v>0.68879999999999997</v>
      </c>
      <c r="AL47" s="9" t="s">
        <v>165</v>
      </c>
    </row>
    <row r="48" spans="1:38" ht="13.8" x14ac:dyDescent="0.3">
      <c r="A48" s="57" t="s">
        <v>251</v>
      </c>
      <c r="B48" s="57" t="s">
        <v>50</v>
      </c>
      <c r="C48" s="227">
        <v>1515642.59</v>
      </c>
      <c r="D48" s="227">
        <v>3092881.62</v>
      </c>
      <c r="E48" s="228">
        <v>0.49004222476513698</v>
      </c>
      <c r="F48" s="58">
        <v>876</v>
      </c>
      <c r="G48" s="58">
        <v>851</v>
      </c>
      <c r="H48" s="59">
        <v>0.97150000000000003</v>
      </c>
      <c r="I48" s="54">
        <v>1</v>
      </c>
      <c r="J48" s="230">
        <v>1144</v>
      </c>
      <c r="K48" s="230">
        <v>1073</v>
      </c>
      <c r="L48" s="231">
        <v>0.93789999999999996</v>
      </c>
      <c r="M48" s="228">
        <v>0.9</v>
      </c>
      <c r="N48" s="60">
        <v>1606607.95</v>
      </c>
      <c r="O48" s="60">
        <v>1251193.4099999999</v>
      </c>
      <c r="P48" s="59">
        <v>0.77880000000000005</v>
      </c>
      <c r="Q48" s="59">
        <v>0.7</v>
      </c>
      <c r="R48" s="230">
        <v>837</v>
      </c>
      <c r="S48" s="230">
        <v>535</v>
      </c>
      <c r="T48" s="231">
        <v>0.63919999999999999</v>
      </c>
      <c r="U48" s="231">
        <v>0.7</v>
      </c>
      <c r="V48" s="58">
        <v>905</v>
      </c>
      <c r="W48" s="58">
        <v>729</v>
      </c>
      <c r="X48" s="59">
        <v>0.80549999999999999</v>
      </c>
      <c r="Y48" s="216"/>
      <c r="Z48" s="204">
        <v>1066</v>
      </c>
      <c r="AA48" s="205">
        <v>1151</v>
      </c>
      <c r="AB48" s="206">
        <v>1.0797000000000001</v>
      </c>
      <c r="AC48" s="204">
        <v>1556</v>
      </c>
      <c r="AD48" s="205">
        <v>1405</v>
      </c>
      <c r="AE48" s="206">
        <v>0.90300000000000002</v>
      </c>
      <c r="AF48" s="207">
        <v>3891837.41</v>
      </c>
      <c r="AG48" s="208">
        <v>2918225.78</v>
      </c>
      <c r="AH48" s="206">
        <v>0.74980000000000002</v>
      </c>
      <c r="AI48" s="204">
        <v>1281</v>
      </c>
      <c r="AJ48" s="205">
        <v>934</v>
      </c>
      <c r="AK48" s="206">
        <v>0.72909999999999997</v>
      </c>
      <c r="AL48" s="9" t="s">
        <v>165</v>
      </c>
    </row>
    <row r="49" spans="1:38" ht="13.8" x14ac:dyDescent="0.3">
      <c r="A49" s="57" t="s">
        <v>251</v>
      </c>
      <c r="B49" s="57" t="s">
        <v>51</v>
      </c>
      <c r="C49" s="227">
        <v>1764832.27</v>
      </c>
      <c r="D49" s="227">
        <v>3875670.46</v>
      </c>
      <c r="E49" s="228">
        <v>0.45536179822677703</v>
      </c>
      <c r="F49" s="58">
        <v>1337</v>
      </c>
      <c r="G49" s="58">
        <v>1288</v>
      </c>
      <c r="H49" s="59">
        <v>0.96340000000000003</v>
      </c>
      <c r="I49" s="54">
        <v>1</v>
      </c>
      <c r="J49" s="230">
        <v>1858</v>
      </c>
      <c r="K49" s="230">
        <v>1720</v>
      </c>
      <c r="L49" s="231">
        <v>0.92569999999999997</v>
      </c>
      <c r="M49" s="228">
        <v>0.9</v>
      </c>
      <c r="N49" s="60">
        <v>1981673.91</v>
      </c>
      <c r="O49" s="60">
        <v>1477483.95</v>
      </c>
      <c r="P49" s="59">
        <v>0.74560000000000004</v>
      </c>
      <c r="Q49" s="59">
        <v>0.7</v>
      </c>
      <c r="R49" s="230">
        <v>1256</v>
      </c>
      <c r="S49" s="230">
        <v>790</v>
      </c>
      <c r="T49" s="231">
        <v>0.629</v>
      </c>
      <c r="U49" s="231">
        <v>0.7</v>
      </c>
      <c r="V49" s="58">
        <v>1183</v>
      </c>
      <c r="W49" s="58">
        <v>953</v>
      </c>
      <c r="X49" s="59">
        <v>0.80559999999999998</v>
      </c>
      <c r="Y49" s="216"/>
      <c r="Z49" s="204">
        <v>1695</v>
      </c>
      <c r="AA49" s="205">
        <v>1750</v>
      </c>
      <c r="AB49" s="206">
        <v>1.0324</v>
      </c>
      <c r="AC49" s="204">
        <v>2407</v>
      </c>
      <c r="AD49" s="205">
        <v>2103</v>
      </c>
      <c r="AE49" s="206">
        <v>0.87370000000000003</v>
      </c>
      <c r="AF49" s="207">
        <v>4202934.4000000004</v>
      </c>
      <c r="AG49" s="208">
        <v>3194315.94</v>
      </c>
      <c r="AH49" s="206">
        <v>0.76</v>
      </c>
      <c r="AI49" s="204">
        <v>1815</v>
      </c>
      <c r="AJ49" s="205">
        <v>1238</v>
      </c>
      <c r="AK49" s="206">
        <v>0.68210000000000004</v>
      </c>
      <c r="AL49" s="9" t="s">
        <v>165</v>
      </c>
    </row>
    <row r="50" spans="1:38" ht="13.8" x14ac:dyDescent="0.3">
      <c r="A50" s="57" t="s">
        <v>316</v>
      </c>
      <c r="B50" s="57" t="s">
        <v>52</v>
      </c>
      <c r="C50" s="227">
        <v>1398834.3</v>
      </c>
      <c r="D50" s="227">
        <v>2868019.39</v>
      </c>
      <c r="E50" s="228">
        <v>0.48773530084118399</v>
      </c>
      <c r="F50" s="58">
        <v>1558</v>
      </c>
      <c r="G50" s="58">
        <v>1445</v>
      </c>
      <c r="H50" s="59">
        <v>0.92749999999999999</v>
      </c>
      <c r="I50" s="54">
        <v>0.98219999999999996</v>
      </c>
      <c r="J50" s="230">
        <v>1680</v>
      </c>
      <c r="K50" s="230">
        <v>1522</v>
      </c>
      <c r="L50" s="231">
        <v>0.90600000000000003</v>
      </c>
      <c r="M50" s="228">
        <v>0.9</v>
      </c>
      <c r="N50" s="60">
        <v>1613357.66</v>
      </c>
      <c r="O50" s="60">
        <v>1141035.5</v>
      </c>
      <c r="P50" s="59">
        <v>0.70720000000000005</v>
      </c>
      <c r="Q50" s="59">
        <v>0.7</v>
      </c>
      <c r="R50" s="230">
        <v>1100</v>
      </c>
      <c r="S50" s="230">
        <v>662</v>
      </c>
      <c r="T50" s="231">
        <v>0.6018</v>
      </c>
      <c r="U50" s="231">
        <v>0.7</v>
      </c>
      <c r="V50" s="58">
        <v>1140</v>
      </c>
      <c r="W50" s="58">
        <v>985</v>
      </c>
      <c r="X50" s="59">
        <v>0.86399999999999999</v>
      </c>
      <c r="Y50" s="216"/>
      <c r="Z50" s="204">
        <v>1643</v>
      </c>
      <c r="AA50" s="205">
        <v>1645</v>
      </c>
      <c r="AB50" s="206">
        <v>1.0012000000000001</v>
      </c>
      <c r="AC50" s="204">
        <v>1899</v>
      </c>
      <c r="AD50" s="205">
        <v>1668</v>
      </c>
      <c r="AE50" s="206">
        <v>0.87839999999999996</v>
      </c>
      <c r="AF50" s="207">
        <v>3062225.19</v>
      </c>
      <c r="AG50" s="208">
        <v>2180011.81</v>
      </c>
      <c r="AH50" s="206">
        <v>0.71189999999999998</v>
      </c>
      <c r="AI50" s="204">
        <v>1403</v>
      </c>
      <c r="AJ50" s="205">
        <v>1022</v>
      </c>
      <c r="AK50" s="206">
        <v>0.72840000000000005</v>
      </c>
      <c r="AL50" s="9" t="s">
        <v>165</v>
      </c>
    </row>
    <row r="51" spans="1:38" ht="13.8" x14ac:dyDescent="0.3">
      <c r="A51" s="57" t="s">
        <v>153</v>
      </c>
      <c r="B51" s="57" t="s">
        <v>53</v>
      </c>
      <c r="C51" s="227">
        <v>2129522.5</v>
      </c>
      <c r="D51" s="227">
        <v>4547546.0599999996</v>
      </c>
      <c r="E51" s="228">
        <v>0.46827947906480399</v>
      </c>
      <c r="F51" s="58">
        <v>1775</v>
      </c>
      <c r="G51" s="58">
        <v>1574</v>
      </c>
      <c r="H51" s="59">
        <v>0.88680000000000003</v>
      </c>
      <c r="I51" s="54">
        <v>0.97430000000000005</v>
      </c>
      <c r="J51" s="230">
        <v>2202</v>
      </c>
      <c r="K51" s="230">
        <v>1938</v>
      </c>
      <c r="L51" s="231">
        <v>0.88009999999999999</v>
      </c>
      <c r="M51" s="228">
        <v>0.85440000000000005</v>
      </c>
      <c r="N51" s="60">
        <v>2621949.2000000002</v>
      </c>
      <c r="O51" s="60">
        <v>1679788.1</v>
      </c>
      <c r="P51" s="59">
        <v>0.64070000000000005</v>
      </c>
      <c r="Q51" s="59">
        <v>0.6613</v>
      </c>
      <c r="R51" s="230">
        <v>1794</v>
      </c>
      <c r="S51" s="230">
        <v>988</v>
      </c>
      <c r="T51" s="231">
        <v>0.55069999999999997</v>
      </c>
      <c r="U51" s="231">
        <v>0.67100000000000004</v>
      </c>
      <c r="V51" s="58">
        <v>1279</v>
      </c>
      <c r="W51" s="58">
        <v>908</v>
      </c>
      <c r="X51" s="59">
        <v>0.70989999999999998</v>
      </c>
      <c r="Y51" s="216"/>
      <c r="Z51" s="204">
        <v>2013</v>
      </c>
      <c r="AA51" s="205">
        <v>1896</v>
      </c>
      <c r="AB51" s="206">
        <v>0.94189999999999996</v>
      </c>
      <c r="AC51" s="204">
        <v>2696</v>
      </c>
      <c r="AD51" s="205">
        <v>2237</v>
      </c>
      <c r="AE51" s="206">
        <v>0.82969999999999999</v>
      </c>
      <c r="AF51" s="207">
        <v>5208294.24</v>
      </c>
      <c r="AG51" s="208">
        <v>3364505.19</v>
      </c>
      <c r="AH51" s="206">
        <v>0.64600000000000002</v>
      </c>
      <c r="AI51" s="204">
        <v>2150</v>
      </c>
      <c r="AJ51" s="205">
        <v>1373</v>
      </c>
      <c r="AK51" s="206">
        <v>0.63859999999999995</v>
      </c>
      <c r="AL51" s="9" t="s">
        <v>165</v>
      </c>
    </row>
    <row r="52" spans="1:38" ht="13.8" x14ac:dyDescent="0.3">
      <c r="A52" s="57" t="s">
        <v>316</v>
      </c>
      <c r="B52" s="57" t="s">
        <v>54</v>
      </c>
      <c r="C52" s="227">
        <v>124347.35</v>
      </c>
      <c r="D52" s="227">
        <v>250350.81</v>
      </c>
      <c r="E52" s="228">
        <v>0.496692421326698</v>
      </c>
      <c r="F52" s="58">
        <v>112</v>
      </c>
      <c r="G52" s="58">
        <v>99</v>
      </c>
      <c r="H52" s="59">
        <v>0.88390000000000002</v>
      </c>
      <c r="I52" s="54">
        <v>0.97450000000000003</v>
      </c>
      <c r="J52" s="230">
        <v>138</v>
      </c>
      <c r="K52" s="230">
        <v>135</v>
      </c>
      <c r="L52" s="231">
        <v>0.97829999999999995</v>
      </c>
      <c r="M52" s="228">
        <v>0.9</v>
      </c>
      <c r="N52" s="60">
        <v>154038.26</v>
      </c>
      <c r="O52" s="60">
        <v>92800.72</v>
      </c>
      <c r="P52" s="59">
        <v>0.60250000000000004</v>
      </c>
      <c r="Q52" s="59">
        <v>0.58699999999999997</v>
      </c>
      <c r="R52" s="230">
        <v>119</v>
      </c>
      <c r="S52" s="230">
        <v>68</v>
      </c>
      <c r="T52" s="231">
        <v>0.57140000000000002</v>
      </c>
      <c r="U52" s="231">
        <v>0.64080000000000004</v>
      </c>
      <c r="V52" s="58">
        <v>91</v>
      </c>
      <c r="W52" s="58">
        <v>78</v>
      </c>
      <c r="X52" s="59">
        <v>0.85709999999999997</v>
      </c>
      <c r="Y52" s="216"/>
      <c r="Z52" s="204">
        <v>126</v>
      </c>
      <c r="AA52" s="205">
        <v>132</v>
      </c>
      <c r="AB52" s="206">
        <v>1.0476000000000001</v>
      </c>
      <c r="AC52" s="204">
        <v>181</v>
      </c>
      <c r="AD52" s="205">
        <v>167</v>
      </c>
      <c r="AE52" s="206">
        <v>0.92269999999999996</v>
      </c>
      <c r="AF52" s="207">
        <v>341067</v>
      </c>
      <c r="AG52" s="208">
        <v>189559.99</v>
      </c>
      <c r="AH52" s="206">
        <v>0.55579999999999996</v>
      </c>
      <c r="AI52" s="204">
        <v>150</v>
      </c>
      <c r="AJ52" s="205">
        <v>84</v>
      </c>
      <c r="AK52" s="206">
        <v>0.56000000000000005</v>
      </c>
      <c r="AL52" s="9" t="s">
        <v>165</v>
      </c>
    </row>
    <row r="53" spans="1:38" ht="13.8" x14ac:dyDescent="0.3">
      <c r="A53" s="57" t="s">
        <v>152</v>
      </c>
      <c r="B53" s="57" t="s">
        <v>55</v>
      </c>
      <c r="C53" s="227">
        <v>4802045.29</v>
      </c>
      <c r="D53" s="227">
        <v>9815480.8100000005</v>
      </c>
      <c r="E53" s="228">
        <v>0.48923179444329201</v>
      </c>
      <c r="F53" s="58">
        <v>4024</v>
      </c>
      <c r="G53" s="58">
        <v>3682</v>
      </c>
      <c r="H53" s="59">
        <v>0.91500000000000004</v>
      </c>
      <c r="I53" s="54">
        <v>0.99429999999999996</v>
      </c>
      <c r="J53" s="230">
        <v>5168</v>
      </c>
      <c r="K53" s="230">
        <v>4133</v>
      </c>
      <c r="L53" s="231">
        <v>0.79969999999999997</v>
      </c>
      <c r="M53" s="228">
        <v>0.81920000000000004</v>
      </c>
      <c r="N53" s="60">
        <v>5224661.7699999996</v>
      </c>
      <c r="O53" s="60">
        <v>3573775.41</v>
      </c>
      <c r="P53" s="59">
        <v>0.68400000000000005</v>
      </c>
      <c r="Q53" s="59">
        <v>0.6724</v>
      </c>
      <c r="R53" s="230">
        <v>3580</v>
      </c>
      <c r="S53" s="230">
        <v>2239</v>
      </c>
      <c r="T53" s="231">
        <v>0.62539999999999996</v>
      </c>
      <c r="U53" s="231">
        <v>0.7</v>
      </c>
      <c r="V53" s="58">
        <v>2965</v>
      </c>
      <c r="W53" s="58">
        <v>2403</v>
      </c>
      <c r="X53" s="59">
        <v>0.8105</v>
      </c>
      <c r="Y53" s="216"/>
      <c r="Z53" s="204">
        <v>4457</v>
      </c>
      <c r="AA53" s="205">
        <v>4427</v>
      </c>
      <c r="AB53" s="206">
        <v>0.99329999999999996</v>
      </c>
      <c r="AC53" s="204">
        <v>6345</v>
      </c>
      <c r="AD53" s="205">
        <v>5491</v>
      </c>
      <c r="AE53" s="206">
        <v>0.86539999999999995</v>
      </c>
      <c r="AF53" s="207">
        <v>12065622.43</v>
      </c>
      <c r="AG53" s="208">
        <v>7879558.1200000001</v>
      </c>
      <c r="AH53" s="206">
        <v>0.65310000000000001</v>
      </c>
      <c r="AI53" s="204">
        <v>4972</v>
      </c>
      <c r="AJ53" s="205">
        <v>3228</v>
      </c>
      <c r="AK53" s="206">
        <v>0.6492</v>
      </c>
      <c r="AL53" s="9" t="s">
        <v>165</v>
      </c>
    </row>
    <row r="54" spans="1:38" ht="13.8" x14ac:dyDescent="0.3">
      <c r="A54" s="57" t="s">
        <v>251</v>
      </c>
      <c r="B54" s="57" t="s">
        <v>56</v>
      </c>
      <c r="C54" s="227">
        <v>841973.31</v>
      </c>
      <c r="D54" s="227">
        <v>1793815.01</v>
      </c>
      <c r="E54" s="228">
        <v>0.469375774707114</v>
      </c>
      <c r="F54" s="58">
        <v>509</v>
      </c>
      <c r="G54" s="58">
        <v>496</v>
      </c>
      <c r="H54" s="59">
        <v>0.97450000000000003</v>
      </c>
      <c r="I54" s="54">
        <v>1</v>
      </c>
      <c r="J54" s="230">
        <v>809</v>
      </c>
      <c r="K54" s="230">
        <v>682</v>
      </c>
      <c r="L54" s="231">
        <v>0.84299999999999997</v>
      </c>
      <c r="M54" s="228">
        <v>0.83430000000000004</v>
      </c>
      <c r="N54" s="60">
        <v>1031884.01</v>
      </c>
      <c r="O54" s="60">
        <v>658139.19999999995</v>
      </c>
      <c r="P54" s="59">
        <v>0.63780000000000003</v>
      </c>
      <c r="Q54" s="59">
        <v>0.66180000000000005</v>
      </c>
      <c r="R54" s="230">
        <v>590</v>
      </c>
      <c r="S54" s="230">
        <v>320</v>
      </c>
      <c r="T54" s="231">
        <v>0.54239999999999999</v>
      </c>
      <c r="U54" s="231">
        <v>0.69869999999999999</v>
      </c>
      <c r="V54" s="58">
        <v>439</v>
      </c>
      <c r="W54" s="58">
        <v>308</v>
      </c>
      <c r="X54" s="59">
        <v>0.7016</v>
      </c>
      <c r="Y54" s="216"/>
      <c r="Z54" s="204">
        <v>499</v>
      </c>
      <c r="AA54" s="205">
        <v>530</v>
      </c>
      <c r="AB54" s="206">
        <v>1.0621</v>
      </c>
      <c r="AC54" s="204">
        <v>900</v>
      </c>
      <c r="AD54" s="205">
        <v>794</v>
      </c>
      <c r="AE54" s="206">
        <v>0.88219999999999998</v>
      </c>
      <c r="AF54" s="207">
        <v>2532080.21</v>
      </c>
      <c r="AG54" s="208">
        <v>1830421.76</v>
      </c>
      <c r="AH54" s="206">
        <v>0.72289999999999999</v>
      </c>
      <c r="AI54" s="204">
        <v>722</v>
      </c>
      <c r="AJ54" s="205">
        <v>514</v>
      </c>
      <c r="AK54" s="206">
        <v>0.71189999999999998</v>
      </c>
      <c r="AL54" s="9" t="s">
        <v>165</v>
      </c>
    </row>
    <row r="55" spans="1:38" ht="13.8" x14ac:dyDescent="0.3">
      <c r="A55" s="57" t="s">
        <v>238</v>
      </c>
      <c r="B55" s="57" t="s">
        <v>57</v>
      </c>
      <c r="C55" s="227">
        <v>7207232.9100000001</v>
      </c>
      <c r="D55" s="227">
        <v>14906342.4</v>
      </c>
      <c r="E55" s="228">
        <v>0.48350109749256798</v>
      </c>
      <c r="F55" s="58">
        <v>4369</v>
      </c>
      <c r="G55" s="58">
        <v>4176</v>
      </c>
      <c r="H55" s="59">
        <v>0.95579999999999998</v>
      </c>
      <c r="I55" s="54">
        <v>1</v>
      </c>
      <c r="J55" s="230">
        <v>5424</v>
      </c>
      <c r="K55" s="230">
        <v>4810</v>
      </c>
      <c r="L55" s="231">
        <v>0.88680000000000003</v>
      </c>
      <c r="M55" s="228">
        <v>0.89029999999999998</v>
      </c>
      <c r="N55" s="60">
        <v>8161706.2699999996</v>
      </c>
      <c r="O55" s="60">
        <v>6024034.29</v>
      </c>
      <c r="P55" s="59">
        <v>0.73809999999999998</v>
      </c>
      <c r="Q55" s="59">
        <v>0.7</v>
      </c>
      <c r="R55" s="230">
        <v>3917</v>
      </c>
      <c r="S55" s="230">
        <v>2564</v>
      </c>
      <c r="T55" s="231">
        <v>0.65459999999999996</v>
      </c>
      <c r="U55" s="231">
        <v>0.7</v>
      </c>
      <c r="V55" s="58">
        <v>3480</v>
      </c>
      <c r="W55" s="58">
        <v>2974</v>
      </c>
      <c r="X55" s="59">
        <v>0.85460000000000003</v>
      </c>
      <c r="Y55" s="216"/>
      <c r="Z55" s="204">
        <v>4734</v>
      </c>
      <c r="AA55" s="205">
        <v>5191</v>
      </c>
      <c r="AB55" s="206">
        <v>1.0965</v>
      </c>
      <c r="AC55" s="204">
        <v>6517</v>
      </c>
      <c r="AD55" s="205">
        <v>5686</v>
      </c>
      <c r="AE55" s="206">
        <v>0.87250000000000005</v>
      </c>
      <c r="AF55" s="207">
        <v>16587024.470000001</v>
      </c>
      <c r="AG55" s="208">
        <v>12195134.83</v>
      </c>
      <c r="AH55" s="206">
        <v>0.73519999999999996</v>
      </c>
      <c r="AI55" s="204">
        <v>5250</v>
      </c>
      <c r="AJ55" s="205">
        <v>3810</v>
      </c>
      <c r="AK55" s="206">
        <v>0.72570000000000001</v>
      </c>
      <c r="AL55" s="9" t="s">
        <v>165</v>
      </c>
    </row>
    <row r="56" spans="1:38" ht="13.8" x14ac:dyDescent="0.3">
      <c r="A56" s="57" t="s">
        <v>166</v>
      </c>
      <c r="B56" s="57" t="s">
        <v>58</v>
      </c>
      <c r="C56" s="227">
        <v>411520.48</v>
      </c>
      <c r="D56" s="227">
        <v>856667.01</v>
      </c>
      <c r="E56" s="228">
        <v>0.48037390864391999</v>
      </c>
      <c r="F56" s="58">
        <v>221</v>
      </c>
      <c r="G56" s="58">
        <v>207</v>
      </c>
      <c r="H56" s="59">
        <v>0.93669999999999998</v>
      </c>
      <c r="I56" s="54">
        <v>0.94469999999999998</v>
      </c>
      <c r="J56" s="230">
        <v>347</v>
      </c>
      <c r="K56" s="230">
        <v>327</v>
      </c>
      <c r="L56" s="231">
        <v>0.94240000000000002</v>
      </c>
      <c r="M56" s="228">
        <v>0.9</v>
      </c>
      <c r="N56" s="60">
        <v>437904.96</v>
      </c>
      <c r="O56" s="60">
        <v>300051.77</v>
      </c>
      <c r="P56" s="59">
        <v>0.68520000000000003</v>
      </c>
      <c r="Q56" s="59">
        <v>0.7</v>
      </c>
      <c r="R56" s="230">
        <v>296</v>
      </c>
      <c r="S56" s="230">
        <v>172</v>
      </c>
      <c r="T56" s="231">
        <v>0.58109999999999995</v>
      </c>
      <c r="U56" s="231">
        <v>0.7</v>
      </c>
      <c r="V56" s="58">
        <v>173</v>
      </c>
      <c r="W56" s="58">
        <v>145</v>
      </c>
      <c r="X56" s="59">
        <v>0.83819999999999995</v>
      </c>
      <c r="Y56" s="216"/>
      <c r="Z56" s="204">
        <v>376</v>
      </c>
      <c r="AA56" s="205">
        <v>364</v>
      </c>
      <c r="AB56" s="206">
        <v>0.96809999999999996</v>
      </c>
      <c r="AC56" s="204">
        <v>531</v>
      </c>
      <c r="AD56" s="205">
        <v>480</v>
      </c>
      <c r="AE56" s="206">
        <v>0.90400000000000003</v>
      </c>
      <c r="AF56" s="207">
        <v>1023023.57</v>
      </c>
      <c r="AG56" s="208">
        <v>758014.59</v>
      </c>
      <c r="AH56" s="206">
        <v>0.74099999999999999</v>
      </c>
      <c r="AI56" s="204">
        <v>459</v>
      </c>
      <c r="AJ56" s="205">
        <v>323</v>
      </c>
      <c r="AK56" s="206">
        <v>0.70369999999999999</v>
      </c>
      <c r="AL56" s="9" t="s">
        <v>165</v>
      </c>
    </row>
    <row r="57" spans="1:38" ht="13.8" x14ac:dyDescent="0.3">
      <c r="A57" s="57" t="s">
        <v>153</v>
      </c>
      <c r="B57" s="57" t="s">
        <v>59</v>
      </c>
      <c r="C57" s="227">
        <v>1971216.86</v>
      </c>
      <c r="D57" s="227">
        <v>4019638.25</v>
      </c>
      <c r="E57" s="228">
        <v>0.49039658232926803</v>
      </c>
      <c r="F57" s="58">
        <v>1852</v>
      </c>
      <c r="G57" s="58">
        <v>1634</v>
      </c>
      <c r="H57" s="59">
        <v>0.88229999999999997</v>
      </c>
      <c r="I57" s="54">
        <v>0.98170000000000002</v>
      </c>
      <c r="J57" s="230">
        <v>2136</v>
      </c>
      <c r="K57" s="230">
        <v>1854</v>
      </c>
      <c r="L57" s="231">
        <v>0.86799999999999999</v>
      </c>
      <c r="M57" s="228">
        <v>0.85640000000000005</v>
      </c>
      <c r="N57" s="60">
        <v>2278211.2000000002</v>
      </c>
      <c r="O57" s="60">
        <v>1561729.53</v>
      </c>
      <c r="P57" s="59">
        <v>0.6855</v>
      </c>
      <c r="Q57" s="59">
        <v>0.68259999999999998</v>
      </c>
      <c r="R57" s="230">
        <v>1527</v>
      </c>
      <c r="S57" s="230">
        <v>873</v>
      </c>
      <c r="T57" s="231">
        <v>0.57169999999999999</v>
      </c>
      <c r="U57" s="231">
        <v>0.69269999999999998</v>
      </c>
      <c r="V57" s="58">
        <v>1366</v>
      </c>
      <c r="W57" s="58">
        <v>1127</v>
      </c>
      <c r="X57" s="59">
        <v>0.82499999999999996</v>
      </c>
      <c r="Y57" s="216"/>
      <c r="Z57" s="204">
        <v>1934</v>
      </c>
      <c r="AA57" s="205">
        <v>1980</v>
      </c>
      <c r="AB57" s="206">
        <v>1.0238</v>
      </c>
      <c r="AC57" s="204">
        <v>2490</v>
      </c>
      <c r="AD57" s="205">
        <v>2200</v>
      </c>
      <c r="AE57" s="206">
        <v>0.88349999999999995</v>
      </c>
      <c r="AF57" s="207">
        <v>4897655.45</v>
      </c>
      <c r="AG57" s="208">
        <v>3337577.13</v>
      </c>
      <c r="AH57" s="206">
        <v>0.68149999999999999</v>
      </c>
      <c r="AI57" s="204">
        <v>1973</v>
      </c>
      <c r="AJ57" s="205">
        <v>1410</v>
      </c>
      <c r="AK57" s="206">
        <v>0.71460000000000001</v>
      </c>
      <c r="AL57" s="9" t="s">
        <v>165</v>
      </c>
    </row>
    <row r="58" spans="1:38" ht="13.8" x14ac:dyDescent="0.3">
      <c r="A58" s="57" t="s">
        <v>166</v>
      </c>
      <c r="B58" s="57" t="s">
        <v>60</v>
      </c>
      <c r="C58" s="227">
        <v>3235006.34</v>
      </c>
      <c r="D58" s="227">
        <v>6891664.4199999999</v>
      </c>
      <c r="E58" s="228">
        <v>0.46940856995471603</v>
      </c>
      <c r="F58" s="58">
        <v>3371</v>
      </c>
      <c r="G58" s="58">
        <v>2985</v>
      </c>
      <c r="H58" s="59">
        <v>0.88549999999999995</v>
      </c>
      <c r="I58" s="54">
        <v>0.95130000000000003</v>
      </c>
      <c r="J58" s="230">
        <v>4269</v>
      </c>
      <c r="K58" s="230">
        <v>3748</v>
      </c>
      <c r="L58" s="231">
        <v>0.878</v>
      </c>
      <c r="M58" s="228">
        <v>0.86409999999999998</v>
      </c>
      <c r="N58" s="60">
        <v>3807419.34</v>
      </c>
      <c r="O58" s="60">
        <v>2449896.13</v>
      </c>
      <c r="P58" s="59">
        <v>0.64349999999999996</v>
      </c>
      <c r="Q58" s="59">
        <v>0.65159999999999996</v>
      </c>
      <c r="R58" s="230">
        <v>3250</v>
      </c>
      <c r="S58" s="230">
        <v>1784</v>
      </c>
      <c r="T58" s="231">
        <v>0.54890000000000005</v>
      </c>
      <c r="U58" s="231">
        <v>0.68379999999999996</v>
      </c>
      <c r="V58" s="58">
        <v>2455</v>
      </c>
      <c r="W58" s="58">
        <v>2102</v>
      </c>
      <c r="X58" s="59">
        <v>0.85619999999999996</v>
      </c>
      <c r="Y58" s="216"/>
      <c r="Z58" s="204">
        <v>4282</v>
      </c>
      <c r="AA58" s="205">
        <v>3938</v>
      </c>
      <c r="AB58" s="206">
        <v>0.91969999999999996</v>
      </c>
      <c r="AC58" s="204">
        <v>5443</v>
      </c>
      <c r="AD58" s="205">
        <v>4773</v>
      </c>
      <c r="AE58" s="206">
        <v>0.87690000000000001</v>
      </c>
      <c r="AF58" s="207">
        <v>8516880.1699999999</v>
      </c>
      <c r="AG58" s="208">
        <v>5340306.5</v>
      </c>
      <c r="AH58" s="206">
        <v>0.627</v>
      </c>
      <c r="AI58" s="204">
        <v>4312</v>
      </c>
      <c r="AJ58" s="205">
        <v>2641</v>
      </c>
      <c r="AK58" s="206">
        <v>0.61250000000000004</v>
      </c>
      <c r="AL58" s="9" t="s">
        <v>165</v>
      </c>
    </row>
    <row r="59" spans="1:38" ht="13.8" x14ac:dyDescent="0.3">
      <c r="A59" s="57" t="s">
        <v>152</v>
      </c>
      <c r="B59" s="57" t="s">
        <v>61</v>
      </c>
      <c r="C59" s="227">
        <v>2294955.2400000002</v>
      </c>
      <c r="D59" s="227">
        <v>4710562.4400000004</v>
      </c>
      <c r="E59" s="228">
        <v>0.487193465585396</v>
      </c>
      <c r="F59" s="58">
        <v>1600</v>
      </c>
      <c r="G59" s="58">
        <v>1480</v>
      </c>
      <c r="H59" s="59">
        <v>0.92500000000000004</v>
      </c>
      <c r="I59" s="54">
        <v>1</v>
      </c>
      <c r="J59" s="230">
        <v>2343</v>
      </c>
      <c r="K59" s="230">
        <v>1918</v>
      </c>
      <c r="L59" s="231">
        <v>0.81859999999999999</v>
      </c>
      <c r="M59" s="228">
        <v>0.82440000000000002</v>
      </c>
      <c r="N59" s="60">
        <v>2457095.64</v>
      </c>
      <c r="O59" s="60">
        <v>1717887.54</v>
      </c>
      <c r="P59" s="59">
        <v>0.69920000000000004</v>
      </c>
      <c r="Q59" s="59">
        <v>0.69540000000000002</v>
      </c>
      <c r="R59" s="230">
        <v>1690</v>
      </c>
      <c r="S59" s="230">
        <v>1047</v>
      </c>
      <c r="T59" s="231">
        <v>0.61950000000000005</v>
      </c>
      <c r="U59" s="231">
        <v>0.7</v>
      </c>
      <c r="V59" s="58">
        <v>1298</v>
      </c>
      <c r="W59" s="58">
        <v>1129</v>
      </c>
      <c r="X59" s="59">
        <v>0.86980000000000002</v>
      </c>
      <c r="Y59" s="216"/>
      <c r="Z59" s="204">
        <v>1654</v>
      </c>
      <c r="AA59" s="205">
        <v>1729</v>
      </c>
      <c r="AB59" s="206">
        <v>1.0452999999999999</v>
      </c>
      <c r="AC59" s="204">
        <v>2592</v>
      </c>
      <c r="AD59" s="205">
        <v>2277</v>
      </c>
      <c r="AE59" s="206">
        <v>0.87849999999999995</v>
      </c>
      <c r="AF59" s="207">
        <v>5659927.9699999997</v>
      </c>
      <c r="AG59" s="208">
        <v>4054367.67</v>
      </c>
      <c r="AH59" s="206">
        <v>0.71630000000000005</v>
      </c>
      <c r="AI59" s="204">
        <v>2171</v>
      </c>
      <c r="AJ59" s="205">
        <v>1552</v>
      </c>
      <c r="AK59" s="206">
        <v>0.71489999999999998</v>
      </c>
      <c r="AL59" s="9" t="s">
        <v>165</v>
      </c>
    </row>
    <row r="60" spans="1:38" ht="13.8" x14ac:dyDescent="0.3">
      <c r="A60" s="57" t="s">
        <v>251</v>
      </c>
      <c r="B60" s="57" t="s">
        <v>62</v>
      </c>
      <c r="C60" s="227">
        <v>892853.29</v>
      </c>
      <c r="D60" s="227">
        <v>1890962.1</v>
      </c>
      <c r="E60" s="228">
        <v>0.47216879174892001</v>
      </c>
      <c r="F60" s="58">
        <v>627</v>
      </c>
      <c r="G60" s="58">
        <v>620</v>
      </c>
      <c r="H60" s="59">
        <v>0.98880000000000001</v>
      </c>
      <c r="I60" s="54">
        <v>1</v>
      </c>
      <c r="J60" s="230">
        <v>968</v>
      </c>
      <c r="K60" s="230">
        <v>893</v>
      </c>
      <c r="L60" s="231">
        <v>0.92249999999999999</v>
      </c>
      <c r="M60" s="228">
        <v>0.89700000000000002</v>
      </c>
      <c r="N60" s="60">
        <v>1171894.1299999999</v>
      </c>
      <c r="O60" s="60">
        <v>731192.27</v>
      </c>
      <c r="P60" s="59">
        <v>0.62390000000000001</v>
      </c>
      <c r="Q60" s="59">
        <v>0.61529999999999996</v>
      </c>
      <c r="R60" s="230">
        <v>798</v>
      </c>
      <c r="S60" s="230">
        <v>428</v>
      </c>
      <c r="T60" s="231">
        <v>0.5363</v>
      </c>
      <c r="U60" s="231">
        <v>0.65980000000000005</v>
      </c>
      <c r="V60" s="58">
        <v>655</v>
      </c>
      <c r="W60" s="58">
        <v>526</v>
      </c>
      <c r="X60" s="59">
        <v>0.80310000000000004</v>
      </c>
      <c r="Y60" s="216"/>
      <c r="Z60" s="204">
        <v>466</v>
      </c>
      <c r="AA60" s="205">
        <v>555</v>
      </c>
      <c r="AB60" s="206">
        <v>1.1910000000000001</v>
      </c>
      <c r="AC60" s="204">
        <v>903</v>
      </c>
      <c r="AD60" s="205">
        <v>812</v>
      </c>
      <c r="AE60" s="206">
        <v>0.8992</v>
      </c>
      <c r="AF60" s="207">
        <v>2188585.67</v>
      </c>
      <c r="AG60" s="208">
        <v>1465123.29</v>
      </c>
      <c r="AH60" s="206">
        <v>0.6694</v>
      </c>
      <c r="AI60" s="204">
        <v>799</v>
      </c>
      <c r="AJ60" s="205">
        <v>538</v>
      </c>
      <c r="AK60" s="206">
        <v>0.67330000000000001</v>
      </c>
      <c r="AL60" s="9" t="s">
        <v>165</v>
      </c>
    </row>
    <row r="61" spans="1:38" ht="13.8" x14ac:dyDescent="0.3">
      <c r="A61" s="57" t="s">
        <v>251</v>
      </c>
      <c r="B61" s="57" t="s">
        <v>63</v>
      </c>
      <c r="C61" s="227">
        <v>311767.96000000002</v>
      </c>
      <c r="D61" s="227">
        <v>741191.02</v>
      </c>
      <c r="E61" s="228">
        <v>0.420631054056753</v>
      </c>
      <c r="F61" s="58">
        <v>300</v>
      </c>
      <c r="G61" s="58">
        <v>278</v>
      </c>
      <c r="H61" s="59">
        <v>0.92669999999999997</v>
      </c>
      <c r="I61" s="54">
        <v>0.95379999999999998</v>
      </c>
      <c r="J61" s="230">
        <v>545</v>
      </c>
      <c r="K61" s="230">
        <v>512</v>
      </c>
      <c r="L61" s="231">
        <v>0.93940000000000001</v>
      </c>
      <c r="M61" s="228">
        <v>0.9</v>
      </c>
      <c r="N61" s="60">
        <v>373526.12</v>
      </c>
      <c r="O61" s="60">
        <v>236461.03</v>
      </c>
      <c r="P61" s="59">
        <v>0.6331</v>
      </c>
      <c r="Q61" s="59">
        <v>0.67600000000000005</v>
      </c>
      <c r="R61" s="230">
        <v>270</v>
      </c>
      <c r="S61" s="230">
        <v>134</v>
      </c>
      <c r="T61" s="231">
        <v>0.49630000000000002</v>
      </c>
      <c r="U61" s="231">
        <v>0.68169999999999997</v>
      </c>
      <c r="V61" s="58">
        <v>345</v>
      </c>
      <c r="W61" s="58">
        <v>280</v>
      </c>
      <c r="X61" s="59">
        <v>0.81159999999999999</v>
      </c>
      <c r="Y61" s="216"/>
      <c r="Z61" s="204">
        <v>391</v>
      </c>
      <c r="AA61" s="205">
        <v>392</v>
      </c>
      <c r="AB61" s="206">
        <v>1.0025999999999999</v>
      </c>
      <c r="AC61" s="204">
        <v>684</v>
      </c>
      <c r="AD61" s="205">
        <v>616</v>
      </c>
      <c r="AE61" s="206">
        <v>0.90059999999999996</v>
      </c>
      <c r="AF61" s="207">
        <v>1033779.3</v>
      </c>
      <c r="AG61" s="208">
        <v>673483.94</v>
      </c>
      <c r="AH61" s="206">
        <v>0.65149999999999997</v>
      </c>
      <c r="AI61" s="204">
        <v>417</v>
      </c>
      <c r="AJ61" s="205">
        <v>245</v>
      </c>
      <c r="AK61" s="206">
        <v>0.58750000000000002</v>
      </c>
      <c r="AL61" s="9" t="s">
        <v>165</v>
      </c>
    </row>
    <row r="62" spans="1:38" ht="13.8" x14ac:dyDescent="0.3">
      <c r="A62" s="57" t="s">
        <v>316</v>
      </c>
      <c r="B62" s="57" t="s">
        <v>64</v>
      </c>
      <c r="C62" s="227">
        <v>1218136.2</v>
      </c>
      <c r="D62" s="227">
        <v>2608390.71</v>
      </c>
      <c r="E62" s="228">
        <v>0.467006800526444</v>
      </c>
      <c r="F62" s="58">
        <v>1134</v>
      </c>
      <c r="G62" s="58">
        <v>1086</v>
      </c>
      <c r="H62" s="59">
        <v>0.9577</v>
      </c>
      <c r="I62" s="54">
        <v>0.98340000000000005</v>
      </c>
      <c r="J62" s="230">
        <v>1589</v>
      </c>
      <c r="K62" s="230">
        <v>1525</v>
      </c>
      <c r="L62" s="231">
        <v>0.9597</v>
      </c>
      <c r="M62" s="228">
        <v>0.9</v>
      </c>
      <c r="N62" s="60">
        <v>1349092.46</v>
      </c>
      <c r="O62" s="60">
        <v>882955.25</v>
      </c>
      <c r="P62" s="59">
        <v>0.65449999999999997</v>
      </c>
      <c r="Q62" s="59">
        <v>0.67359999999999998</v>
      </c>
      <c r="R62" s="230">
        <v>1304</v>
      </c>
      <c r="S62" s="230">
        <v>736</v>
      </c>
      <c r="T62" s="231">
        <v>0.56440000000000001</v>
      </c>
      <c r="U62" s="231">
        <v>0.7</v>
      </c>
      <c r="V62" s="58">
        <v>940</v>
      </c>
      <c r="W62" s="58">
        <v>814</v>
      </c>
      <c r="X62" s="59">
        <v>0.86599999999999999</v>
      </c>
      <c r="Y62" s="216"/>
      <c r="Z62" s="204">
        <v>1615</v>
      </c>
      <c r="AA62" s="205">
        <v>1545</v>
      </c>
      <c r="AB62" s="206">
        <v>0.95669999999999999</v>
      </c>
      <c r="AC62" s="204">
        <v>2354</v>
      </c>
      <c r="AD62" s="205">
        <v>2121</v>
      </c>
      <c r="AE62" s="206">
        <v>0.90100000000000002</v>
      </c>
      <c r="AF62" s="207">
        <v>3274541.67</v>
      </c>
      <c r="AG62" s="208">
        <v>2006900.51</v>
      </c>
      <c r="AH62" s="206">
        <v>0.6129</v>
      </c>
      <c r="AI62" s="204">
        <v>1879</v>
      </c>
      <c r="AJ62" s="205">
        <v>1135</v>
      </c>
      <c r="AK62" s="206">
        <v>0.60399999999999998</v>
      </c>
      <c r="AL62" s="9" t="s">
        <v>165</v>
      </c>
    </row>
    <row r="63" spans="1:38" ht="13.8" x14ac:dyDescent="0.3">
      <c r="A63" s="57" t="s">
        <v>152</v>
      </c>
      <c r="B63" s="57" t="s">
        <v>65</v>
      </c>
      <c r="C63" s="227">
        <v>1277689.3600000001</v>
      </c>
      <c r="D63" s="227">
        <v>2668100.58</v>
      </c>
      <c r="E63" s="228">
        <v>0.47887600998909902</v>
      </c>
      <c r="F63" s="58">
        <v>1030</v>
      </c>
      <c r="G63" s="58">
        <v>963</v>
      </c>
      <c r="H63" s="59">
        <v>0.93500000000000005</v>
      </c>
      <c r="I63" s="54">
        <v>1</v>
      </c>
      <c r="J63" s="230">
        <v>1436</v>
      </c>
      <c r="K63" s="230">
        <v>1311</v>
      </c>
      <c r="L63" s="231">
        <v>0.91300000000000003</v>
      </c>
      <c r="M63" s="228">
        <v>0.85699999999999998</v>
      </c>
      <c r="N63" s="60">
        <v>1540985.98</v>
      </c>
      <c r="O63" s="60">
        <v>1018673.99</v>
      </c>
      <c r="P63" s="59">
        <v>0.66110000000000002</v>
      </c>
      <c r="Q63" s="59">
        <v>0.66490000000000005</v>
      </c>
      <c r="R63" s="230">
        <v>1064</v>
      </c>
      <c r="S63" s="230">
        <v>556</v>
      </c>
      <c r="T63" s="231">
        <v>0.52259999999999995</v>
      </c>
      <c r="U63" s="231">
        <v>0.63219999999999998</v>
      </c>
      <c r="V63" s="58">
        <v>848</v>
      </c>
      <c r="W63" s="58">
        <v>729</v>
      </c>
      <c r="X63" s="59">
        <v>0.85970000000000002</v>
      </c>
      <c r="Y63" s="216"/>
      <c r="Z63" s="204">
        <v>1284</v>
      </c>
      <c r="AA63" s="205">
        <v>1327</v>
      </c>
      <c r="AB63" s="206">
        <v>1.0335000000000001</v>
      </c>
      <c r="AC63" s="204">
        <v>2184</v>
      </c>
      <c r="AD63" s="205">
        <v>1945</v>
      </c>
      <c r="AE63" s="206">
        <v>0.89059999999999995</v>
      </c>
      <c r="AF63" s="207">
        <v>3943336.75</v>
      </c>
      <c r="AG63" s="208">
        <v>2547023.56</v>
      </c>
      <c r="AH63" s="206">
        <v>0.64590000000000003</v>
      </c>
      <c r="AI63" s="204">
        <v>1702</v>
      </c>
      <c r="AJ63" s="205">
        <v>1012</v>
      </c>
      <c r="AK63" s="206">
        <v>0.59460000000000002</v>
      </c>
      <c r="AL63" s="9" t="s">
        <v>165</v>
      </c>
    </row>
    <row r="64" spans="1:38" ht="13.8" x14ac:dyDescent="0.3">
      <c r="A64" s="57" t="s">
        <v>153</v>
      </c>
      <c r="B64" s="57" t="s">
        <v>66</v>
      </c>
      <c r="C64" s="227">
        <v>23195932.629999999</v>
      </c>
      <c r="D64" s="227">
        <v>48326250.350000001</v>
      </c>
      <c r="E64" s="228">
        <v>0.47998618684472399</v>
      </c>
      <c r="F64" s="58">
        <v>24981</v>
      </c>
      <c r="G64" s="58">
        <v>22089</v>
      </c>
      <c r="H64" s="59">
        <v>0.88419999999999999</v>
      </c>
      <c r="I64" s="54">
        <v>0.94240000000000002</v>
      </c>
      <c r="J64" s="230">
        <v>29798</v>
      </c>
      <c r="K64" s="230">
        <v>22095</v>
      </c>
      <c r="L64" s="231">
        <v>0.74150000000000005</v>
      </c>
      <c r="M64" s="228">
        <v>0.73419999999999996</v>
      </c>
      <c r="N64" s="60">
        <v>28638717.510000002</v>
      </c>
      <c r="O64" s="60">
        <v>17476795.68</v>
      </c>
      <c r="P64" s="59">
        <v>0.61029999999999995</v>
      </c>
      <c r="Q64" s="59">
        <v>0.62009999999999998</v>
      </c>
      <c r="R64" s="230">
        <v>17570</v>
      </c>
      <c r="S64" s="230">
        <v>9356</v>
      </c>
      <c r="T64" s="231">
        <v>0.53249999999999997</v>
      </c>
      <c r="U64" s="231">
        <v>0.67090000000000005</v>
      </c>
      <c r="V64" s="58">
        <v>14039</v>
      </c>
      <c r="W64" s="58">
        <v>10063</v>
      </c>
      <c r="X64" s="59">
        <v>0.71679999999999999</v>
      </c>
      <c r="Y64" s="244"/>
      <c r="Z64" s="245">
        <v>28503</v>
      </c>
      <c r="AA64" s="246">
        <v>28101</v>
      </c>
      <c r="AB64" s="247">
        <v>0.9859</v>
      </c>
      <c r="AC64" s="245">
        <v>34329</v>
      </c>
      <c r="AD64" s="246">
        <v>24767</v>
      </c>
      <c r="AE64" s="247">
        <v>0.72150000000000003</v>
      </c>
      <c r="AF64" s="248">
        <v>61709807.859999999</v>
      </c>
      <c r="AG64" s="249">
        <v>38784484.490000002</v>
      </c>
      <c r="AH64" s="247">
        <v>0.62849999999999995</v>
      </c>
      <c r="AI64" s="245">
        <v>21907</v>
      </c>
      <c r="AJ64" s="246">
        <v>14189</v>
      </c>
      <c r="AK64" s="247">
        <v>0.64770000000000005</v>
      </c>
      <c r="AL64" s="9" t="s">
        <v>165</v>
      </c>
    </row>
    <row r="65" spans="1:38" ht="13.8" x14ac:dyDescent="0.3">
      <c r="A65" s="57" t="s">
        <v>251</v>
      </c>
      <c r="B65" s="57" t="s">
        <v>67</v>
      </c>
      <c r="C65" s="227">
        <v>315587.01</v>
      </c>
      <c r="D65" s="227">
        <v>665209.86</v>
      </c>
      <c r="E65" s="228">
        <v>0.47441721624511102</v>
      </c>
      <c r="F65" s="58">
        <v>174</v>
      </c>
      <c r="G65" s="58">
        <v>173</v>
      </c>
      <c r="H65" s="59">
        <v>0.99429999999999996</v>
      </c>
      <c r="I65" s="54">
        <v>1</v>
      </c>
      <c r="J65" s="230">
        <v>269</v>
      </c>
      <c r="K65" s="230">
        <v>263</v>
      </c>
      <c r="L65" s="231">
        <v>0.97770000000000001</v>
      </c>
      <c r="M65" s="228">
        <v>0.9</v>
      </c>
      <c r="N65" s="60">
        <v>335799.72</v>
      </c>
      <c r="O65" s="60">
        <v>264272.55</v>
      </c>
      <c r="P65" s="59">
        <v>0.78700000000000003</v>
      </c>
      <c r="Q65" s="59">
        <v>0.7</v>
      </c>
      <c r="R65" s="230">
        <v>194</v>
      </c>
      <c r="S65" s="230">
        <v>126</v>
      </c>
      <c r="T65" s="231">
        <v>0.64949999999999997</v>
      </c>
      <c r="U65" s="231">
        <v>0.7</v>
      </c>
      <c r="V65" s="58">
        <v>198</v>
      </c>
      <c r="W65" s="58">
        <v>157</v>
      </c>
      <c r="X65" s="59">
        <v>0.79290000000000005</v>
      </c>
      <c r="Y65" s="216"/>
      <c r="Z65" s="204">
        <v>217</v>
      </c>
      <c r="AA65" s="205">
        <v>233</v>
      </c>
      <c r="AB65" s="206">
        <v>1.0737000000000001</v>
      </c>
      <c r="AC65" s="204">
        <v>380</v>
      </c>
      <c r="AD65" s="205">
        <v>334</v>
      </c>
      <c r="AE65" s="206">
        <v>0.87890000000000001</v>
      </c>
      <c r="AF65" s="207">
        <v>812967.16</v>
      </c>
      <c r="AG65" s="208">
        <v>615801.39</v>
      </c>
      <c r="AH65" s="206">
        <v>0.75749999999999995</v>
      </c>
      <c r="AI65" s="204">
        <v>274</v>
      </c>
      <c r="AJ65" s="205">
        <v>211</v>
      </c>
      <c r="AK65" s="206">
        <v>0.77010000000000001</v>
      </c>
      <c r="AL65" s="9" t="s">
        <v>165</v>
      </c>
    </row>
    <row r="66" spans="1:38" ht="13.8" x14ac:dyDescent="0.3">
      <c r="A66" s="57" t="s">
        <v>153</v>
      </c>
      <c r="B66" s="57" t="s">
        <v>68</v>
      </c>
      <c r="C66" s="227">
        <v>1075637.1399999999</v>
      </c>
      <c r="D66" s="227">
        <v>2193045.37</v>
      </c>
      <c r="E66" s="228">
        <v>0.49047646469803802</v>
      </c>
      <c r="F66" s="58">
        <v>1204</v>
      </c>
      <c r="G66" s="58">
        <v>1185</v>
      </c>
      <c r="H66" s="59">
        <v>0.98419999999999996</v>
      </c>
      <c r="I66" s="54">
        <v>1</v>
      </c>
      <c r="J66" s="230">
        <v>1338</v>
      </c>
      <c r="K66" s="230">
        <v>1306</v>
      </c>
      <c r="L66" s="231">
        <v>0.97609999999999997</v>
      </c>
      <c r="M66" s="228">
        <v>0.9</v>
      </c>
      <c r="N66" s="60">
        <v>1162665.97</v>
      </c>
      <c r="O66" s="60">
        <v>868595.91</v>
      </c>
      <c r="P66" s="59">
        <v>0.74709999999999999</v>
      </c>
      <c r="Q66" s="59">
        <v>0.7</v>
      </c>
      <c r="R66" s="230">
        <v>736</v>
      </c>
      <c r="S66" s="230">
        <v>466</v>
      </c>
      <c r="T66" s="231">
        <v>0.63319999999999999</v>
      </c>
      <c r="U66" s="231">
        <v>0.7</v>
      </c>
      <c r="V66" s="58">
        <v>1078</v>
      </c>
      <c r="W66" s="58">
        <v>982</v>
      </c>
      <c r="X66" s="59">
        <v>0.91090000000000004</v>
      </c>
      <c r="Y66" s="216"/>
      <c r="Z66" s="204">
        <v>1150</v>
      </c>
      <c r="AA66" s="205">
        <v>1147</v>
      </c>
      <c r="AB66" s="206">
        <v>0.99739999999999995</v>
      </c>
      <c r="AC66" s="204">
        <v>1469</v>
      </c>
      <c r="AD66" s="205">
        <v>1427</v>
      </c>
      <c r="AE66" s="206">
        <v>0.97140000000000004</v>
      </c>
      <c r="AF66" s="207">
        <v>2710368.21</v>
      </c>
      <c r="AG66" s="208">
        <v>1989740.38</v>
      </c>
      <c r="AH66" s="206">
        <v>0.73409999999999997</v>
      </c>
      <c r="AI66" s="204">
        <v>1191</v>
      </c>
      <c r="AJ66" s="205">
        <v>885</v>
      </c>
      <c r="AK66" s="206">
        <v>0.74309999999999998</v>
      </c>
      <c r="AL66" s="9" t="s">
        <v>165</v>
      </c>
    </row>
    <row r="67" spans="1:38" ht="13.8" x14ac:dyDescent="0.3">
      <c r="A67" s="57" t="s">
        <v>153</v>
      </c>
      <c r="B67" s="57" t="s">
        <v>69</v>
      </c>
      <c r="C67" s="227">
        <v>2553471.29</v>
      </c>
      <c r="D67" s="227">
        <v>5326951.49</v>
      </c>
      <c r="E67" s="228">
        <v>0.479349454334903</v>
      </c>
      <c r="F67" s="58">
        <v>1742</v>
      </c>
      <c r="G67" s="58">
        <v>1679</v>
      </c>
      <c r="H67" s="59">
        <v>0.96379999999999999</v>
      </c>
      <c r="I67" s="54">
        <v>1</v>
      </c>
      <c r="J67" s="230">
        <v>2140</v>
      </c>
      <c r="K67" s="230">
        <v>2024</v>
      </c>
      <c r="L67" s="231">
        <v>0.94579999999999997</v>
      </c>
      <c r="M67" s="228">
        <v>0.9</v>
      </c>
      <c r="N67" s="60">
        <v>2878276.03</v>
      </c>
      <c r="O67" s="60">
        <v>2068538.51</v>
      </c>
      <c r="P67" s="59">
        <v>0.71870000000000001</v>
      </c>
      <c r="Q67" s="59">
        <v>0.7</v>
      </c>
      <c r="R67" s="230">
        <v>1543</v>
      </c>
      <c r="S67" s="230">
        <v>957</v>
      </c>
      <c r="T67" s="231">
        <v>0.62019999999999997</v>
      </c>
      <c r="U67" s="231">
        <v>0.7</v>
      </c>
      <c r="V67" s="58">
        <v>1451</v>
      </c>
      <c r="W67" s="58">
        <v>1199</v>
      </c>
      <c r="X67" s="59">
        <v>0.82630000000000003</v>
      </c>
      <c r="Y67" s="216"/>
      <c r="Z67" s="204">
        <v>1895</v>
      </c>
      <c r="AA67" s="205">
        <v>1966</v>
      </c>
      <c r="AB67" s="206">
        <v>1.0375000000000001</v>
      </c>
      <c r="AC67" s="204">
        <v>2490</v>
      </c>
      <c r="AD67" s="205">
        <v>2283</v>
      </c>
      <c r="AE67" s="206">
        <v>0.91690000000000005</v>
      </c>
      <c r="AF67" s="207">
        <v>6207975.1399999997</v>
      </c>
      <c r="AG67" s="208">
        <v>4341488.7</v>
      </c>
      <c r="AH67" s="206">
        <v>0.69930000000000003</v>
      </c>
      <c r="AI67" s="204">
        <v>2114</v>
      </c>
      <c r="AJ67" s="205">
        <v>1469</v>
      </c>
      <c r="AK67" s="206">
        <v>0.69489999999999996</v>
      </c>
      <c r="AL67" s="9" t="s">
        <v>165</v>
      </c>
    </row>
    <row r="68" spans="1:38" ht="13.8" x14ac:dyDescent="0.3">
      <c r="A68" s="57" t="s">
        <v>238</v>
      </c>
      <c r="B68" s="57" t="s">
        <v>70</v>
      </c>
      <c r="C68" s="227">
        <v>4315840.5999999996</v>
      </c>
      <c r="D68" s="227">
        <v>8523348.6199999992</v>
      </c>
      <c r="E68" s="228">
        <v>0.50635504804683196</v>
      </c>
      <c r="F68" s="58">
        <v>3710</v>
      </c>
      <c r="G68" s="58">
        <v>3347</v>
      </c>
      <c r="H68" s="59">
        <v>0.9022</v>
      </c>
      <c r="I68" s="54">
        <v>0.98260000000000003</v>
      </c>
      <c r="J68" s="230">
        <v>4429</v>
      </c>
      <c r="K68" s="230">
        <v>3837</v>
      </c>
      <c r="L68" s="228">
        <v>0.86629999999999996</v>
      </c>
      <c r="M68" s="231">
        <v>0.87229999999999996</v>
      </c>
      <c r="N68" s="60">
        <v>4953731.93</v>
      </c>
      <c r="O68" s="60">
        <v>3405984.4</v>
      </c>
      <c r="P68" s="59">
        <v>0.68759999999999999</v>
      </c>
      <c r="Q68" s="59">
        <v>0.68620000000000003</v>
      </c>
      <c r="R68" s="230">
        <v>3105</v>
      </c>
      <c r="S68" s="230">
        <v>1934</v>
      </c>
      <c r="T68" s="231">
        <v>0.62290000000000001</v>
      </c>
      <c r="U68" s="228">
        <v>0.7</v>
      </c>
      <c r="V68" s="58">
        <v>2595</v>
      </c>
      <c r="W68" s="58">
        <v>2147</v>
      </c>
      <c r="X68" s="59">
        <v>0.82740000000000002</v>
      </c>
      <c r="Y68" s="216"/>
      <c r="Z68" s="204">
        <v>4021</v>
      </c>
      <c r="AA68" s="205">
        <v>4035</v>
      </c>
      <c r="AB68" s="206">
        <v>1.0035000000000001</v>
      </c>
      <c r="AC68" s="204">
        <v>5338</v>
      </c>
      <c r="AD68" s="205">
        <v>4611</v>
      </c>
      <c r="AE68" s="206">
        <v>0.86380000000000001</v>
      </c>
      <c r="AF68" s="207">
        <v>10046502.310000001</v>
      </c>
      <c r="AG68" s="208">
        <v>6977264.0800000001</v>
      </c>
      <c r="AH68" s="206">
        <v>0.69450000000000001</v>
      </c>
      <c r="AI68" s="204">
        <v>3936</v>
      </c>
      <c r="AJ68" s="205">
        <v>2790</v>
      </c>
      <c r="AK68" s="206">
        <v>0.70879999999999999</v>
      </c>
      <c r="AL68" s="9" t="s">
        <v>165</v>
      </c>
    </row>
    <row r="69" spans="1:38" ht="13.8" x14ac:dyDescent="0.3">
      <c r="A69" s="57" t="s">
        <v>166</v>
      </c>
      <c r="B69" s="57" t="s">
        <v>71</v>
      </c>
      <c r="C69" s="227">
        <v>5294495.46</v>
      </c>
      <c r="D69" s="227">
        <v>11441985.16</v>
      </c>
      <c r="E69" s="228">
        <v>0.462725251428311</v>
      </c>
      <c r="F69" s="58">
        <v>3924</v>
      </c>
      <c r="G69" s="58">
        <v>3671</v>
      </c>
      <c r="H69" s="59">
        <v>0.9355</v>
      </c>
      <c r="I69" s="54">
        <v>0.95750000000000002</v>
      </c>
      <c r="J69" s="230">
        <v>5043</v>
      </c>
      <c r="K69" s="230">
        <v>4506</v>
      </c>
      <c r="L69" s="231">
        <v>0.89349999999999996</v>
      </c>
      <c r="M69" s="228">
        <v>0.88200000000000001</v>
      </c>
      <c r="N69" s="60">
        <v>5829867.1900000004</v>
      </c>
      <c r="O69" s="60">
        <v>4142939.87</v>
      </c>
      <c r="P69" s="59">
        <v>0.71060000000000001</v>
      </c>
      <c r="Q69" s="59">
        <v>0.7</v>
      </c>
      <c r="R69" s="230">
        <v>3326</v>
      </c>
      <c r="S69" s="230">
        <v>1980</v>
      </c>
      <c r="T69" s="231">
        <v>0.59530000000000005</v>
      </c>
      <c r="U69" s="231">
        <v>0.7</v>
      </c>
      <c r="V69" s="58">
        <v>3003</v>
      </c>
      <c r="W69" s="58">
        <v>2546</v>
      </c>
      <c r="X69" s="59">
        <v>0.8478</v>
      </c>
      <c r="Y69" s="216"/>
      <c r="Z69" s="204">
        <v>4626</v>
      </c>
      <c r="AA69" s="205">
        <v>4617</v>
      </c>
      <c r="AB69" s="206">
        <v>0.99809999999999999</v>
      </c>
      <c r="AC69" s="204">
        <v>7014</v>
      </c>
      <c r="AD69" s="205">
        <v>5889</v>
      </c>
      <c r="AE69" s="206">
        <v>0.83960000000000001</v>
      </c>
      <c r="AF69" s="207">
        <v>13007354.640000001</v>
      </c>
      <c r="AG69" s="208">
        <v>9086066.7899999991</v>
      </c>
      <c r="AH69" s="206">
        <v>0.69850000000000001</v>
      </c>
      <c r="AI69" s="204">
        <v>4933</v>
      </c>
      <c r="AJ69" s="205">
        <v>3338</v>
      </c>
      <c r="AK69" s="206">
        <v>0.67669999999999997</v>
      </c>
      <c r="AL69" s="9" t="s">
        <v>165</v>
      </c>
    </row>
    <row r="70" spans="1:38" ht="13.8" x14ac:dyDescent="0.3">
      <c r="A70" s="57" t="s">
        <v>154</v>
      </c>
      <c r="B70" s="57" t="s">
        <v>73</v>
      </c>
      <c r="C70" s="227">
        <v>0</v>
      </c>
      <c r="D70" s="227">
        <v>0</v>
      </c>
      <c r="E70" s="228">
        <v>0</v>
      </c>
      <c r="F70" s="58">
        <v>0</v>
      </c>
      <c r="G70" s="58">
        <v>12</v>
      </c>
      <c r="H70" s="59">
        <v>0</v>
      </c>
      <c r="I70" s="54">
        <v>1</v>
      </c>
      <c r="J70" s="230">
        <v>7</v>
      </c>
      <c r="K70" s="230">
        <v>2</v>
      </c>
      <c r="L70" s="231">
        <v>0.28570000000000001</v>
      </c>
      <c r="M70" s="228">
        <v>0.52</v>
      </c>
      <c r="N70" s="60">
        <v>0</v>
      </c>
      <c r="O70" s="60">
        <v>0</v>
      </c>
      <c r="P70" s="59">
        <v>0</v>
      </c>
      <c r="Q70" s="59">
        <v>0</v>
      </c>
      <c r="R70" s="230">
        <v>0</v>
      </c>
      <c r="S70" s="230">
        <v>0</v>
      </c>
      <c r="T70" s="231">
        <v>0</v>
      </c>
      <c r="U70" s="231">
        <v>0</v>
      </c>
      <c r="V70" s="58">
        <v>0</v>
      </c>
      <c r="W70" s="58">
        <v>0</v>
      </c>
      <c r="X70" s="59">
        <v>0</v>
      </c>
      <c r="Y70" s="216"/>
      <c r="Z70" s="204">
        <v>5</v>
      </c>
      <c r="AA70" s="205">
        <v>16</v>
      </c>
      <c r="AB70" s="206">
        <v>3.2</v>
      </c>
      <c r="AC70" s="204">
        <v>10</v>
      </c>
      <c r="AD70" s="205">
        <v>1</v>
      </c>
      <c r="AE70" s="206">
        <v>0.1</v>
      </c>
      <c r="AF70" s="207"/>
      <c r="AG70" s="208"/>
      <c r="AH70" s="206"/>
      <c r="AI70" s="204">
        <v>1</v>
      </c>
      <c r="AJ70" s="205"/>
      <c r="AK70" s="206"/>
      <c r="AL70" s="9" t="s">
        <v>165</v>
      </c>
    </row>
    <row r="71" spans="1:38" ht="13.8" x14ac:dyDescent="0.3">
      <c r="A71" s="57" t="s">
        <v>238</v>
      </c>
      <c r="B71" s="57" t="s">
        <v>72</v>
      </c>
      <c r="C71" s="227">
        <v>967962.69</v>
      </c>
      <c r="D71" s="227">
        <v>2133487.59</v>
      </c>
      <c r="E71" s="228">
        <v>0.453699704904306</v>
      </c>
      <c r="F71" s="58">
        <v>1206</v>
      </c>
      <c r="G71" s="58">
        <v>1070</v>
      </c>
      <c r="H71" s="59">
        <v>0.88719999999999999</v>
      </c>
      <c r="I71" s="54">
        <v>0.90890000000000004</v>
      </c>
      <c r="J71" s="230">
        <v>1626</v>
      </c>
      <c r="K71" s="230">
        <v>1421</v>
      </c>
      <c r="L71" s="231">
        <v>0.87390000000000001</v>
      </c>
      <c r="M71" s="228">
        <v>0.87660000000000005</v>
      </c>
      <c r="N71" s="60">
        <v>1128152.69</v>
      </c>
      <c r="O71" s="60">
        <v>721257.41</v>
      </c>
      <c r="P71" s="59">
        <v>0.63929999999999998</v>
      </c>
      <c r="Q71" s="59">
        <v>0.66810000000000003</v>
      </c>
      <c r="R71" s="230">
        <v>1121</v>
      </c>
      <c r="S71" s="230">
        <v>556</v>
      </c>
      <c r="T71" s="231">
        <v>0.496</v>
      </c>
      <c r="U71" s="231">
        <v>0.66679999999999995</v>
      </c>
      <c r="V71" s="58">
        <v>884</v>
      </c>
      <c r="W71" s="58">
        <v>704</v>
      </c>
      <c r="X71" s="59">
        <v>0.7964</v>
      </c>
      <c r="Y71" s="216"/>
      <c r="Z71" s="204">
        <v>1728</v>
      </c>
      <c r="AA71" s="205">
        <v>1530</v>
      </c>
      <c r="AB71" s="206">
        <v>0.88539999999999996</v>
      </c>
      <c r="AC71" s="204">
        <v>2250</v>
      </c>
      <c r="AD71" s="205">
        <v>1833</v>
      </c>
      <c r="AE71" s="206">
        <v>0.81469999999999998</v>
      </c>
      <c r="AF71" s="207">
        <v>2819381.74</v>
      </c>
      <c r="AG71" s="208">
        <v>1725634.92</v>
      </c>
      <c r="AH71" s="206">
        <v>0.61209999999999998</v>
      </c>
      <c r="AI71" s="204">
        <v>1590</v>
      </c>
      <c r="AJ71" s="205">
        <v>895</v>
      </c>
      <c r="AK71" s="206">
        <v>0.56289999999999996</v>
      </c>
      <c r="AL71" s="9" t="s">
        <v>165</v>
      </c>
    </row>
    <row r="72" spans="1:38" ht="13.8" x14ac:dyDescent="0.3">
      <c r="A72" s="57" t="s">
        <v>166</v>
      </c>
      <c r="B72" s="57" t="s">
        <v>74</v>
      </c>
      <c r="C72" s="227">
        <v>9522270.4900000002</v>
      </c>
      <c r="D72" s="227">
        <v>19829426.059999999</v>
      </c>
      <c r="E72" s="228">
        <v>0.48020908225923697</v>
      </c>
      <c r="F72" s="58">
        <v>4617</v>
      </c>
      <c r="G72" s="58">
        <v>4298</v>
      </c>
      <c r="H72" s="59">
        <v>0.93089999999999995</v>
      </c>
      <c r="I72" s="54">
        <v>0.98429999999999995</v>
      </c>
      <c r="J72" s="230">
        <v>7313</v>
      </c>
      <c r="K72" s="230">
        <v>6487</v>
      </c>
      <c r="L72" s="231">
        <v>0.8871</v>
      </c>
      <c r="M72" s="228">
        <v>0.89690000000000003</v>
      </c>
      <c r="N72" s="60">
        <v>11297992.17</v>
      </c>
      <c r="O72" s="60">
        <v>7638278.4100000001</v>
      </c>
      <c r="P72" s="59">
        <v>0.67610000000000003</v>
      </c>
      <c r="Q72" s="59">
        <v>0.68659999999999999</v>
      </c>
      <c r="R72" s="230">
        <v>5438</v>
      </c>
      <c r="S72" s="230">
        <v>2839</v>
      </c>
      <c r="T72" s="231">
        <v>0.52210000000000001</v>
      </c>
      <c r="U72" s="231">
        <v>0.64939999999999998</v>
      </c>
      <c r="V72" s="58">
        <v>4516</v>
      </c>
      <c r="W72" s="58">
        <v>3097</v>
      </c>
      <c r="X72" s="59">
        <v>0.68579999999999997</v>
      </c>
      <c r="Y72" s="216"/>
      <c r="Z72" s="204">
        <v>5264</v>
      </c>
      <c r="AA72" s="205">
        <v>5682</v>
      </c>
      <c r="AB72" s="206">
        <v>1.0793999999999999</v>
      </c>
      <c r="AC72" s="204">
        <v>8767</v>
      </c>
      <c r="AD72" s="205">
        <v>7993</v>
      </c>
      <c r="AE72" s="206">
        <v>0.91169999999999995</v>
      </c>
      <c r="AF72" s="207">
        <v>25524385.109999999</v>
      </c>
      <c r="AG72" s="208">
        <v>17259336.600000001</v>
      </c>
      <c r="AH72" s="206">
        <v>0.67620000000000002</v>
      </c>
      <c r="AI72" s="204">
        <v>7364</v>
      </c>
      <c r="AJ72" s="205">
        <v>4753</v>
      </c>
      <c r="AK72" s="206">
        <v>0.64539999999999997</v>
      </c>
      <c r="AL72" s="9" t="s">
        <v>165</v>
      </c>
    </row>
    <row r="73" spans="1:38" ht="13.8" x14ac:dyDescent="0.3">
      <c r="A73" s="61" t="s">
        <v>142</v>
      </c>
      <c r="B73" s="57" t="s">
        <v>75</v>
      </c>
      <c r="C73" s="227">
        <v>2159534.16</v>
      </c>
      <c r="D73" s="227">
        <v>4598825.2</v>
      </c>
      <c r="E73" s="228">
        <v>0.469583875464543</v>
      </c>
      <c r="F73" s="58">
        <v>1203</v>
      </c>
      <c r="G73" s="58">
        <v>1135</v>
      </c>
      <c r="H73" s="59">
        <v>0.94350000000000001</v>
      </c>
      <c r="I73" s="54">
        <v>1</v>
      </c>
      <c r="J73" s="230">
        <v>1644</v>
      </c>
      <c r="K73" s="230">
        <v>1398</v>
      </c>
      <c r="L73" s="231">
        <v>0.85040000000000004</v>
      </c>
      <c r="M73" s="228">
        <v>0.8629</v>
      </c>
      <c r="N73" s="60">
        <v>2203640.6</v>
      </c>
      <c r="O73" s="60">
        <v>1624364</v>
      </c>
      <c r="P73" s="59">
        <v>0.73709999999999998</v>
      </c>
      <c r="Q73" s="59">
        <v>0.7</v>
      </c>
      <c r="R73" s="230">
        <v>1277</v>
      </c>
      <c r="S73" s="230">
        <v>821</v>
      </c>
      <c r="T73" s="231">
        <v>0.64290000000000003</v>
      </c>
      <c r="U73" s="231">
        <v>0.7</v>
      </c>
      <c r="V73" s="58">
        <v>719</v>
      </c>
      <c r="W73" s="58">
        <v>579</v>
      </c>
      <c r="X73" s="59">
        <v>0.80530000000000002</v>
      </c>
      <c r="Y73" s="216"/>
      <c r="Z73" s="204">
        <v>1390</v>
      </c>
      <c r="AA73" s="205">
        <v>1484</v>
      </c>
      <c r="AB73" s="206">
        <v>1.0676000000000001</v>
      </c>
      <c r="AC73" s="204">
        <v>1937</v>
      </c>
      <c r="AD73" s="205">
        <v>1776</v>
      </c>
      <c r="AE73" s="206">
        <v>0.91690000000000005</v>
      </c>
      <c r="AF73" s="207">
        <v>5568950.5700000003</v>
      </c>
      <c r="AG73" s="208">
        <v>3937159.78</v>
      </c>
      <c r="AH73" s="206">
        <v>0.70699999999999996</v>
      </c>
      <c r="AI73" s="204">
        <v>1848</v>
      </c>
      <c r="AJ73" s="205">
        <v>1310</v>
      </c>
      <c r="AK73" s="206">
        <v>0.70889999999999997</v>
      </c>
      <c r="AL73" s="9" t="s">
        <v>165</v>
      </c>
    </row>
    <row r="74" spans="1:38" ht="13.8" x14ac:dyDescent="0.3">
      <c r="A74" s="57" t="s">
        <v>166</v>
      </c>
      <c r="B74" s="57" t="s">
        <v>76</v>
      </c>
      <c r="C74" s="227">
        <v>396205.76</v>
      </c>
      <c r="D74" s="227">
        <v>898881.93</v>
      </c>
      <c r="E74" s="228">
        <v>0.44077619849361099</v>
      </c>
      <c r="F74" s="58">
        <v>279</v>
      </c>
      <c r="G74" s="58">
        <v>269</v>
      </c>
      <c r="H74" s="59">
        <v>0.96419999999999995</v>
      </c>
      <c r="I74" s="54">
        <v>0.95660000000000001</v>
      </c>
      <c r="J74" s="230">
        <v>442</v>
      </c>
      <c r="K74" s="230">
        <v>410</v>
      </c>
      <c r="L74" s="231">
        <v>0.92759999999999998</v>
      </c>
      <c r="M74" s="228">
        <v>0.9</v>
      </c>
      <c r="N74" s="60">
        <v>475144.7</v>
      </c>
      <c r="O74" s="60">
        <v>306389.77</v>
      </c>
      <c r="P74" s="59">
        <v>0.64480000000000004</v>
      </c>
      <c r="Q74" s="59">
        <v>0.66749999999999998</v>
      </c>
      <c r="R74" s="230">
        <v>367</v>
      </c>
      <c r="S74" s="230">
        <v>202</v>
      </c>
      <c r="T74" s="231">
        <v>0.5504</v>
      </c>
      <c r="U74" s="231">
        <v>0.69910000000000005</v>
      </c>
      <c r="V74" s="58">
        <v>245</v>
      </c>
      <c r="W74" s="58">
        <v>205</v>
      </c>
      <c r="X74" s="59">
        <v>0.8367</v>
      </c>
      <c r="Y74" s="216"/>
      <c r="Z74" s="204">
        <v>384</v>
      </c>
      <c r="AA74" s="205">
        <v>409</v>
      </c>
      <c r="AB74" s="206">
        <v>1.0650999999999999</v>
      </c>
      <c r="AC74" s="204">
        <v>634</v>
      </c>
      <c r="AD74" s="205">
        <v>560</v>
      </c>
      <c r="AE74" s="206">
        <v>0.88329999999999997</v>
      </c>
      <c r="AF74" s="207">
        <v>1341074.3700000001</v>
      </c>
      <c r="AG74" s="208">
        <v>851439.97</v>
      </c>
      <c r="AH74" s="206">
        <v>0.63490000000000002</v>
      </c>
      <c r="AI74" s="204">
        <v>533</v>
      </c>
      <c r="AJ74" s="205">
        <v>343</v>
      </c>
      <c r="AK74" s="206">
        <v>0.64349999999999996</v>
      </c>
      <c r="AL74" s="9" t="s">
        <v>165</v>
      </c>
    </row>
    <row r="75" spans="1:38" ht="13.8" x14ac:dyDescent="0.3">
      <c r="A75" s="57" t="s">
        <v>316</v>
      </c>
      <c r="B75" s="57" t="s">
        <v>77</v>
      </c>
      <c r="C75" s="227">
        <v>1944706.69</v>
      </c>
      <c r="D75" s="227">
        <v>4091769.86</v>
      </c>
      <c r="E75" s="228">
        <v>0.47527274420072102</v>
      </c>
      <c r="F75" s="58">
        <v>1519</v>
      </c>
      <c r="G75" s="58">
        <v>1420</v>
      </c>
      <c r="H75" s="59">
        <v>0.93479999999999996</v>
      </c>
      <c r="I75" s="54">
        <v>0.99350000000000005</v>
      </c>
      <c r="J75" s="230">
        <v>2035</v>
      </c>
      <c r="K75" s="230">
        <v>1906</v>
      </c>
      <c r="L75" s="228">
        <v>0.93659999999999999</v>
      </c>
      <c r="M75" s="228">
        <v>0.88429999999999997</v>
      </c>
      <c r="N75" s="60">
        <v>2165760.73</v>
      </c>
      <c r="O75" s="60">
        <v>1486337.97</v>
      </c>
      <c r="P75" s="59">
        <v>0.68630000000000002</v>
      </c>
      <c r="Q75" s="59">
        <v>0.69450000000000001</v>
      </c>
      <c r="R75" s="230">
        <v>1564</v>
      </c>
      <c r="S75" s="230">
        <v>934</v>
      </c>
      <c r="T75" s="231">
        <v>0.59719999999999995</v>
      </c>
      <c r="U75" s="231">
        <v>0.7</v>
      </c>
      <c r="V75" s="58">
        <v>1209</v>
      </c>
      <c r="W75" s="58">
        <v>913</v>
      </c>
      <c r="X75" s="59">
        <v>0.75519999999999998</v>
      </c>
      <c r="Y75" s="216"/>
      <c r="Z75" s="204">
        <v>2017</v>
      </c>
      <c r="AA75" s="205">
        <v>1993</v>
      </c>
      <c r="AB75" s="206">
        <v>0.98809999999999998</v>
      </c>
      <c r="AC75" s="204">
        <v>2818</v>
      </c>
      <c r="AD75" s="205">
        <v>2577</v>
      </c>
      <c r="AE75" s="206">
        <v>0.91449999999999998</v>
      </c>
      <c r="AF75" s="207">
        <v>5332976.96</v>
      </c>
      <c r="AG75" s="208">
        <v>3601553.42</v>
      </c>
      <c r="AH75" s="206">
        <v>0.67530000000000001</v>
      </c>
      <c r="AI75" s="204">
        <v>2282</v>
      </c>
      <c r="AJ75" s="205">
        <v>1471</v>
      </c>
      <c r="AK75" s="206">
        <v>0.64459999999999995</v>
      </c>
      <c r="AL75" s="9" t="s">
        <v>165</v>
      </c>
    </row>
    <row r="76" spans="1:38" ht="13.8" x14ac:dyDescent="0.3">
      <c r="A76" s="57" t="s">
        <v>166</v>
      </c>
      <c r="B76" s="57" t="s">
        <v>78</v>
      </c>
      <c r="C76" s="227">
        <v>1595781.98</v>
      </c>
      <c r="D76" s="227">
        <v>3370954.61</v>
      </c>
      <c r="E76" s="228">
        <v>0.47339171380892597</v>
      </c>
      <c r="F76" s="58">
        <v>1177</v>
      </c>
      <c r="G76" s="58">
        <v>1081</v>
      </c>
      <c r="H76" s="59">
        <v>0.91839999999999999</v>
      </c>
      <c r="I76" s="54">
        <v>0.99750000000000005</v>
      </c>
      <c r="J76" s="230">
        <v>1479</v>
      </c>
      <c r="K76" s="230">
        <v>1336</v>
      </c>
      <c r="L76" s="231">
        <v>0.90329999999999999</v>
      </c>
      <c r="M76" s="228">
        <v>0.87360000000000004</v>
      </c>
      <c r="N76" s="60">
        <v>1955536.16</v>
      </c>
      <c r="O76" s="60">
        <v>1288770.49</v>
      </c>
      <c r="P76" s="59">
        <v>0.65900000000000003</v>
      </c>
      <c r="Q76" s="59">
        <v>0.65659999999999996</v>
      </c>
      <c r="R76" s="230">
        <v>1148</v>
      </c>
      <c r="S76" s="230">
        <v>661</v>
      </c>
      <c r="T76" s="231">
        <v>0.57579999999999998</v>
      </c>
      <c r="U76" s="231">
        <v>0.69259999999999999</v>
      </c>
      <c r="V76" s="58">
        <v>1017</v>
      </c>
      <c r="W76" s="58">
        <v>801</v>
      </c>
      <c r="X76" s="59">
        <v>0.78759999999999997</v>
      </c>
      <c r="Y76" s="216"/>
      <c r="Z76" s="204">
        <v>1237</v>
      </c>
      <c r="AA76" s="205">
        <v>1312</v>
      </c>
      <c r="AB76" s="206">
        <v>1.0606</v>
      </c>
      <c r="AC76" s="204">
        <v>1755</v>
      </c>
      <c r="AD76" s="205">
        <v>1566</v>
      </c>
      <c r="AE76" s="206">
        <v>0.89229999999999998</v>
      </c>
      <c r="AF76" s="207">
        <v>4011888.32</v>
      </c>
      <c r="AG76" s="208">
        <v>2809724.87</v>
      </c>
      <c r="AH76" s="206">
        <v>0.70030000000000003</v>
      </c>
      <c r="AI76" s="204">
        <v>1484</v>
      </c>
      <c r="AJ76" s="205">
        <v>1075</v>
      </c>
      <c r="AK76" s="206">
        <v>0.72440000000000004</v>
      </c>
      <c r="AL76" s="9" t="s">
        <v>165</v>
      </c>
    </row>
    <row r="77" spans="1:38" ht="13.8" x14ac:dyDescent="0.3">
      <c r="A77" s="57" t="s">
        <v>316</v>
      </c>
      <c r="B77" s="57" t="s">
        <v>79</v>
      </c>
      <c r="C77" s="227">
        <v>534845.48</v>
      </c>
      <c r="D77" s="227">
        <v>1074250.93</v>
      </c>
      <c r="E77" s="228">
        <v>0.49787760481622301</v>
      </c>
      <c r="F77" s="58">
        <v>378</v>
      </c>
      <c r="G77" s="58">
        <v>376</v>
      </c>
      <c r="H77" s="59">
        <v>0.99470000000000003</v>
      </c>
      <c r="I77" s="54">
        <v>0.98560000000000003</v>
      </c>
      <c r="J77" s="230">
        <v>508</v>
      </c>
      <c r="K77" s="230">
        <v>491</v>
      </c>
      <c r="L77" s="231">
        <v>0.96650000000000003</v>
      </c>
      <c r="M77" s="228">
        <v>0.9</v>
      </c>
      <c r="N77" s="60">
        <v>561658.29</v>
      </c>
      <c r="O77" s="60">
        <v>401464.22</v>
      </c>
      <c r="P77" s="59">
        <v>0.71479999999999999</v>
      </c>
      <c r="Q77" s="59">
        <v>0.69169999999999998</v>
      </c>
      <c r="R77" s="230">
        <v>373</v>
      </c>
      <c r="S77" s="230">
        <v>231</v>
      </c>
      <c r="T77" s="231">
        <v>0.61929999999999996</v>
      </c>
      <c r="U77" s="231">
        <v>0.7</v>
      </c>
      <c r="V77" s="58">
        <v>307</v>
      </c>
      <c r="W77" s="58">
        <v>244</v>
      </c>
      <c r="X77" s="59">
        <v>0.79479999999999995</v>
      </c>
      <c r="Y77" s="216"/>
      <c r="Z77" s="204">
        <v>451</v>
      </c>
      <c r="AA77" s="205">
        <v>454</v>
      </c>
      <c r="AB77" s="206">
        <v>1.0066999999999999</v>
      </c>
      <c r="AC77" s="204">
        <v>618</v>
      </c>
      <c r="AD77" s="205">
        <v>570</v>
      </c>
      <c r="AE77" s="206">
        <v>0.92230000000000001</v>
      </c>
      <c r="AF77" s="207">
        <v>1299458.42</v>
      </c>
      <c r="AG77" s="208">
        <v>858379.86</v>
      </c>
      <c r="AH77" s="206">
        <v>0.66059999999999997</v>
      </c>
      <c r="AI77" s="204">
        <v>476</v>
      </c>
      <c r="AJ77" s="205">
        <v>359</v>
      </c>
      <c r="AK77" s="206">
        <v>0.75419999999999998</v>
      </c>
      <c r="AL77" s="9" t="s">
        <v>165</v>
      </c>
    </row>
    <row r="78" spans="1:38" ht="13.8" x14ac:dyDescent="0.3">
      <c r="A78" s="57" t="s">
        <v>142</v>
      </c>
      <c r="B78" s="57" t="s">
        <v>80</v>
      </c>
      <c r="C78" s="227">
        <v>1577739.1</v>
      </c>
      <c r="D78" s="227">
        <v>3121557.73</v>
      </c>
      <c r="E78" s="228">
        <v>0.50543326007941503</v>
      </c>
      <c r="F78" s="58">
        <v>1458</v>
      </c>
      <c r="G78" s="58">
        <v>1325</v>
      </c>
      <c r="H78" s="59">
        <v>0.90880000000000005</v>
      </c>
      <c r="I78" s="54">
        <v>0.97030000000000005</v>
      </c>
      <c r="J78" s="230">
        <v>1756</v>
      </c>
      <c r="K78" s="230">
        <v>1573</v>
      </c>
      <c r="L78" s="231">
        <v>0.89580000000000004</v>
      </c>
      <c r="M78" s="228">
        <v>0.89329999999999998</v>
      </c>
      <c r="N78" s="60">
        <v>1790180.81</v>
      </c>
      <c r="O78" s="60">
        <v>1231341.73</v>
      </c>
      <c r="P78" s="59">
        <v>0.68779999999999997</v>
      </c>
      <c r="Q78" s="59">
        <v>0.67010000000000003</v>
      </c>
      <c r="R78" s="230">
        <v>1251</v>
      </c>
      <c r="S78" s="230">
        <v>752</v>
      </c>
      <c r="T78" s="231">
        <v>0.60109999999999997</v>
      </c>
      <c r="U78" s="231">
        <v>0.7</v>
      </c>
      <c r="V78" s="58">
        <v>1141</v>
      </c>
      <c r="W78" s="58">
        <v>995</v>
      </c>
      <c r="X78" s="59">
        <v>0.872</v>
      </c>
      <c r="Y78" s="216"/>
      <c r="Z78" s="204">
        <v>1508</v>
      </c>
      <c r="AA78" s="205">
        <v>1580</v>
      </c>
      <c r="AB78" s="206">
        <v>1.0477000000000001</v>
      </c>
      <c r="AC78" s="204">
        <v>2063</v>
      </c>
      <c r="AD78" s="205">
        <v>1893</v>
      </c>
      <c r="AE78" s="206">
        <v>0.91759999999999997</v>
      </c>
      <c r="AF78" s="207">
        <v>4043519.08</v>
      </c>
      <c r="AG78" s="208">
        <v>2740854.85</v>
      </c>
      <c r="AH78" s="206">
        <v>0.67779999999999996</v>
      </c>
      <c r="AI78" s="204">
        <v>1725</v>
      </c>
      <c r="AJ78" s="205">
        <v>1175</v>
      </c>
      <c r="AK78" s="206">
        <v>0.68120000000000003</v>
      </c>
      <c r="AL78" s="9" t="s">
        <v>165</v>
      </c>
    </row>
    <row r="79" spans="1:38" ht="13.8" x14ac:dyDescent="0.3">
      <c r="A79" s="61" t="s">
        <v>238</v>
      </c>
      <c r="B79" s="61" t="s">
        <v>81</v>
      </c>
      <c r="C79" s="227">
        <v>7322184.2800000003</v>
      </c>
      <c r="D79" s="227">
        <v>15094216.43</v>
      </c>
      <c r="E79" s="228">
        <v>0.48509866768884002</v>
      </c>
      <c r="F79" s="58">
        <v>6717</v>
      </c>
      <c r="G79" s="58">
        <v>6388</v>
      </c>
      <c r="H79" s="59">
        <v>0.95099999999999996</v>
      </c>
      <c r="I79" s="54">
        <v>1</v>
      </c>
      <c r="J79" s="230">
        <v>8584</v>
      </c>
      <c r="K79" s="230">
        <v>8022</v>
      </c>
      <c r="L79" s="231">
        <v>0.9345</v>
      </c>
      <c r="M79" s="228">
        <v>0.9</v>
      </c>
      <c r="N79" s="60">
        <v>8947056.0299999993</v>
      </c>
      <c r="O79" s="60">
        <v>5712178.7300000004</v>
      </c>
      <c r="P79" s="59">
        <v>0.63839999999999997</v>
      </c>
      <c r="Q79" s="59">
        <v>0.63949999999999996</v>
      </c>
      <c r="R79" s="230">
        <v>6815</v>
      </c>
      <c r="S79" s="230">
        <v>3769</v>
      </c>
      <c r="T79" s="231">
        <v>0.55300000000000005</v>
      </c>
      <c r="U79" s="231">
        <v>0.69310000000000005</v>
      </c>
      <c r="V79" s="58">
        <v>3236</v>
      </c>
      <c r="W79" s="58">
        <v>2760</v>
      </c>
      <c r="X79" s="59">
        <v>0.85289999999999999</v>
      </c>
      <c r="Y79" s="216"/>
      <c r="Z79" s="204">
        <v>7070</v>
      </c>
      <c r="AA79" s="205">
        <v>7207</v>
      </c>
      <c r="AB79" s="206">
        <v>1.0194000000000001</v>
      </c>
      <c r="AC79" s="204">
        <v>9387</v>
      </c>
      <c r="AD79" s="205">
        <v>8356</v>
      </c>
      <c r="AE79" s="206">
        <v>0.89019999999999999</v>
      </c>
      <c r="AF79" s="207">
        <v>17335899.309999999</v>
      </c>
      <c r="AG79" s="208">
        <v>11458379.73</v>
      </c>
      <c r="AH79" s="206">
        <v>0.66100000000000003</v>
      </c>
      <c r="AI79" s="204">
        <v>7965</v>
      </c>
      <c r="AJ79" s="205">
        <v>5480</v>
      </c>
      <c r="AK79" s="206">
        <v>0.68799999999999994</v>
      </c>
      <c r="AL79" s="9" t="s">
        <v>165</v>
      </c>
    </row>
    <row r="80" spans="1:38" ht="13.8" x14ac:dyDescent="0.3">
      <c r="A80" s="57" t="s">
        <v>251</v>
      </c>
      <c r="B80" s="57" t="s">
        <v>82</v>
      </c>
      <c r="C80" s="227">
        <v>347351.21</v>
      </c>
      <c r="D80" s="227">
        <v>710746.33</v>
      </c>
      <c r="E80" s="228">
        <v>0.488713336022432</v>
      </c>
      <c r="F80" s="58">
        <v>202</v>
      </c>
      <c r="G80" s="58">
        <v>200</v>
      </c>
      <c r="H80" s="59">
        <v>0.99009999999999998</v>
      </c>
      <c r="I80" s="54">
        <v>1</v>
      </c>
      <c r="J80" s="230">
        <v>355</v>
      </c>
      <c r="K80" s="230">
        <v>318</v>
      </c>
      <c r="L80" s="231">
        <v>0.89580000000000004</v>
      </c>
      <c r="M80" s="228">
        <v>0.85619999999999996</v>
      </c>
      <c r="N80" s="60">
        <v>355193.78</v>
      </c>
      <c r="O80" s="60">
        <v>266866.45</v>
      </c>
      <c r="P80" s="59">
        <v>0.75129999999999997</v>
      </c>
      <c r="Q80" s="59">
        <v>0.7</v>
      </c>
      <c r="R80" s="230">
        <v>290</v>
      </c>
      <c r="S80" s="230">
        <v>198</v>
      </c>
      <c r="T80" s="231">
        <v>0.68279999999999996</v>
      </c>
      <c r="U80" s="231">
        <v>0.7</v>
      </c>
      <c r="V80" s="58">
        <v>161</v>
      </c>
      <c r="W80" s="58">
        <v>120</v>
      </c>
      <c r="X80" s="59">
        <v>0.74529999999999996</v>
      </c>
      <c r="Y80" s="216"/>
      <c r="Z80" s="204">
        <v>288</v>
      </c>
      <c r="AA80" s="205">
        <v>314</v>
      </c>
      <c r="AB80" s="206">
        <v>1.0903</v>
      </c>
      <c r="AC80" s="204">
        <v>458</v>
      </c>
      <c r="AD80" s="205">
        <v>414</v>
      </c>
      <c r="AE80" s="206">
        <v>0.90390000000000004</v>
      </c>
      <c r="AF80" s="207">
        <v>974081.74</v>
      </c>
      <c r="AG80" s="208">
        <v>709506.5</v>
      </c>
      <c r="AH80" s="206">
        <v>0.72840000000000005</v>
      </c>
      <c r="AI80" s="204">
        <v>393</v>
      </c>
      <c r="AJ80" s="205">
        <v>302</v>
      </c>
      <c r="AK80" s="206">
        <v>0.76839999999999997</v>
      </c>
      <c r="AL80" s="9" t="s">
        <v>165</v>
      </c>
    </row>
    <row r="81" spans="1:38" ht="13.8" x14ac:dyDescent="0.3">
      <c r="A81" s="57" t="s">
        <v>142</v>
      </c>
      <c r="B81" s="57" t="s">
        <v>83</v>
      </c>
      <c r="C81" s="227">
        <v>3995352.02</v>
      </c>
      <c r="D81" s="227">
        <v>8071898.5899999999</v>
      </c>
      <c r="E81" s="228">
        <v>0.49497054199240098</v>
      </c>
      <c r="F81" s="58">
        <v>3400</v>
      </c>
      <c r="G81" s="58">
        <v>3134</v>
      </c>
      <c r="H81" s="59">
        <v>0.92179999999999995</v>
      </c>
      <c r="I81" s="54">
        <v>1</v>
      </c>
      <c r="J81" s="230">
        <v>4264</v>
      </c>
      <c r="K81" s="230">
        <v>3805</v>
      </c>
      <c r="L81" s="231">
        <v>0.89239999999999997</v>
      </c>
      <c r="M81" s="228">
        <v>0.85419999999999996</v>
      </c>
      <c r="N81" s="60">
        <v>4731820.58</v>
      </c>
      <c r="O81" s="60">
        <v>3182215.39</v>
      </c>
      <c r="P81" s="59">
        <v>0.67249999999999999</v>
      </c>
      <c r="Q81" s="59">
        <v>0.67010000000000003</v>
      </c>
      <c r="R81" s="230">
        <v>3102</v>
      </c>
      <c r="S81" s="230">
        <v>1684</v>
      </c>
      <c r="T81" s="231">
        <v>0.54290000000000005</v>
      </c>
      <c r="U81" s="231">
        <v>0.64649999999999996</v>
      </c>
      <c r="V81" s="58">
        <v>2739</v>
      </c>
      <c r="W81" s="58">
        <v>2302</v>
      </c>
      <c r="X81" s="59">
        <v>0.84050000000000002</v>
      </c>
      <c r="Y81" s="216"/>
      <c r="Z81" s="204">
        <v>3614</v>
      </c>
      <c r="AA81" s="205">
        <v>3814</v>
      </c>
      <c r="AB81" s="206">
        <v>1.0552999999999999</v>
      </c>
      <c r="AC81" s="204">
        <v>5088</v>
      </c>
      <c r="AD81" s="205">
        <v>4399</v>
      </c>
      <c r="AE81" s="206">
        <v>0.86460000000000004</v>
      </c>
      <c r="AF81" s="207">
        <v>10454714.66</v>
      </c>
      <c r="AG81" s="208">
        <v>7076205.9699999997</v>
      </c>
      <c r="AH81" s="206">
        <v>0.67679999999999996</v>
      </c>
      <c r="AI81" s="204">
        <v>4066</v>
      </c>
      <c r="AJ81" s="205">
        <v>2704</v>
      </c>
      <c r="AK81" s="206">
        <v>0.66500000000000004</v>
      </c>
      <c r="AL81" s="9" t="s">
        <v>165</v>
      </c>
    </row>
    <row r="82" spans="1:38" ht="13.8" x14ac:dyDescent="0.3">
      <c r="A82" s="57" t="s">
        <v>153</v>
      </c>
      <c r="B82" s="57" t="s">
        <v>84</v>
      </c>
      <c r="C82" s="227">
        <v>2919531.58</v>
      </c>
      <c r="D82" s="227">
        <v>6217270.2199999997</v>
      </c>
      <c r="E82" s="228">
        <v>0.46958415457129699</v>
      </c>
      <c r="F82" s="58">
        <v>3147</v>
      </c>
      <c r="G82" s="58">
        <v>2972</v>
      </c>
      <c r="H82" s="59">
        <v>0.94440000000000002</v>
      </c>
      <c r="I82" s="54">
        <v>0.98650000000000004</v>
      </c>
      <c r="J82" s="230">
        <v>3906</v>
      </c>
      <c r="K82" s="230">
        <v>3672</v>
      </c>
      <c r="L82" s="231">
        <v>0.94010000000000005</v>
      </c>
      <c r="M82" s="228">
        <v>0.9</v>
      </c>
      <c r="N82" s="60">
        <v>3514161.59</v>
      </c>
      <c r="O82" s="60">
        <v>2253269.7999999998</v>
      </c>
      <c r="P82" s="59">
        <v>0.64119999999999999</v>
      </c>
      <c r="Q82" s="59">
        <v>0.66310000000000002</v>
      </c>
      <c r="R82" s="230">
        <v>2616</v>
      </c>
      <c r="S82" s="230">
        <v>1472</v>
      </c>
      <c r="T82" s="231">
        <v>0.56269999999999998</v>
      </c>
      <c r="U82" s="231">
        <v>0.6905</v>
      </c>
      <c r="V82" s="58">
        <v>2708</v>
      </c>
      <c r="W82" s="58">
        <v>2511</v>
      </c>
      <c r="X82" s="59">
        <v>0.92730000000000001</v>
      </c>
      <c r="Y82" s="216"/>
      <c r="Z82" s="204">
        <v>3324</v>
      </c>
      <c r="AA82" s="205">
        <v>3377</v>
      </c>
      <c r="AB82" s="206">
        <v>1.0159</v>
      </c>
      <c r="AC82" s="204">
        <v>4171</v>
      </c>
      <c r="AD82" s="205">
        <v>3785</v>
      </c>
      <c r="AE82" s="206">
        <v>0.90749999999999997</v>
      </c>
      <c r="AF82" s="207">
        <v>6844421.1100000003</v>
      </c>
      <c r="AG82" s="208">
        <v>4558816.16</v>
      </c>
      <c r="AH82" s="206">
        <v>0.66610000000000003</v>
      </c>
      <c r="AI82" s="204">
        <v>3260</v>
      </c>
      <c r="AJ82" s="205">
        <v>2117</v>
      </c>
      <c r="AK82" s="206">
        <v>0.64939999999999998</v>
      </c>
      <c r="AL82" s="9" t="s">
        <v>165</v>
      </c>
    </row>
    <row r="83" spans="1:38" ht="13.8" x14ac:dyDescent="0.3">
      <c r="A83" s="57" t="s">
        <v>153</v>
      </c>
      <c r="B83" s="57" t="s">
        <v>85</v>
      </c>
      <c r="C83" s="227">
        <v>5818873.1600000001</v>
      </c>
      <c r="D83" s="227">
        <v>11857493.65</v>
      </c>
      <c r="E83" s="228">
        <v>0.49073382046466502</v>
      </c>
      <c r="F83" s="58">
        <v>7368</v>
      </c>
      <c r="G83" s="58">
        <v>6530</v>
      </c>
      <c r="H83" s="59">
        <v>0.88629999999999998</v>
      </c>
      <c r="I83" s="54">
        <v>0.95509999999999995</v>
      </c>
      <c r="J83" s="230">
        <v>8179</v>
      </c>
      <c r="K83" s="230">
        <v>7051</v>
      </c>
      <c r="L83" s="231">
        <v>0.86209999999999998</v>
      </c>
      <c r="M83" s="228">
        <v>0.85799999999999998</v>
      </c>
      <c r="N83" s="60">
        <v>6527903.8799999999</v>
      </c>
      <c r="O83" s="60">
        <v>4463513.37</v>
      </c>
      <c r="P83" s="59">
        <v>0.68379999999999996</v>
      </c>
      <c r="Q83" s="59">
        <v>0.68289999999999995</v>
      </c>
      <c r="R83" s="230">
        <v>5232</v>
      </c>
      <c r="S83" s="230">
        <v>3229</v>
      </c>
      <c r="T83" s="231">
        <v>0.61719999999999997</v>
      </c>
      <c r="U83" s="231">
        <v>0.7</v>
      </c>
      <c r="V83" s="58">
        <v>5391</v>
      </c>
      <c r="W83" s="58">
        <v>4936</v>
      </c>
      <c r="X83" s="59">
        <v>0.91559999999999997</v>
      </c>
      <c r="Y83" s="216"/>
      <c r="Z83" s="204">
        <v>8603</v>
      </c>
      <c r="AA83" s="205">
        <v>8333</v>
      </c>
      <c r="AB83" s="206">
        <v>0.96860000000000002</v>
      </c>
      <c r="AC83" s="204">
        <v>10327</v>
      </c>
      <c r="AD83" s="205">
        <v>9158</v>
      </c>
      <c r="AE83" s="206">
        <v>0.88680000000000003</v>
      </c>
      <c r="AF83" s="207">
        <v>13085066.74</v>
      </c>
      <c r="AG83" s="208">
        <v>8525647.5299999993</v>
      </c>
      <c r="AH83" s="206">
        <v>0.65159999999999996</v>
      </c>
      <c r="AI83" s="204">
        <v>7992</v>
      </c>
      <c r="AJ83" s="205">
        <v>5135</v>
      </c>
      <c r="AK83" s="206">
        <v>0.64249999999999996</v>
      </c>
      <c r="AL83" s="9" t="s">
        <v>165</v>
      </c>
    </row>
    <row r="84" spans="1:38" ht="13.8" x14ac:dyDescent="0.3">
      <c r="A84" s="57" t="s">
        <v>142</v>
      </c>
      <c r="B84" s="57" t="s">
        <v>86</v>
      </c>
      <c r="C84" s="227">
        <v>2702250.61</v>
      </c>
      <c r="D84" s="227">
        <v>5813039.6900000004</v>
      </c>
      <c r="E84" s="228">
        <v>0.46486016853602502</v>
      </c>
      <c r="F84" s="58">
        <v>2576</v>
      </c>
      <c r="G84" s="58">
        <v>2364</v>
      </c>
      <c r="H84" s="59">
        <v>0.91769999999999996</v>
      </c>
      <c r="I84" s="54">
        <v>0.95799999999999996</v>
      </c>
      <c r="J84" s="230">
        <v>3263</v>
      </c>
      <c r="K84" s="230">
        <v>2772</v>
      </c>
      <c r="L84" s="231">
        <v>0.84950000000000003</v>
      </c>
      <c r="M84" s="228">
        <v>0.86670000000000003</v>
      </c>
      <c r="N84" s="60">
        <v>3175899.69</v>
      </c>
      <c r="O84" s="60">
        <v>2178473.2599999998</v>
      </c>
      <c r="P84" s="59">
        <v>0.68589999999999995</v>
      </c>
      <c r="Q84" s="59">
        <v>0.68589999999999995</v>
      </c>
      <c r="R84" s="230">
        <v>2194</v>
      </c>
      <c r="S84" s="230">
        <v>1237</v>
      </c>
      <c r="T84" s="231">
        <v>0.56379999999999997</v>
      </c>
      <c r="U84" s="231">
        <v>0.68340000000000001</v>
      </c>
      <c r="V84" s="58">
        <v>2139</v>
      </c>
      <c r="W84" s="58">
        <v>1761</v>
      </c>
      <c r="X84" s="59">
        <v>0.82330000000000003</v>
      </c>
      <c r="Y84" s="216"/>
      <c r="Z84" s="204">
        <v>2818</v>
      </c>
      <c r="AA84" s="205">
        <v>2706</v>
      </c>
      <c r="AB84" s="206">
        <v>0.96030000000000004</v>
      </c>
      <c r="AC84" s="204">
        <v>3754</v>
      </c>
      <c r="AD84" s="205">
        <v>3312</v>
      </c>
      <c r="AE84" s="206">
        <v>0.88229999999999997</v>
      </c>
      <c r="AF84" s="207">
        <v>6897537.0599999996</v>
      </c>
      <c r="AG84" s="208">
        <v>4769676.32</v>
      </c>
      <c r="AH84" s="206">
        <v>0.6915</v>
      </c>
      <c r="AI84" s="204">
        <v>2984</v>
      </c>
      <c r="AJ84" s="205">
        <v>1922</v>
      </c>
      <c r="AK84" s="206">
        <v>0.64410000000000001</v>
      </c>
      <c r="AL84" s="9" t="s">
        <v>165</v>
      </c>
    </row>
    <row r="85" spans="1:38" ht="13.8" x14ac:dyDescent="0.3">
      <c r="A85" s="57" t="s">
        <v>153</v>
      </c>
      <c r="B85" s="57" t="s">
        <v>87</v>
      </c>
      <c r="C85" s="227">
        <v>4549861.3600000003</v>
      </c>
      <c r="D85" s="227">
        <v>9503129.1999999993</v>
      </c>
      <c r="E85" s="228">
        <v>0.47877507126810398</v>
      </c>
      <c r="F85" s="58">
        <v>4214</v>
      </c>
      <c r="G85" s="58">
        <v>3909</v>
      </c>
      <c r="H85" s="59">
        <v>0.92759999999999998</v>
      </c>
      <c r="I85" s="54">
        <v>0.97770000000000001</v>
      </c>
      <c r="J85" s="230">
        <v>4735</v>
      </c>
      <c r="K85" s="230">
        <v>4173</v>
      </c>
      <c r="L85" s="231">
        <v>0.88129999999999997</v>
      </c>
      <c r="M85" s="228">
        <v>0.86229999999999996</v>
      </c>
      <c r="N85" s="60">
        <v>5229609.87</v>
      </c>
      <c r="O85" s="60">
        <v>3697808.5</v>
      </c>
      <c r="P85" s="59">
        <v>0.70709999999999995</v>
      </c>
      <c r="Q85" s="59">
        <v>0.7</v>
      </c>
      <c r="R85" s="230">
        <v>3283</v>
      </c>
      <c r="S85" s="230">
        <v>2105</v>
      </c>
      <c r="T85" s="231">
        <v>0.64119999999999999</v>
      </c>
      <c r="U85" s="231">
        <v>0.7</v>
      </c>
      <c r="V85" s="58">
        <v>3061</v>
      </c>
      <c r="W85" s="58">
        <v>2495</v>
      </c>
      <c r="X85" s="59">
        <v>0.81510000000000005</v>
      </c>
      <c r="Y85" s="216"/>
      <c r="Z85" s="204">
        <v>4307</v>
      </c>
      <c r="AA85" s="205">
        <v>4330</v>
      </c>
      <c r="AB85" s="206">
        <v>1.0053000000000001</v>
      </c>
      <c r="AC85" s="204">
        <v>5812</v>
      </c>
      <c r="AD85" s="205">
        <v>5081</v>
      </c>
      <c r="AE85" s="206">
        <v>0.87419999999999998</v>
      </c>
      <c r="AF85" s="207">
        <v>11378669.15</v>
      </c>
      <c r="AG85" s="208">
        <v>7898549.21</v>
      </c>
      <c r="AH85" s="206">
        <v>0.69420000000000004</v>
      </c>
      <c r="AI85" s="204">
        <v>4655</v>
      </c>
      <c r="AJ85" s="205">
        <v>3334</v>
      </c>
      <c r="AK85" s="206">
        <v>0.71619999999999995</v>
      </c>
      <c r="AL85" s="9" t="s">
        <v>165</v>
      </c>
    </row>
    <row r="86" spans="1:38" ht="13.8" x14ac:dyDescent="0.3">
      <c r="A86" s="57" t="s">
        <v>152</v>
      </c>
      <c r="B86" s="57" t="s">
        <v>88</v>
      </c>
      <c r="C86" s="227">
        <v>2353486.0099999998</v>
      </c>
      <c r="D86" s="227">
        <v>5018173.7300000004</v>
      </c>
      <c r="E86" s="228">
        <v>0.46899253326568302</v>
      </c>
      <c r="F86" s="58">
        <v>2496</v>
      </c>
      <c r="G86" s="58">
        <v>2272</v>
      </c>
      <c r="H86" s="59">
        <v>0.9103</v>
      </c>
      <c r="I86" s="54">
        <v>0.97170000000000001</v>
      </c>
      <c r="J86" s="230">
        <v>3651</v>
      </c>
      <c r="K86" s="230">
        <v>2928</v>
      </c>
      <c r="L86" s="231">
        <v>0.80200000000000005</v>
      </c>
      <c r="M86" s="228">
        <v>0.80369999999999997</v>
      </c>
      <c r="N86" s="60">
        <v>2947211.8</v>
      </c>
      <c r="O86" s="60">
        <v>1827968.76</v>
      </c>
      <c r="P86" s="59">
        <v>0.62019999999999997</v>
      </c>
      <c r="Q86" s="59">
        <v>0.62980000000000003</v>
      </c>
      <c r="R86" s="230">
        <v>2271</v>
      </c>
      <c r="S86" s="230">
        <v>1128</v>
      </c>
      <c r="T86" s="231">
        <v>0.49669999999999997</v>
      </c>
      <c r="U86" s="231">
        <v>0.64329999999999998</v>
      </c>
      <c r="V86" s="58">
        <v>1983</v>
      </c>
      <c r="W86" s="58">
        <v>1678</v>
      </c>
      <c r="X86" s="59">
        <v>0.84619999999999995</v>
      </c>
      <c r="Y86" s="216"/>
      <c r="Z86" s="204">
        <v>2408</v>
      </c>
      <c r="AA86" s="205">
        <v>2635</v>
      </c>
      <c r="AB86" s="206">
        <v>1.0943000000000001</v>
      </c>
      <c r="AC86" s="204">
        <v>3727</v>
      </c>
      <c r="AD86" s="205">
        <v>3322</v>
      </c>
      <c r="AE86" s="206">
        <v>0.89129999999999998</v>
      </c>
      <c r="AF86" s="207">
        <v>6189733.4299999997</v>
      </c>
      <c r="AG86" s="208">
        <v>3899498.55</v>
      </c>
      <c r="AH86" s="206">
        <v>0.63</v>
      </c>
      <c r="AI86" s="204">
        <v>2872</v>
      </c>
      <c r="AJ86" s="205">
        <v>1644</v>
      </c>
      <c r="AK86" s="206">
        <v>0.57240000000000002</v>
      </c>
      <c r="AL86" s="9" t="s">
        <v>165</v>
      </c>
    </row>
    <row r="87" spans="1:38" ht="13.8" x14ac:dyDescent="0.3">
      <c r="A87" s="57" t="s">
        <v>166</v>
      </c>
      <c r="B87" s="57" t="s">
        <v>89</v>
      </c>
      <c r="C87" s="227">
        <v>3118899.03</v>
      </c>
      <c r="D87" s="227">
        <v>6357182.79</v>
      </c>
      <c r="E87" s="228">
        <v>0.49061024875768899</v>
      </c>
      <c r="F87" s="58">
        <v>2333</v>
      </c>
      <c r="G87" s="58">
        <v>2191</v>
      </c>
      <c r="H87" s="59">
        <v>0.93910000000000005</v>
      </c>
      <c r="I87" s="54">
        <v>0.99490000000000001</v>
      </c>
      <c r="J87" s="230">
        <v>3061</v>
      </c>
      <c r="K87" s="230">
        <v>2769</v>
      </c>
      <c r="L87" s="231">
        <v>0.90459999999999996</v>
      </c>
      <c r="M87" s="228">
        <v>0.9</v>
      </c>
      <c r="N87" s="60">
        <v>3598675.29</v>
      </c>
      <c r="O87" s="60">
        <v>2510976.17</v>
      </c>
      <c r="P87" s="59">
        <v>0.69779999999999998</v>
      </c>
      <c r="Q87" s="59">
        <v>0.69620000000000004</v>
      </c>
      <c r="R87" s="230">
        <v>2302</v>
      </c>
      <c r="S87" s="230">
        <v>1375</v>
      </c>
      <c r="T87" s="231">
        <v>0.59730000000000005</v>
      </c>
      <c r="U87" s="231">
        <v>0.69430000000000003</v>
      </c>
      <c r="V87" s="58">
        <v>1950</v>
      </c>
      <c r="W87" s="58">
        <v>1713</v>
      </c>
      <c r="X87" s="59">
        <v>0.87849999999999995</v>
      </c>
      <c r="Y87" s="216"/>
      <c r="Z87" s="204">
        <v>2764</v>
      </c>
      <c r="AA87" s="205">
        <v>2781</v>
      </c>
      <c r="AB87" s="206">
        <v>1.0062</v>
      </c>
      <c r="AC87" s="204">
        <v>3644</v>
      </c>
      <c r="AD87" s="205">
        <v>3241</v>
      </c>
      <c r="AE87" s="206">
        <v>0.88939999999999997</v>
      </c>
      <c r="AF87" s="207">
        <v>7726448.75</v>
      </c>
      <c r="AG87" s="208">
        <v>5202712.91</v>
      </c>
      <c r="AH87" s="206">
        <v>0.6734</v>
      </c>
      <c r="AI87" s="204">
        <v>2923</v>
      </c>
      <c r="AJ87" s="205">
        <v>1870</v>
      </c>
      <c r="AK87" s="206">
        <v>0.63980000000000004</v>
      </c>
      <c r="AL87" s="9" t="s">
        <v>165</v>
      </c>
    </row>
    <row r="88" spans="1:38" ht="13.8" x14ac:dyDescent="0.3">
      <c r="A88" s="57" t="s">
        <v>153</v>
      </c>
      <c r="B88" s="57" t="s">
        <v>90</v>
      </c>
      <c r="C88" s="227">
        <v>2559474.2599999998</v>
      </c>
      <c r="D88" s="227">
        <v>5493675.4199999999</v>
      </c>
      <c r="E88" s="228">
        <v>0.465894699690867</v>
      </c>
      <c r="F88" s="58">
        <v>3144</v>
      </c>
      <c r="G88" s="58">
        <v>2865</v>
      </c>
      <c r="H88" s="59">
        <v>0.9113</v>
      </c>
      <c r="I88" s="54">
        <v>0.97499999999999998</v>
      </c>
      <c r="J88" s="230">
        <v>3597</v>
      </c>
      <c r="K88" s="230">
        <v>3250</v>
      </c>
      <c r="L88" s="231">
        <v>0.90349999999999997</v>
      </c>
      <c r="M88" s="228">
        <v>0.9</v>
      </c>
      <c r="N88" s="60">
        <v>3129996.58</v>
      </c>
      <c r="O88" s="60">
        <v>1897913.21</v>
      </c>
      <c r="P88" s="59">
        <v>0.60640000000000005</v>
      </c>
      <c r="Q88" s="59">
        <v>0.60880000000000001</v>
      </c>
      <c r="R88" s="230">
        <v>2935</v>
      </c>
      <c r="S88" s="230">
        <v>1559</v>
      </c>
      <c r="T88" s="231">
        <v>0.53120000000000001</v>
      </c>
      <c r="U88" s="231">
        <v>0.7</v>
      </c>
      <c r="V88" s="58">
        <v>2183</v>
      </c>
      <c r="W88" s="58">
        <v>1927</v>
      </c>
      <c r="X88" s="59">
        <v>0.88270000000000004</v>
      </c>
      <c r="Y88" s="216"/>
      <c r="Z88" s="204">
        <v>3603</v>
      </c>
      <c r="AA88" s="205">
        <v>3539</v>
      </c>
      <c r="AB88" s="206">
        <v>0.98219999999999996</v>
      </c>
      <c r="AC88" s="204">
        <v>4437</v>
      </c>
      <c r="AD88" s="205">
        <v>4129</v>
      </c>
      <c r="AE88" s="206">
        <v>0.93059999999999998</v>
      </c>
      <c r="AF88" s="207">
        <v>5799476.5899999999</v>
      </c>
      <c r="AG88" s="208">
        <v>3422009.58</v>
      </c>
      <c r="AH88" s="206">
        <v>0.59009999999999996</v>
      </c>
      <c r="AI88" s="204">
        <v>3767</v>
      </c>
      <c r="AJ88" s="205">
        <v>2136</v>
      </c>
      <c r="AK88" s="206">
        <v>0.56699999999999995</v>
      </c>
      <c r="AL88" s="9" t="s">
        <v>165</v>
      </c>
    </row>
    <row r="89" spans="1:38" ht="13.8" x14ac:dyDescent="0.3">
      <c r="A89" s="57" t="s">
        <v>153</v>
      </c>
      <c r="B89" s="57" t="s">
        <v>91</v>
      </c>
      <c r="C89" s="227">
        <v>1707498.29</v>
      </c>
      <c r="D89" s="227">
        <v>3461106.49</v>
      </c>
      <c r="E89" s="228">
        <v>0.49333884840971798</v>
      </c>
      <c r="F89" s="58">
        <v>1815</v>
      </c>
      <c r="G89" s="58">
        <v>1700</v>
      </c>
      <c r="H89" s="59">
        <v>0.93659999999999999</v>
      </c>
      <c r="I89" s="54">
        <v>1</v>
      </c>
      <c r="J89" s="230">
        <v>2180</v>
      </c>
      <c r="K89" s="230">
        <v>1799</v>
      </c>
      <c r="L89" s="231">
        <v>0.82520000000000004</v>
      </c>
      <c r="M89" s="228">
        <v>0.79949999999999999</v>
      </c>
      <c r="N89" s="60">
        <v>1912490.79</v>
      </c>
      <c r="O89" s="60">
        <v>1326390.08</v>
      </c>
      <c r="P89" s="59">
        <v>0.69350000000000001</v>
      </c>
      <c r="Q89" s="59">
        <v>0.7</v>
      </c>
      <c r="R89" s="230">
        <v>1348</v>
      </c>
      <c r="S89" s="230">
        <v>848</v>
      </c>
      <c r="T89" s="231">
        <v>0.62909999999999999</v>
      </c>
      <c r="U89" s="231">
        <v>0.7</v>
      </c>
      <c r="V89" s="58">
        <v>1292</v>
      </c>
      <c r="W89" s="58">
        <v>1091</v>
      </c>
      <c r="X89" s="59">
        <v>0.84440000000000004</v>
      </c>
      <c r="Y89" s="216"/>
      <c r="Z89" s="204">
        <v>1896</v>
      </c>
      <c r="AA89" s="205">
        <v>1973</v>
      </c>
      <c r="AB89" s="206">
        <v>1.0406</v>
      </c>
      <c r="AC89" s="204">
        <v>2506</v>
      </c>
      <c r="AD89" s="205">
        <v>2206</v>
      </c>
      <c r="AE89" s="206">
        <v>0.88029999999999997</v>
      </c>
      <c r="AF89" s="207">
        <v>4300406.38</v>
      </c>
      <c r="AG89" s="208">
        <v>3039801.79</v>
      </c>
      <c r="AH89" s="206">
        <v>0.70689999999999997</v>
      </c>
      <c r="AI89" s="204">
        <v>1861</v>
      </c>
      <c r="AJ89" s="205">
        <v>1340</v>
      </c>
      <c r="AK89" s="206">
        <v>0.72</v>
      </c>
      <c r="AL89" s="9" t="s">
        <v>165</v>
      </c>
    </row>
    <row r="90" spans="1:38" ht="13.8" x14ac:dyDescent="0.3">
      <c r="A90" s="57" t="s">
        <v>142</v>
      </c>
      <c r="B90" s="57" t="s">
        <v>92</v>
      </c>
      <c r="C90" s="227">
        <v>982382.86</v>
      </c>
      <c r="D90" s="227">
        <v>2097557.35</v>
      </c>
      <c r="E90" s="228">
        <v>0.46834612650757801</v>
      </c>
      <c r="F90" s="58">
        <v>655</v>
      </c>
      <c r="G90" s="58">
        <v>616</v>
      </c>
      <c r="H90" s="59">
        <v>0.9405</v>
      </c>
      <c r="I90" s="54">
        <v>1</v>
      </c>
      <c r="J90" s="230">
        <v>1008</v>
      </c>
      <c r="K90" s="230">
        <v>931</v>
      </c>
      <c r="L90" s="231">
        <v>0.92359999999999998</v>
      </c>
      <c r="M90" s="228">
        <v>0.9</v>
      </c>
      <c r="N90" s="60">
        <v>1154907.6399999999</v>
      </c>
      <c r="O90" s="60">
        <v>802062.78</v>
      </c>
      <c r="P90" s="59">
        <v>0.69450000000000001</v>
      </c>
      <c r="Q90" s="59">
        <v>0.68600000000000005</v>
      </c>
      <c r="R90" s="230">
        <v>891</v>
      </c>
      <c r="S90" s="230">
        <v>449</v>
      </c>
      <c r="T90" s="231">
        <v>0.50390000000000001</v>
      </c>
      <c r="U90" s="231">
        <v>0.63690000000000002</v>
      </c>
      <c r="V90" s="58">
        <v>469</v>
      </c>
      <c r="W90" s="58">
        <v>399</v>
      </c>
      <c r="X90" s="59">
        <v>0.85070000000000001</v>
      </c>
      <c r="Y90" s="216"/>
      <c r="Z90" s="204">
        <v>780</v>
      </c>
      <c r="AA90" s="205">
        <v>822</v>
      </c>
      <c r="AB90" s="206">
        <v>1.0538000000000001</v>
      </c>
      <c r="AC90" s="204">
        <v>1408</v>
      </c>
      <c r="AD90" s="205">
        <v>1245</v>
      </c>
      <c r="AE90" s="206">
        <v>0.88419999999999999</v>
      </c>
      <c r="AF90" s="207">
        <v>2957498.62</v>
      </c>
      <c r="AG90" s="208">
        <v>2010495.66</v>
      </c>
      <c r="AH90" s="206">
        <v>0.67979999999999996</v>
      </c>
      <c r="AI90" s="204">
        <v>1206</v>
      </c>
      <c r="AJ90" s="205">
        <v>732</v>
      </c>
      <c r="AK90" s="206">
        <v>0.60699999999999998</v>
      </c>
      <c r="AL90" s="9" t="s">
        <v>165</v>
      </c>
    </row>
    <row r="91" spans="1:38" ht="13.8" x14ac:dyDescent="0.3">
      <c r="A91" s="57" t="s">
        <v>142</v>
      </c>
      <c r="B91" s="57" t="s">
        <v>93</v>
      </c>
      <c r="C91" s="227">
        <v>1573035.46</v>
      </c>
      <c r="D91" s="227">
        <v>3319398.2</v>
      </c>
      <c r="E91" s="228">
        <v>0.47389176146447298</v>
      </c>
      <c r="F91" s="58">
        <v>1457</v>
      </c>
      <c r="G91" s="58">
        <v>1442</v>
      </c>
      <c r="H91" s="59">
        <v>0.98970000000000002</v>
      </c>
      <c r="I91" s="54">
        <v>1</v>
      </c>
      <c r="J91" s="230">
        <v>1890</v>
      </c>
      <c r="K91" s="230">
        <v>1758</v>
      </c>
      <c r="L91" s="231">
        <v>0.93020000000000003</v>
      </c>
      <c r="M91" s="228">
        <v>0.9</v>
      </c>
      <c r="N91" s="60">
        <v>1887579.73</v>
      </c>
      <c r="O91" s="60">
        <v>1285760.3999999999</v>
      </c>
      <c r="P91" s="59">
        <v>0.68120000000000003</v>
      </c>
      <c r="Q91" s="59">
        <v>0.6925</v>
      </c>
      <c r="R91" s="230">
        <v>1270</v>
      </c>
      <c r="S91" s="230">
        <v>741</v>
      </c>
      <c r="T91" s="231">
        <v>0.58350000000000002</v>
      </c>
      <c r="U91" s="231">
        <v>0.68110000000000004</v>
      </c>
      <c r="V91" s="58">
        <v>1369</v>
      </c>
      <c r="W91" s="58">
        <v>1219</v>
      </c>
      <c r="X91" s="59">
        <v>0.89039999999999997</v>
      </c>
      <c r="Y91" s="216"/>
      <c r="Z91" s="204">
        <v>1446</v>
      </c>
      <c r="AA91" s="205">
        <v>1649</v>
      </c>
      <c r="AB91" s="206">
        <v>1.1404000000000001</v>
      </c>
      <c r="AC91" s="204">
        <v>2131</v>
      </c>
      <c r="AD91" s="205">
        <v>1881</v>
      </c>
      <c r="AE91" s="206">
        <v>0.88270000000000004</v>
      </c>
      <c r="AF91" s="207">
        <v>4012549.23</v>
      </c>
      <c r="AG91" s="208">
        <v>2652167.35</v>
      </c>
      <c r="AH91" s="206">
        <v>0.66100000000000003</v>
      </c>
      <c r="AI91" s="204">
        <v>1620</v>
      </c>
      <c r="AJ91" s="205">
        <v>1013</v>
      </c>
      <c r="AK91" s="206">
        <v>0.62529999999999997</v>
      </c>
      <c r="AL91" s="9" t="s">
        <v>165</v>
      </c>
    </row>
    <row r="92" spans="1:38" ht="13.8" x14ac:dyDescent="0.3">
      <c r="A92" s="57" t="s">
        <v>251</v>
      </c>
      <c r="B92" s="57" t="s">
        <v>94</v>
      </c>
      <c r="C92" s="227">
        <v>325118.15000000002</v>
      </c>
      <c r="D92" s="227">
        <v>704929.66</v>
      </c>
      <c r="E92" s="228">
        <v>0.461206512434163</v>
      </c>
      <c r="F92" s="58">
        <v>198</v>
      </c>
      <c r="G92" s="58">
        <v>192</v>
      </c>
      <c r="H92" s="59">
        <v>0.96970000000000001</v>
      </c>
      <c r="I92" s="54">
        <v>0.98319999999999996</v>
      </c>
      <c r="J92" s="230">
        <v>340</v>
      </c>
      <c r="K92" s="230">
        <v>316</v>
      </c>
      <c r="L92" s="231">
        <v>0.9294</v>
      </c>
      <c r="M92" s="228">
        <v>0.89890000000000003</v>
      </c>
      <c r="N92" s="60">
        <v>343829.33</v>
      </c>
      <c r="O92" s="60">
        <v>255918.27</v>
      </c>
      <c r="P92" s="59">
        <v>0.74429999999999996</v>
      </c>
      <c r="Q92" s="59">
        <v>0.69099999999999995</v>
      </c>
      <c r="R92" s="230">
        <v>275</v>
      </c>
      <c r="S92" s="230">
        <v>166</v>
      </c>
      <c r="T92" s="231">
        <v>0.60360000000000003</v>
      </c>
      <c r="U92" s="231">
        <v>0.7</v>
      </c>
      <c r="V92" s="58">
        <v>163</v>
      </c>
      <c r="W92" s="58">
        <v>114</v>
      </c>
      <c r="X92" s="59">
        <v>0.69940000000000002</v>
      </c>
      <c r="Y92" s="216"/>
      <c r="Z92" s="204">
        <v>245</v>
      </c>
      <c r="AA92" s="205">
        <v>266</v>
      </c>
      <c r="AB92" s="206">
        <v>1.0857000000000001</v>
      </c>
      <c r="AC92" s="204">
        <v>522</v>
      </c>
      <c r="AD92" s="205">
        <v>421</v>
      </c>
      <c r="AE92" s="206">
        <v>0.80649999999999999</v>
      </c>
      <c r="AF92" s="207">
        <v>837812.99</v>
      </c>
      <c r="AG92" s="208">
        <v>541939.56999999995</v>
      </c>
      <c r="AH92" s="206">
        <v>0.64690000000000003</v>
      </c>
      <c r="AI92" s="204">
        <v>408</v>
      </c>
      <c r="AJ92" s="205">
        <v>262</v>
      </c>
      <c r="AK92" s="206">
        <v>0.64219999999999999</v>
      </c>
      <c r="AL92" s="9" t="s">
        <v>165</v>
      </c>
    </row>
    <row r="93" spans="1:38" ht="13.8" x14ac:dyDescent="0.3">
      <c r="A93" s="57" t="s">
        <v>251</v>
      </c>
      <c r="B93" s="57" t="s">
        <v>95</v>
      </c>
      <c r="C93" s="227">
        <v>588330.23</v>
      </c>
      <c r="D93" s="227">
        <v>1250242.22</v>
      </c>
      <c r="E93" s="228">
        <v>0.47057299824669202</v>
      </c>
      <c r="F93" s="58">
        <v>491</v>
      </c>
      <c r="G93" s="58">
        <v>466</v>
      </c>
      <c r="H93" s="59">
        <v>0.94910000000000005</v>
      </c>
      <c r="I93" s="54">
        <v>0.97889999999999999</v>
      </c>
      <c r="J93" s="230">
        <v>687</v>
      </c>
      <c r="K93" s="230">
        <v>653</v>
      </c>
      <c r="L93" s="231">
        <v>0.95050000000000001</v>
      </c>
      <c r="M93" s="228">
        <v>0.9</v>
      </c>
      <c r="N93" s="60">
        <v>629138.5</v>
      </c>
      <c r="O93" s="60">
        <v>452279.93</v>
      </c>
      <c r="P93" s="59">
        <v>0.71889999999999998</v>
      </c>
      <c r="Q93" s="59">
        <v>0.7</v>
      </c>
      <c r="R93" s="230">
        <v>531</v>
      </c>
      <c r="S93" s="230">
        <v>371</v>
      </c>
      <c r="T93" s="231">
        <v>0.69869999999999999</v>
      </c>
      <c r="U93" s="231">
        <v>0.7</v>
      </c>
      <c r="V93" s="58">
        <v>432</v>
      </c>
      <c r="W93" s="58">
        <v>361</v>
      </c>
      <c r="X93" s="59">
        <v>0.83560000000000001</v>
      </c>
      <c r="Y93" s="216"/>
      <c r="Z93" s="204">
        <v>604</v>
      </c>
      <c r="AA93" s="205">
        <v>674</v>
      </c>
      <c r="AB93" s="206">
        <v>1.1158999999999999</v>
      </c>
      <c r="AC93" s="204">
        <v>871</v>
      </c>
      <c r="AD93" s="205">
        <v>773</v>
      </c>
      <c r="AE93" s="206">
        <v>0.88749999999999996</v>
      </c>
      <c r="AF93" s="207">
        <v>1698273.85</v>
      </c>
      <c r="AG93" s="208">
        <v>1181751.96</v>
      </c>
      <c r="AH93" s="206">
        <v>0.69589999999999996</v>
      </c>
      <c r="AI93" s="204">
        <v>752</v>
      </c>
      <c r="AJ93" s="205">
        <v>531</v>
      </c>
      <c r="AK93" s="206">
        <v>0.70609999999999995</v>
      </c>
      <c r="AL93" s="9" t="s">
        <v>165</v>
      </c>
    </row>
    <row r="94" spans="1:38" ht="13.8" x14ac:dyDescent="0.3">
      <c r="A94" s="57" t="s">
        <v>155</v>
      </c>
      <c r="B94" s="57"/>
      <c r="C94" s="227"/>
      <c r="D94" s="227"/>
      <c r="E94" s="228"/>
      <c r="F94" s="58"/>
      <c r="G94" s="58"/>
      <c r="H94" s="59"/>
      <c r="I94" s="54"/>
      <c r="J94" s="230"/>
      <c r="K94" s="230"/>
      <c r="L94" s="231"/>
      <c r="M94" s="228"/>
      <c r="N94" s="60"/>
      <c r="O94" s="60"/>
      <c r="P94" s="59"/>
      <c r="Q94" s="59"/>
      <c r="R94" s="230"/>
      <c r="S94" s="230"/>
      <c r="T94" s="231"/>
      <c r="U94" s="231"/>
      <c r="V94" s="58"/>
      <c r="W94" s="58"/>
      <c r="X94" s="59"/>
      <c r="Y94" s="216"/>
      <c r="Z94" s="204"/>
      <c r="AA94" s="205"/>
      <c r="AB94" s="206"/>
      <c r="AC94" s="204"/>
      <c r="AD94" s="205"/>
      <c r="AE94" s="206"/>
      <c r="AF94" s="207"/>
      <c r="AG94" s="208"/>
      <c r="AH94" s="206"/>
      <c r="AI94" s="204"/>
      <c r="AJ94" s="205"/>
      <c r="AK94" s="206"/>
      <c r="AL94" s="9"/>
    </row>
    <row r="95" spans="1:38" ht="13.8" x14ac:dyDescent="0.3">
      <c r="A95" s="57" t="s">
        <v>316</v>
      </c>
      <c r="B95" s="57" t="s">
        <v>97</v>
      </c>
      <c r="C95" s="227">
        <v>162167.63</v>
      </c>
      <c r="D95" s="227">
        <v>340535.31</v>
      </c>
      <c r="E95" s="228">
        <v>0.47621384695760299</v>
      </c>
      <c r="F95" s="58">
        <v>146</v>
      </c>
      <c r="G95" s="58">
        <v>136</v>
      </c>
      <c r="H95" s="59">
        <v>0.93149999999999999</v>
      </c>
      <c r="I95" s="54">
        <v>0.97899999999999998</v>
      </c>
      <c r="J95" s="230">
        <v>166</v>
      </c>
      <c r="K95" s="230">
        <v>154</v>
      </c>
      <c r="L95" s="231">
        <v>0.92769999999999997</v>
      </c>
      <c r="M95" s="228">
        <v>0.9</v>
      </c>
      <c r="N95" s="60">
        <v>180082</v>
      </c>
      <c r="O95" s="60">
        <v>125889.77</v>
      </c>
      <c r="P95" s="59">
        <v>0.69910000000000005</v>
      </c>
      <c r="Q95" s="59">
        <v>0.7</v>
      </c>
      <c r="R95" s="230">
        <v>143</v>
      </c>
      <c r="S95" s="230">
        <v>94</v>
      </c>
      <c r="T95" s="231">
        <v>0.6573</v>
      </c>
      <c r="U95" s="231">
        <v>0.7</v>
      </c>
      <c r="V95" s="58">
        <v>99</v>
      </c>
      <c r="W95" s="58">
        <v>78</v>
      </c>
      <c r="X95" s="59">
        <v>0.78790000000000004</v>
      </c>
      <c r="Y95" s="244"/>
      <c r="Z95" s="245">
        <v>197</v>
      </c>
      <c r="AA95" s="246">
        <v>202</v>
      </c>
      <c r="AB95" s="247">
        <v>1.0254000000000001</v>
      </c>
      <c r="AC95" s="245">
        <v>243</v>
      </c>
      <c r="AD95" s="246">
        <v>227</v>
      </c>
      <c r="AE95" s="247">
        <v>0.93420000000000003</v>
      </c>
      <c r="AF95" s="248">
        <v>480451.5</v>
      </c>
      <c r="AG95" s="249">
        <v>302637.44</v>
      </c>
      <c r="AH95" s="247">
        <v>0.62990000000000002</v>
      </c>
      <c r="AI95" s="245">
        <v>207</v>
      </c>
      <c r="AJ95" s="246">
        <v>152</v>
      </c>
      <c r="AK95" s="247">
        <v>0.73429999999999995</v>
      </c>
      <c r="AL95" s="9" t="s">
        <v>165</v>
      </c>
    </row>
    <row r="96" spans="1:38" ht="13.8" x14ac:dyDescent="0.3">
      <c r="A96" s="57" t="s">
        <v>153</v>
      </c>
      <c r="B96" s="57" t="s">
        <v>98</v>
      </c>
      <c r="C96" s="227">
        <v>4911472.63</v>
      </c>
      <c r="D96" s="227">
        <v>10057724.359999999</v>
      </c>
      <c r="E96" s="228">
        <v>0.48832841845747299</v>
      </c>
      <c r="F96" s="58">
        <v>3457</v>
      </c>
      <c r="G96" s="58">
        <v>3242</v>
      </c>
      <c r="H96" s="59">
        <v>0.93779999999999997</v>
      </c>
      <c r="I96" s="54">
        <v>1</v>
      </c>
      <c r="J96" s="230">
        <v>4722</v>
      </c>
      <c r="K96" s="230">
        <v>4333</v>
      </c>
      <c r="L96" s="231">
        <v>0.91759999999999997</v>
      </c>
      <c r="M96" s="228">
        <v>0.89990000000000003</v>
      </c>
      <c r="N96" s="60">
        <v>5808170.3799999999</v>
      </c>
      <c r="O96" s="60">
        <v>3762367.59</v>
      </c>
      <c r="P96" s="59">
        <v>0.64780000000000004</v>
      </c>
      <c r="Q96" s="59">
        <v>0.64690000000000003</v>
      </c>
      <c r="R96" s="230">
        <v>3418</v>
      </c>
      <c r="S96" s="230">
        <v>1934</v>
      </c>
      <c r="T96" s="231">
        <v>0.56579999999999997</v>
      </c>
      <c r="U96" s="231">
        <v>0.6885</v>
      </c>
      <c r="V96" s="58">
        <v>2550</v>
      </c>
      <c r="W96" s="58">
        <v>1824</v>
      </c>
      <c r="X96" s="59">
        <v>0.71530000000000005</v>
      </c>
      <c r="Y96" s="216"/>
      <c r="Z96" s="204">
        <v>3644</v>
      </c>
      <c r="AA96" s="205">
        <v>3612</v>
      </c>
      <c r="AB96" s="206">
        <v>0.99119999999999997</v>
      </c>
      <c r="AC96" s="204">
        <v>5313</v>
      </c>
      <c r="AD96" s="205">
        <v>4710</v>
      </c>
      <c r="AE96" s="206">
        <v>0.88649999999999995</v>
      </c>
      <c r="AF96" s="207">
        <v>12087555.23</v>
      </c>
      <c r="AG96" s="208">
        <v>7604912.2199999997</v>
      </c>
      <c r="AH96" s="206">
        <v>0.62919999999999998</v>
      </c>
      <c r="AI96" s="204">
        <v>4104</v>
      </c>
      <c r="AJ96" s="205">
        <v>2664</v>
      </c>
      <c r="AK96" s="206">
        <v>0.64910000000000001</v>
      </c>
      <c r="AL96" s="9" t="s">
        <v>165</v>
      </c>
    </row>
    <row r="97" spans="1:38" ht="13.8" x14ac:dyDescent="0.3">
      <c r="A97" s="57" t="s">
        <v>238</v>
      </c>
      <c r="B97" s="57" t="s">
        <v>99</v>
      </c>
      <c r="C97" s="227">
        <v>2289089.2599999998</v>
      </c>
      <c r="D97" s="227">
        <v>4791406.93</v>
      </c>
      <c r="E97" s="228">
        <v>0.47774887281385597</v>
      </c>
      <c r="F97" s="58">
        <v>2495</v>
      </c>
      <c r="G97" s="58">
        <v>2353</v>
      </c>
      <c r="H97" s="59">
        <v>0.94310000000000005</v>
      </c>
      <c r="I97" s="54">
        <v>1</v>
      </c>
      <c r="J97" s="230">
        <v>2892</v>
      </c>
      <c r="K97" s="230">
        <v>2617</v>
      </c>
      <c r="L97" s="231">
        <v>0.90490000000000004</v>
      </c>
      <c r="M97" s="228">
        <v>0.9</v>
      </c>
      <c r="N97" s="60">
        <v>2618935.2400000002</v>
      </c>
      <c r="O97" s="60">
        <v>1812314.24</v>
      </c>
      <c r="P97" s="59">
        <v>0.69199999999999995</v>
      </c>
      <c r="Q97" s="59">
        <v>0.68959999999999999</v>
      </c>
      <c r="R97" s="230">
        <v>2032</v>
      </c>
      <c r="S97" s="230">
        <v>1337</v>
      </c>
      <c r="T97" s="231">
        <v>0.65800000000000003</v>
      </c>
      <c r="U97" s="231">
        <v>0.7</v>
      </c>
      <c r="V97" s="58">
        <v>1992</v>
      </c>
      <c r="W97" s="58">
        <v>1737</v>
      </c>
      <c r="X97" s="59">
        <v>0.872</v>
      </c>
      <c r="Y97" s="216"/>
      <c r="Z97" s="204">
        <v>2553</v>
      </c>
      <c r="AA97" s="205">
        <v>2517</v>
      </c>
      <c r="AB97" s="206">
        <v>0.9859</v>
      </c>
      <c r="AC97" s="204">
        <v>3158</v>
      </c>
      <c r="AD97" s="205">
        <v>2878</v>
      </c>
      <c r="AE97" s="206">
        <v>0.9113</v>
      </c>
      <c r="AF97" s="207">
        <v>5112097.92</v>
      </c>
      <c r="AG97" s="208">
        <v>3527423.08</v>
      </c>
      <c r="AH97" s="206">
        <v>0.69</v>
      </c>
      <c r="AI97" s="204">
        <v>2595</v>
      </c>
      <c r="AJ97" s="205">
        <v>1832</v>
      </c>
      <c r="AK97" s="206">
        <v>0.70599999999999996</v>
      </c>
      <c r="AL97" s="9" t="s">
        <v>165</v>
      </c>
    </row>
    <row r="98" spans="1:38" ht="13.8" x14ac:dyDescent="0.3">
      <c r="A98" s="57" t="s">
        <v>238</v>
      </c>
      <c r="B98" s="57" t="s">
        <v>100</v>
      </c>
      <c r="C98" s="227">
        <v>21176718.82</v>
      </c>
      <c r="D98" s="227">
        <v>44644297.5</v>
      </c>
      <c r="E98" s="228">
        <v>0.47434319735907998</v>
      </c>
      <c r="F98" s="58">
        <v>14886</v>
      </c>
      <c r="G98" s="58">
        <v>13845</v>
      </c>
      <c r="H98" s="59">
        <v>0.93010000000000004</v>
      </c>
      <c r="I98" s="54">
        <v>0.9829</v>
      </c>
      <c r="J98" s="230">
        <v>18573</v>
      </c>
      <c r="K98" s="230">
        <v>15907</v>
      </c>
      <c r="L98" s="231">
        <v>0.85650000000000004</v>
      </c>
      <c r="M98" s="228">
        <v>0.86970000000000003</v>
      </c>
      <c r="N98" s="60">
        <v>24422934.09</v>
      </c>
      <c r="O98" s="60">
        <v>16677513.060000001</v>
      </c>
      <c r="P98" s="59">
        <v>0.68289999999999995</v>
      </c>
      <c r="Q98" s="59">
        <v>0.68400000000000005</v>
      </c>
      <c r="R98" s="230">
        <v>12657</v>
      </c>
      <c r="S98" s="230">
        <v>7702</v>
      </c>
      <c r="T98" s="231">
        <v>0.60850000000000004</v>
      </c>
      <c r="U98" s="231">
        <v>0.7</v>
      </c>
      <c r="V98" s="58">
        <v>8550</v>
      </c>
      <c r="W98" s="58">
        <v>6602</v>
      </c>
      <c r="X98" s="59">
        <v>0.7722</v>
      </c>
      <c r="Y98" s="216"/>
      <c r="Z98" s="204">
        <v>15596</v>
      </c>
      <c r="AA98" s="205">
        <v>16276</v>
      </c>
      <c r="AB98" s="206">
        <v>1.0436000000000001</v>
      </c>
      <c r="AC98" s="204">
        <v>21036</v>
      </c>
      <c r="AD98" s="205">
        <v>18594</v>
      </c>
      <c r="AE98" s="206">
        <v>0.88390000000000002</v>
      </c>
      <c r="AF98" s="207">
        <v>55047179.939999998</v>
      </c>
      <c r="AG98" s="208">
        <v>38138672.049999997</v>
      </c>
      <c r="AH98" s="206">
        <v>0.69279999999999997</v>
      </c>
      <c r="AI98" s="204">
        <v>16974</v>
      </c>
      <c r="AJ98" s="205">
        <v>11691</v>
      </c>
      <c r="AK98" s="206">
        <v>0.68879999999999997</v>
      </c>
      <c r="AL98" s="9" t="s">
        <v>165</v>
      </c>
    </row>
    <row r="99" spans="1:38" ht="13.8" x14ac:dyDescent="0.3">
      <c r="A99" s="57" t="s">
        <v>238</v>
      </c>
      <c r="B99" s="57" t="s">
        <v>101</v>
      </c>
      <c r="C99" s="227">
        <v>917243.92</v>
      </c>
      <c r="D99" s="227">
        <v>1921224.7</v>
      </c>
      <c r="E99" s="228">
        <v>0.47742667476636103</v>
      </c>
      <c r="F99" s="58">
        <v>904</v>
      </c>
      <c r="G99" s="58">
        <v>877</v>
      </c>
      <c r="H99" s="59">
        <v>0.97009999999999996</v>
      </c>
      <c r="I99" s="54">
        <v>1</v>
      </c>
      <c r="J99" s="230">
        <v>1052</v>
      </c>
      <c r="K99" s="230">
        <v>971</v>
      </c>
      <c r="L99" s="231">
        <v>0.92300000000000004</v>
      </c>
      <c r="M99" s="228">
        <v>0.9</v>
      </c>
      <c r="N99" s="60">
        <v>1054885</v>
      </c>
      <c r="O99" s="60">
        <v>727614.9</v>
      </c>
      <c r="P99" s="59">
        <v>0.68979999999999997</v>
      </c>
      <c r="Q99" s="59">
        <v>0.7</v>
      </c>
      <c r="R99" s="230">
        <v>745</v>
      </c>
      <c r="S99" s="230">
        <v>468</v>
      </c>
      <c r="T99" s="231">
        <v>0.62819999999999998</v>
      </c>
      <c r="U99" s="231">
        <v>0.7</v>
      </c>
      <c r="V99" s="58">
        <v>747</v>
      </c>
      <c r="W99" s="58">
        <v>628</v>
      </c>
      <c r="X99" s="59">
        <v>0.8407</v>
      </c>
      <c r="Y99" s="216"/>
      <c r="Z99" s="204">
        <v>946</v>
      </c>
      <c r="AA99" s="205">
        <v>998</v>
      </c>
      <c r="AB99" s="206">
        <v>1.0549999999999999</v>
      </c>
      <c r="AC99" s="204">
        <v>1186</v>
      </c>
      <c r="AD99" s="205">
        <v>1115</v>
      </c>
      <c r="AE99" s="206">
        <v>0.94010000000000005</v>
      </c>
      <c r="AF99" s="207">
        <v>2237496.81</v>
      </c>
      <c r="AG99" s="208">
        <v>1567576.78</v>
      </c>
      <c r="AH99" s="206">
        <v>0.7006</v>
      </c>
      <c r="AI99" s="204">
        <v>1013</v>
      </c>
      <c r="AJ99" s="205">
        <v>762</v>
      </c>
      <c r="AK99" s="206">
        <v>0.75219999999999998</v>
      </c>
      <c r="AL99" s="9" t="s">
        <v>165</v>
      </c>
    </row>
    <row r="100" spans="1:38" ht="13.8" x14ac:dyDescent="0.3">
      <c r="A100" s="57" t="s">
        <v>316</v>
      </c>
      <c r="B100" s="57" t="s">
        <v>102</v>
      </c>
      <c r="C100" s="227">
        <v>581798.6</v>
      </c>
      <c r="D100" s="227">
        <v>1332114.69</v>
      </c>
      <c r="E100" s="228">
        <v>0.43674813014786301</v>
      </c>
      <c r="F100" s="58">
        <v>860</v>
      </c>
      <c r="G100" s="58">
        <v>771</v>
      </c>
      <c r="H100" s="59">
        <v>0.89649999999999996</v>
      </c>
      <c r="I100" s="54">
        <v>0.95420000000000005</v>
      </c>
      <c r="J100" s="230">
        <v>986</v>
      </c>
      <c r="K100" s="230">
        <v>818</v>
      </c>
      <c r="L100" s="231">
        <v>0.8296</v>
      </c>
      <c r="M100" s="228">
        <v>0.82599999999999996</v>
      </c>
      <c r="N100" s="60">
        <v>719707.28</v>
      </c>
      <c r="O100" s="60">
        <v>475963.18</v>
      </c>
      <c r="P100" s="59">
        <v>0.6613</v>
      </c>
      <c r="Q100" s="59">
        <v>0.67279999999999995</v>
      </c>
      <c r="R100" s="230">
        <v>690</v>
      </c>
      <c r="S100" s="230">
        <v>420</v>
      </c>
      <c r="T100" s="231">
        <v>0.60870000000000002</v>
      </c>
      <c r="U100" s="231">
        <v>0.7</v>
      </c>
      <c r="V100" s="58">
        <v>573</v>
      </c>
      <c r="W100" s="58">
        <v>517</v>
      </c>
      <c r="X100" s="59">
        <v>0.90229999999999999</v>
      </c>
      <c r="Y100" s="216"/>
      <c r="Z100" s="204">
        <v>1093</v>
      </c>
      <c r="AA100" s="205">
        <v>1097</v>
      </c>
      <c r="AB100" s="206">
        <v>1.0037</v>
      </c>
      <c r="AC100" s="204">
        <v>1300</v>
      </c>
      <c r="AD100" s="205">
        <v>1199</v>
      </c>
      <c r="AE100" s="206">
        <v>0.92230000000000001</v>
      </c>
      <c r="AF100" s="207">
        <v>1630868</v>
      </c>
      <c r="AG100" s="208">
        <v>1091809.29</v>
      </c>
      <c r="AH100" s="206">
        <v>0.66949999999999998</v>
      </c>
      <c r="AI100" s="204">
        <v>977</v>
      </c>
      <c r="AJ100" s="205">
        <v>637</v>
      </c>
      <c r="AK100" s="206">
        <v>0.65200000000000002</v>
      </c>
      <c r="AL100" s="9" t="s">
        <v>165</v>
      </c>
    </row>
    <row r="101" spans="1:38" ht="13.8" x14ac:dyDescent="0.3">
      <c r="A101" s="57" t="s">
        <v>152</v>
      </c>
      <c r="B101" s="57" t="s">
        <v>103</v>
      </c>
      <c r="C101" s="227">
        <v>819640.62</v>
      </c>
      <c r="D101" s="227">
        <v>1796064.37</v>
      </c>
      <c r="E101" s="228">
        <v>0.45635369961712502</v>
      </c>
      <c r="F101" s="58">
        <v>364</v>
      </c>
      <c r="G101" s="58">
        <v>344</v>
      </c>
      <c r="H101" s="59">
        <v>0.94510000000000005</v>
      </c>
      <c r="I101" s="54">
        <v>1</v>
      </c>
      <c r="J101" s="230">
        <v>535</v>
      </c>
      <c r="K101" s="230">
        <v>505</v>
      </c>
      <c r="L101" s="231">
        <v>0.94389999999999996</v>
      </c>
      <c r="M101" s="228">
        <v>0.9</v>
      </c>
      <c r="N101" s="60">
        <v>872361.47</v>
      </c>
      <c r="O101" s="60">
        <v>672526.98</v>
      </c>
      <c r="P101" s="59">
        <v>0.77090000000000003</v>
      </c>
      <c r="Q101" s="59">
        <v>0.7</v>
      </c>
      <c r="R101" s="230">
        <v>441</v>
      </c>
      <c r="S101" s="230">
        <v>290</v>
      </c>
      <c r="T101" s="231">
        <v>0.65759999999999996</v>
      </c>
      <c r="U101" s="231">
        <v>0.6804</v>
      </c>
      <c r="V101" s="58">
        <v>339</v>
      </c>
      <c r="W101" s="58">
        <v>211</v>
      </c>
      <c r="X101" s="59">
        <v>0.62239999999999995</v>
      </c>
      <c r="Y101" s="216"/>
      <c r="Z101" s="204">
        <v>393</v>
      </c>
      <c r="AA101" s="205">
        <v>431</v>
      </c>
      <c r="AB101" s="206">
        <v>1.0967</v>
      </c>
      <c r="AC101" s="204">
        <v>662</v>
      </c>
      <c r="AD101" s="205">
        <v>609</v>
      </c>
      <c r="AE101" s="206">
        <v>0.91990000000000005</v>
      </c>
      <c r="AF101" s="207">
        <v>1809985.46</v>
      </c>
      <c r="AG101" s="208">
        <v>1358520.61</v>
      </c>
      <c r="AH101" s="206">
        <v>0.75060000000000004</v>
      </c>
      <c r="AI101" s="204">
        <v>621</v>
      </c>
      <c r="AJ101" s="205">
        <v>415</v>
      </c>
      <c r="AK101" s="206">
        <v>0.66830000000000001</v>
      </c>
      <c r="AL101" s="9" t="s">
        <v>165</v>
      </c>
    </row>
    <row r="102" spans="1:38" ht="13.8" x14ac:dyDescent="0.3">
      <c r="A102" s="57" t="s">
        <v>238</v>
      </c>
      <c r="B102" s="57" t="s">
        <v>104</v>
      </c>
      <c r="C102" s="227">
        <v>5306679.2699999996</v>
      </c>
      <c r="D102" s="227">
        <v>11220677.18</v>
      </c>
      <c r="E102" s="228">
        <v>0.47293752283139801</v>
      </c>
      <c r="F102" s="58">
        <v>5666</v>
      </c>
      <c r="G102" s="58">
        <v>4965</v>
      </c>
      <c r="H102" s="59">
        <v>0.87629999999999997</v>
      </c>
      <c r="I102" s="54">
        <v>0.9335</v>
      </c>
      <c r="J102" s="230">
        <v>7977</v>
      </c>
      <c r="K102" s="230">
        <v>6408</v>
      </c>
      <c r="L102" s="231">
        <v>0.80330000000000001</v>
      </c>
      <c r="M102" s="228">
        <v>0.78759999999999997</v>
      </c>
      <c r="N102" s="60">
        <v>6353984.21</v>
      </c>
      <c r="O102" s="60">
        <v>4020829.34</v>
      </c>
      <c r="P102" s="59">
        <v>0.63280000000000003</v>
      </c>
      <c r="Q102" s="59">
        <v>0.64810000000000001</v>
      </c>
      <c r="R102" s="230">
        <v>5024</v>
      </c>
      <c r="S102" s="230">
        <v>2531</v>
      </c>
      <c r="T102" s="231">
        <v>0.50380000000000003</v>
      </c>
      <c r="U102" s="231">
        <v>0.62990000000000002</v>
      </c>
      <c r="V102" s="58">
        <v>3941</v>
      </c>
      <c r="W102" s="58">
        <v>3352</v>
      </c>
      <c r="X102" s="59">
        <v>0.85050000000000003</v>
      </c>
      <c r="Y102" s="216"/>
      <c r="Z102" s="204">
        <v>6196</v>
      </c>
      <c r="AA102" s="205">
        <v>5858</v>
      </c>
      <c r="AB102" s="206">
        <v>0.94540000000000002</v>
      </c>
      <c r="AC102" s="204">
        <v>9073</v>
      </c>
      <c r="AD102" s="205">
        <v>7317</v>
      </c>
      <c r="AE102" s="206">
        <v>0.80649999999999999</v>
      </c>
      <c r="AF102" s="207">
        <v>13993823.99</v>
      </c>
      <c r="AG102" s="208">
        <v>9104511.4299999997</v>
      </c>
      <c r="AH102" s="206">
        <v>0.65059999999999996</v>
      </c>
      <c r="AI102" s="204">
        <v>6307</v>
      </c>
      <c r="AJ102" s="205">
        <v>3762</v>
      </c>
      <c r="AK102" s="206">
        <v>0.59650000000000003</v>
      </c>
      <c r="AL102" s="9" t="s">
        <v>165</v>
      </c>
    </row>
    <row r="103" spans="1:38" ht="13.8" x14ac:dyDescent="0.3">
      <c r="A103" s="57" t="s">
        <v>152</v>
      </c>
      <c r="B103" s="57" t="s">
        <v>105</v>
      </c>
      <c r="C103" s="227">
        <v>1718287.95</v>
      </c>
      <c r="D103" s="227">
        <v>3541255.6</v>
      </c>
      <c r="E103" s="228">
        <v>0.48521997395500099</v>
      </c>
      <c r="F103" s="58">
        <v>1581</v>
      </c>
      <c r="G103" s="58">
        <v>1434</v>
      </c>
      <c r="H103" s="59">
        <v>0.90700000000000003</v>
      </c>
      <c r="I103" s="54">
        <v>1</v>
      </c>
      <c r="J103" s="230">
        <v>2714</v>
      </c>
      <c r="K103" s="230">
        <v>2446</v>
      </c>
      <c r="L103" s="231">
        <v>0.90129999999999999</v>
      </c>
      <c r="M103" s="228">
        <v>0.88829999999999998</v>
      </c>
      <c r="N103" s="60">
        <v>2194271.37</v>
      </c>
      <c r="O103" s="60">
        <v>1317046.24</v>
      </c>
      <c r="P103" s="59">
        <v>0.60019999999999996</v>
      </c>
      <c r="Q103" s="59">
        <v>0.61529999999999996</v>
      </c>
      <c r="R103" s="230">
        <v>2180</v>
      </c>
      <c r="S103" s="230">
        <v>978</v>
      </c>
      <c r="T103" s="231">
        <v>0.4486</v>
      </c>
      <c r="U103" s="231">
        <v>0.59989999999999999</v>
      </c>
      <c r="V103" s="58">
        <v>1458</v>
      </c>
      <c r="W103" s="58">
        <v>1204</v>
      </c>
      <c r="X103" s="59">
        <v>0.82579999999999998</v>
      </c>
      <c r="Y103" s="216"/>
      <c r="Z103" s="204">
        <v>1793</v>
      </c>
      <c r="AA103" s="205">
        <v>1641</v>
      </c>
      <c r="AB103" s="206">
        <v>0.91520000000000001</v>
      </c>
      <c r="AC103" s="204">
        <v>3243</v>
      </c>
      <c r="AD103" s="205">
        <v>2517</v>
      </c>
      <c r="AE103" s="206">
        <v>0.77610000000000001</v>
      </c>
      <c r="AF103" s="207">
        <v>4484412.3</v>
      </c>
      <c r="AG103" s="208">
        <v>2501626.66</v>
      </c>
      <c r="AH103" s="206">
        <v>0.55779999999999996</v>
      </c>
      <c r="AI103" s="204">
        <v>2273</v>
      </c>
      <c r="AJ103" s="205">
        <v>1201</v>
      </c>
      <c r="AK103" s="206">
        <v>0.52839999999999998</v>
      </c>
      <c r="AL103" s="9" t="s">
        <v>165</v>
      </c>
    </row>
    <row r="104" spans="1:38" ht="13.8" x14ac:dyDescent="0.3">
      <c r="A104" s="57" t="s">
        <v>238</v>
      </c>
      <c r="B104" s="57" t="s">
        <v>106</v>
      </c>
      <c r="C104" s="227">
        <v>4167546.48</v>
      </c>
      <c r="D104" s="227">
        <v>8602529.1400000006</v>
      </c>
      <c r="E104" s="228">
        <v>0.484455956170118</v>
      </c>
      <c r="F104" s="58">
        <v>3877</v>
      </c>
      <c r="G104" s="58">
        <v>3736</v>
      </c>
      <c r="H104" s="59">
        <v>0.96360000000000001</v>
      </c>
      <c r="I104" s="54">
        <v>1</v>
      </c>
      <c r="J104" s="230">
        <v>4834</v>
      </c>
      <c r="K104" s="230">
        <v>4524</v>
      </c>
      <c r="L104" s="231">
        <v>0.93589999999999995</v>
      </c>
      <c r="M104" s="228">
        <v>0.9</v>
      </c>
      <c r="N104" s="60">
        <v>5056190.9400000004</v>
      </c>
      <c r="O104" s="60">
        <v>3271175.88</v>
      </c>
      <c r="P104" s="59">
        <v>0.64700000000000002</v>
      </c>
      <c r="Q104" s="59">
        <v>0.65229999999999999</v>
      </c>
      <c r="R104" s="230">
        <v>3733</v>
      </c>
      <c r="S104" s="230">
        <v>2042</v>
      </c>
      <c r="T104" s="231">
        <v>0.54700000000000004</v>
      </c>
      <c r="U104" s="231">
        <v>0.67849999999999999</v>
      </c>
      <c r="V104" s="58">
        <v>3018</v>
      </c>
      <c r="W104" s="58">
        <v>2541</v>
      </c>
      <c r="X104" s="59">
        <v>0.84189999999999998</v>
      </c>
      <c r="Y104" s="216"/>
      <c r="Z104" s="204">
        <v>4059</v>
      </c>
      <c r="AA104" s="205">
        <v>4309</v>
      </c>
      <c r="AB104" s="206">
        <v>1.0616000000000001</v>
      </c>
      <c r="AC104" s="204">
        <v>5292</v>
      </c>
      <c r="AD104" s="205">
        <v>4854</v>
      </c>
      <c r="AE104" s="206">
        <v>0.91720000000000002</v>
      </c>
      <c r="AF104" s="207">
        <v>9370185.0899999999</v>
      </c>
      <c r="AG104" s="208">
        <v>6326053.4100000001</v>
      </c>
      <c r="AH104" s="206">
        <v>0.67510000000000003</v>
      </c>
      <c r="AI104" s="204">
        <v>4610</v>
      </c>
      <c r="AJ104" s="205">
        <v>3043</v>
      </c>
      <c r="AK104" s="206">
        <v>0.66010000000000002</v>
      </c>
      <c r="AL104" s="9" t="s">
        <v>165</v>
      </c>
    </row>
    <row r="105" spans="1:38" ht="13.8" x14ac:dyDescent="0.3">
      <c r="A105" s="57" t="s">
        <v>142</v>
      </c>
      <c r="B105" s="57" t="s">
        <v>107</v>
      </c>
      <c r="C105" s="227">
        <v>981924.16</v>
      </c>
      <c r="D105" s="227">
        <v>2034295.65</v>
      </c>
      <c r="E105" s="228">
        <v>0.48268508070594401</v>
      </c>
      <c r="F105" s="58">
        <v>692</v>
      </c>
      <c r="G105" s="58">
        <v>661</v>
      </c>
      <c r="H105" s="59">
        <v>0.95520000000000005</v>
      </c>
      <c r="I105" s="54">
        <v>1</v>
      </c>
      <c r="J105" s="230">
        <v>1045</v>
      </c>
      <c r="K105" s="230">
        <v>954</v>
      </c>
      <c r="L105" s="231">
        <v>0.91290000000000004</v>
      </c>
      <c r="M105" s="228">
        <v>0.89259999999999995</v>
      </c>
      <c r="N105" s="60">
        <v>1184784.3700000001</v>
      </c>
      <c r="O105" s="60">
        <v>763089.27</v>
      </c>
      <c r="P105" s="59">
        <v>0.64410000000000001</v>
      </c>
      <c r="Q105" s="59">
        <v>0.63990000000000002</v>
      </c>
      <c r="R105" s="230">
        <v>868</v>
      </c>
      <c r="S105" s="230">
        <v>472</v>
      </c>
      <c r="T105" s="231">
        <v>0.54379999999999995</v>
      </c>
      <c r="U105" s="231">
        <v>0.66539999999999999</v>
      </c>
      <c r="V105" s="58">
        <v>625</v>
      </c>
      <c r="W105" s="58">
        <v>520</v>
      </c>
      <c r="X105" s="59">
        <v>0.83199999999999996</v>
      </c>
      <c r="Y105" s="216"/>
      <c r="Z105" s="204">
        <v>820</v>
      </c>
      <c r="AA105" s="205">
        <v>867</v>
      </c>
      <c r="AB105" s="206">
        <v>1.0572999999999999</v>
      </c>
      <c r="AC105" s="204">
        <v>1319</v>
      </c>
      <c r="AD105" s="205">
        <v>1190</v>
      </c>
      <c r="AE105" s="206">
        <v>0.9022</v>
      </c>
      <c r="AF105" s="207">
        <v>2666569.13</v>
      </c>
      <c r="AG105" s="208">
        <v>1633172.15</v>
      </c>
      <c r="AH105" s="206">
        <v>0.61250000000000004</v>
      </c>
      <c r="AI105" s="204">
        <v>1169</v>
      </c>
      <c r="AJ105" s="205">
        <v>747</v>
      </c>
      <c r="AK105" s="206">
        <v>0.63900000000000001</v>
      </c>
      <c r="AL105" s="9" t="s">
        <v>165</v>
      </c>
    </row>
    <row r="106" spans="1:38" ht="13.8" x14ac:dyDescent="0.3">
      <c r="A106" s="57" t="s">
        <v>251</v>
      </c>
      <c r="B106" s="57" t="s">
        <v>108</v>
      </c>
      <c r="C106" s="227">
        <v>325492.45</v>
      </c>
      <c r="D106" s="227">
        <v>663423.93999999994</v>
      </c>
      <c r="E106" s="228">
        <v>0.49062511973867001</v>
      </c>
      <c r="F106" s="58">
        <v>177</v>
      </c>
      <c r="G106" s="58">
        <v>174</v>
      </c>
      <c r="H106" s="59">
        <v>0.98309999999999997</v>
      </c>
      <c r="I106" s="54">
        <v>1</v>
      </c>
      <c r="J106" s="230">
        <v>338</v>
      </c>
      <c r="K106" s="230">
        <v>281</v>
      </c>
      <c r="L106" s="231">
        <v>0.83140000000000003</v>
      </c>
      <c r="M106" s="228">
        <v>0.83130000000000004</v>
      </c>
      <c r="N106" s="60">
        <v>360849.29</v>
      </c>
      <c r="O106" s="60">
        <v>262370.99</v>
      </c>
      <c r="P106" s="59">
        <v>0.72709999999999997</v>
      </c>
      <c r="Q106" s="59">
        <v>0.7</v>
      </c>
      <c r="R106" s="230">
        <v>201</v>
      </c>
      <c r="S106" s="230">
        <v>120</v>
      </c>
      <c r="T106" s="231">
        <v>0.59699999999999998</v>
      </c>
      <c r="U106" s="231">
        <v>0.66720000000000002</v>
      </c>
      <c r="V106" s="58">
        <v>203</v>
      </c>
      <c r="W106" s="58">
        <v>151</v>
      </c>
      <c r="X106" s="59">
        <v>0.74380000000000002</v>
      </c>
      <c r="Y106" s="216"/>
      <c r="Z106" s="204">
        <v>227</v>
      </c>
      <c r="AA106" s="205">
        <v>229</v>
      </c>
      <c r="AB106" s="206">
        <v>1.0087999999999999</v>
      </c>
      <c r="AC106" s="204">
        <v>397</v>
      </c>
      <c r="AD106" s="205">
        <v>305</v>
      </c>
      <c r="AE106" s="206">
        <v>0.76829999999999998</v>
      </c>
      <c r="AF106" s="207">
        <v>695372.28</v>
      </c>
      <c r="AG106" s="208">
        <v>511077.61</v>
      </c>
      <c r="AH106" s="206">
        <v>0.73499999999999999</v>
      </c>
      <c r="AI106" s="204">
        <v>280</v>
      </c>
      <c r="AJ106" s="205">
        <v>174</v>
      </c>
      <c r="AK106" s="206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9">
        <v>700435452.26000011</v>
      </c>
      <c r="D107" s="70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9">
        <v>700435452.26000011</v>
      </c>
      <c r="AB107" s="70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286">
        <f>SUBTOTAL(9,C3:C106)</f>
        <v>310735094.34000003</v>
      </c>
      <c r="D108" s="286">
        <f>SUBTOTAL(9,D3:D106)</f>
        <v>647090466.73000002</v>
      </c>
      <c r="E108" s="287">
        <f>C108/D108</f>
        <v>0.48020348052763845</v>
      </c>
      <c r="F108" s="78">
        <f>SUBTOTAL(9,F3:F106)</f>
        <v>266537</v>
      </c>
      <c r="G108" s="78">
        <f>SUBTOTAL(9,G3:G106)</f>
        <v>246162</v>
      </c>
      <c r="H108" s="75">
        <f>G108/F108</f>
        <v>0.92355657938672675</v>
      </c>
      <c r="I108" s="76">
        <v>0.98409999999999997</v>
      </c>
      <c r="J108" s="288">
        <f>SUBTOTAL(9,J3:J106)</f>
        <v>339483</v>
      </c>
      <c r="K108" s="288">
        <f>SUBTOTAL(9,K3:K106)</f>
        <v>293686</v>
      </c>
      <c r="L108" s="289">
        <f>K108/J108</f>
        <v>0.86509781049419265</v>
      </c>
      <c r="M108" s="287">
        <v>0.85840000000000005</v>
      </c>
      <c r="N108" s="77">
        <f>SUBTOTAL(9,N3:N106)</f>
        <v>361248715.5199998</v>
      </c>
      <c r="O108" s="77">
        <f>SUBTOTAL(9,O3:O106)</f>
        <v>243769362.57000008</v>
      </c>
      <c r="P108" s="75">
        <f>O108/N108</f>
        <v>0.67479648258155334</v>
      </c>
      <c r="Q108" s="75">
        <v>0.67689999999999995</v>
      </c>
      <c r="R108" s="288">
        <f>SUBTOTAL(9,R3:R106)</f>
        <v>238065</v>
      </c>
      <c r="S108" s="288">
        <f>SUBTOTAL(9,S3:S106)</f>
        <v>137100</v>
      </c>
      <c r="T108" s="289">
        <f>S108/R108</f>
        <v>0.57589313842858048</v>
      </c>
      <c r="U108" s="289">
        <v>0.69599999999999995</v>
      </c>
      <c r="V108" s="78">
        <f>SUBTOTAL(109,V3:V106)</f>
        <v>197043</v>
      </c>
      <c r="W108" s="78">
        <f>SUBTOTAL(109,W3:W106)</f>
        <v>160547</v>
      </c>
      <c r="X108" s="75">
        <f>W108/V108</f>
        <v>0.81478154514496837</v>
      </c>
      <c r="Y108" s="217"/>
      <c r="Z108" s="209">
        <v>296609</v>
      </c>
      <c r="AA108" s="210">
        <v>301754</v>
      </c>
      <c r="AB108" s="211">
        <v>1.0173460683930697</v>
      </c>
      <c r="AC108" s="209">
        <v>401750</v>
      </c>
      <c r="AD108" s="210">
        <v>345391</v>
      </c>
      <c r="AE108" s="211">
        <v>0.85971624144368386</v>
      </c>
      <c r="AF108" s="212">
        <v>777356795.78999996</v>
      </c>
      <c r="AG108" s="213">
        <v>528420817.09000033</v>
      </c>
      <c r="AH108" s="211">
        <v>0.67976612535172487</v>
      </c>
      <c r="AI108" s="209">
        <v>311364</v>
      </c>
      <c r="AJ108" s="210">
        <v>208259</v>
      </c>
      <c r="AK108" s="211">
        <v>0.6688602407471641</v>
      </c>
      <c r="AL108" s="21"/>
    </row>
    <row r="109" spans="1:38" ht="15.75" customHeight="1" x14ac:dyDescent="0.3">
      <c r="A109" s="11"/>
      <c r="B109" s="11"/>
      <c r="C109" s="71"/>
      <c r="D109" s="71"/>
      <c r="E109" s="63"/>
      <c r="F109" s="79"/>
      <c r="G109" s="79"/>
      <c r="H109" s="64"/>
      <c r="I109" s="63"/>
      <c r="J109" s="79"/>
      <c r="K109" s="79"/>
      <c r="L109" s="64"/>
      <c r="M109" s="63"/>
      <c r="N109" s="65"/>
      <c r="O109" s="65"/>
      <c r="P109" s="64"/>
      <c r="Q109" s="64"/>
      <c r="R109" s="79"/>
      <c r="S109" s="79"/>
      <c r="T109" s="64"/>
      <c r="U109" s="64"/>
      <c r="V109" s="79"/>
      <c r="W109" s="79"/>
      <c r="X109" s="64"/>
      <c r="Y109" s="216"/>
      <c r="Z109" s="204"/>
      <c r="AA109" s="205"/>
      <c r="AB109" s="206"/>
      <c r="AC109" s="204"/>
      <c r="AD109" s="205"/>
      <c r="AE109" s="206"/>
      <c r="AF109" s="207"/>
      <c r="AG109" s="208"/>
      <c r="AH109" s="206"/>
      <c r="AI109" s="204"/>
      <c r="AJ109" s="205"/>
      <c r="AK109" s="206"/>
      <c r="AL109" s="9"/>
    </row>
    <row r="110" spans="1:38" ht="13.8" x14ac:dyDescent="0.3">
      <c r="A110" s="238" t="s">
        <v>238</v>
      </c>
      <c r="B110" s="238" t="s">
        <v>148</v>
      </c>
      <c r="C110" s="227">
        <f>C35+C36</f>
        <v>2420867.0499999998</v>
      </c>
      <c r="D110" s="227">
        <v>5643342.9000000004</v>
      </c>
      <c r="E110" s="228">
        <f>C110/D110</f>
        <v>0.42897748602162727</v>
      </c>
      <c r="F110" s="242">
        <f>F35+F36</f>
        <v>3075</v>
      </c>
      <c r="G110" s="242">
        <f>G35+G36</f>
        <v>2404</v>
      </c>
      <c r="H110" s="59">
        <f>G110/F110</f>
        <v>0.78178861788617882</v>
      </c>
      <c r="I110" s="54">
        <v>0.83520000000000005</v>
      </c>
      <c r="J110" s="241">
        <f>J35+J36</f>
        <v>4692</v>
      </c>
      <c r="K110" s="241">
        <f>K35+K36</f>
        <v>3122</v>
      </c>
      <c r="L110" s="240">
        <f>K110/J110</f>
        <v>0.66538789428815004</v>
      </c>
      <c r="M110" s="239">
        <v>0.70109999999999995</v>
      </c>
      <c r="N110" s="60">
        <f>N35+N36</f>
        <v>2901611.42</v>
      </c>
      <c r="O110" s="60">
        <f>O35+O36</f>
        <v>1785635.54</v>
      </c>
      <c r="P110" s="59">
        <f>O110/N110</f>
        <v>0.61539444175471303</v>
      </c>
      <c r="Q110" s="59">
        <v>0.64319999999999999</v>
      </c>
      <c r="R110" s="232">
        <f>R35+R36</f>
        <v>2668</v>
      </c>
      <c r="S110" s="232">
        <f>S35+S36</f>
        <v>1400</v>
      </c>
      <c r="T110" s="231">
        <f>S110/R110</f>
        <v>0.52473763118440775</v>
      </c>
      <c r="U110" s="231">
        <v>0.69369999999999998</v>
      </c>
      <c r="V110" s="242">
        <f>V35+V36</f>
        <v>1901</v>
      </c>
      <c r="W110" s="242">
        <f>W35+W36</f>
        <v>1525</v>
      </c>
      <c r="X110" s="59">
        <f>W110/V110</f>
        <v>0.80220936349289851</v>
      </c>
      <c r="Y110" s="216" t="s">
        <v>148</v>
      </c>
      <c r="Z110" s="204">
        <v>3732</v>
      </c>
      <c r="AA110" s="205">
        <v>3195</v>
      </c>
      <c r="AB110" s="206">
        <v>0.85610932475884249</v>
      </c>
      <c r="AC110" s="204">
        <v>4680</v>
      </c>
      <c r="AD110" s="205">
        <v>3943</v>
      </c>
      <c r="AE110" s="206">
        <v>0.84252136752136753</v>
      </c>
      <c r="AF110" s="207">
        <v>6585841.3700000001</v>
      </c>
      <c r="AG110" s="208">
        <v>4154756.1399999997</v>
      </c>
      <c r="AH110" s="206">
        <v>0.63086186055525961</v>
      </c>
      <c r="AI110" s="204">
        <v>3663</v>
      </c>
      <c r="AJ110" s="205">
        <v>2246</v>
      </c>
      <c r="AK110" s="206">
        <v>0.6131586131586132</v>
      </c>
      <c r="AL110" s="9"/>
    </row>
    <row r="111" spans="1:38" ht="15.75" customHeight="1" thickBot="1" x14ac:dyDescent="0.35">
      <c r="A111" s="22" t="s">
        <v>142</v>
      </c>
      <c r="B111" s="62" t="s">
        <v>149</v>
      </c>
      <c r="C111" s="227">
        <f>C44+C45</f>
        <v>16115691.16</v>
      </c>
      <c r="D111" s="227">
        <v>33374234.739999998</v>
      </c>
      <c r="E111" s="228">
        <f>C111/D111</f>
        <v>0.48287822284311055</v>
      </c>
      <c r="F111" s="242">
        <f>F44+F45</f>
        <v>15328</v>
      </c>
      <c r="G111" s="242">
        <f>G44+G45</f>
        <v>14080</v>
      </c>
      <c r="H111" s="59">
        <f>G111/F111</f>
        <v>0.91858037578288099</v>
      </c>
      <c r="I111" s="54">
        <v>0.98829999999999996</v>
      </c>
      <c r="J111" s="241">
        <f>J44+J45</f>
        <v>18335</v>
      </c>
      <c r="K111" s="241">
        <f>K44+K45</f>
        <v>15012</v>
      </c>
      <c r="L111" s="240">
        <f>K111/J111</f>
        <v>0.81876193073356962</v>
      </c>
      <c r="M111" s="239">
        <v>0.82720000000000005</v>
      </c>
      <c r="N111" s="60">
        <f>N44+N45</f>
        <v>17896250.419999998</v>
      </c>
      <c r="O111" s="60">
        <f>O44+O45</f>
        <v>12946220.07</v>
      </c>
      <c r="P111" s="59">
        <f>O111/N111</f>
        <v>0.72340405203158764</v>
      </c>
      <c r="Q111" s="59">
        <v>0.7</v>
      </c>
      <c r="R111" s="232">
        <f>R44+R45</f>
        <v>12464</v>
      </c>
      <c r="S111" s="232">
        <f>S44+S45</f>
        <v>7789</v>
      </c>
      <c r="T111" s="231">
        <f>S111/R111</f>
        <v>0.62491976893453149</v>
      </c>
      <c r="U111" s="231">
        <v>0.7</v>
      </c>
      <c r="V111" s="242">
        <f>V44+V45</f>
        <v>10471</v>
      </c>
      <c r="W111" s="242">
        <f>W44+W45</f>
        <v>8731</v>
      </c>
      <c r="X111" s="59">
        <f>W111/V111</f>
        <v>0.83382675962181263</v>
      </c>
      <c r="Y111" s="216" t="s">
        <v>149</v>
      </c>
      <c r="Z111" s="204">
        <v>15625</v>
      </c>
      <c r="AA111" s="205">
        <v>16181</v>
      </c>
      <c r="AB111" s="206">
        <v>1.0355840000000001</v>
      </c>
      <c r="AC111" s="204">
        <v>20906</v>
      </c>
      <c r="AD111" s="205">
        <v>17082</v>
      </c>
      <c r="AE111" s="206">
        <v>0.81708600401798526</v>
      </c>
      <c r="AF111" s="207">
        <v>35297471.269999996</v>
      </c>
      <c r="AG111" s="208">
        <v>26424667.350000001</v>
      </c>
      <c r="AH111" s="206">
        <v>0.74862777415046267</v>
      </c>
      <c r="AI111" s="204">
        <v>15717</v>
      </c>
      <c r="AJ111" s="205">
        <v>10952</v>
      </c>
      <c r="AK111" s="206">
        <v>0.6968250938474263</v>
      </c>
      <c r="AL111" s="9"/>
    </row>
    <row r="112" spans="1:38" ht="15.75" customHeight="1" thickBot="1" x14ac:dyDescent="0.35">
      <c r="A112" s="23"/>
      <c r="B112" s="23"/>
      <c r="C112" s="71"/>
      <c r="D112" s="71"/>
      <c r="E112" s="63"/>
      <c r="F112" s="80"/>
      <c r="G112" s="80"/>
      <c r="H112" s="63"/>
      <c r="I112" s="63"/>
      <c r="J112" s="80"/>
      <c r="K112" s="80"/>
      <c r="L112" s="63"/>
      <c r="M112" s="63"/>
      <c r="N112" s="66"/>
      <c r="O112" s="66"/>
      <c r="P112" s="63"/>
      <c r="Q112" s="63"/>
      <c r="R112" s="80"/>
      <c r="S112" s="80"/>
      <c r="T112" s="63"/>
      <c r="U112" s="63"/>
      <c r="V112" s="80"/>
      <c r="W112" s="80"/>
      <c r="X112" s="63"/>
      <c r="Y112" s="11"/>
      <c r="Z112" s="11"/>
      <c r="AA112" s="69">
        <v>700435452.26000011</v>
      </c>
      <c r="AB112" s="70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8" t="s">
        <v>3</v>
      </c>
      <c r="C113" s="286">
        <v>310735094</v>
      </c>
      <c r="D113" s="286">
        <v>647090466.73000002</v>
      </c>
      <c r="E113" s="239">
        <v>0.48020348000220953</v>
      </c>
      <c r="F113" s="67">
        <v>265729</v>
      </c>
      <c r="G113" s="67">
        <v>245143</v>
      </c>
      <c r="H113" s="59">
        <v>0.92253009645164807</v>
      </c>
      <c r="I113" s="54">
        <v>0.98409999999999997</v>
      </c>
      <c r="J113" s="288">
        <v>339483</v>
      </c>
      <c r="K113" s="288">
        <v>293686</v>
      </c>
      <c r="L113" s="240">
        <v>0.86509781049419265</v>
      </c>
      <c r="M113" s="239">
        <v>0.85840000000000005</v>
      </c>
      <c r="N113" s="55">
        <v>361248716</v>
      </c>
      <c r="O113" s="55">
        <v>243769363</v>
      </c>
      <c r="P113" s="59">
        <v>0.67479648287524985</v>
      </c>
      <c r="Q113" s="54">
        <v>0.67689999999999995</v>
      </c>
      <c r="R113" s="290">
        <v>238065</v>
      </c>
      <c r="S113" s="290">
        <v>137100</v>
      </c>
      <c r="T113" s="240">
        <v>0.57589313842858048</v>
      </c>
      <c r="U113" s="239">
        <v>0.69599999999999995</v>
      </c>
      <c r="V113" s="67">
        <v>197043</v>
      </c>
      <c r="W113" s="67">
        <v>160547</v>
      </c>
      <c r="X113" s="59">
        <v>0.81478154514496837</v>
      </c>
      <c r="Y113" s="215"/>
      <c r="Z113" s="204">
        <v>295491</v>
      </c>
      <c r="AA113" s="205">
        <v>299512</v>
      </c>
      <c r="AB113" s="206">
        <v>1.0136078594610327</v>
      </c>
      <c r="AC113" s="204">
        <v>401750</v>
      </c>
      <c r="AD113" s="205">
        <v>345391</v>
      </c>
      <c r="AE113" s="206">
        <v>0.85971624144368386</v>
      </c>
      <c r="AF113" s="207">
        <v>777356796</v>
      </c>
      <c r="AG113" s="208">
        <v>528420817</v>
      </c>
      <c r="AH113" s="206">
        <v>0.67976612505231127</v>
      </c>
      <c r="AI113" s="204">
        <v>311364</v>
      </c>
      <c r="AJ113" s="205">
        <v>208259</v>
      </c>
      <c r="AK113" s="206">
        <v>0.6688602407471641</v>
      </c>
      <c r="AL113" s="9"/>
    </row>
    <row r="114" spans="1:38" ht="24.6" customHeight="1" x14ac:dyDescent="0.3">
      <c r="A114" s="25"/>
      <c r="B114" s="25"/>
      <c r="C114" s="72"/>
      <c r="D114" s="73"/>
      <c r="E114" s="26"/>
      <c r="F114" s="436" t="s">
        <v>150</v>
      </c>
      <c r="G114" s="437"/>
      <c r="H114" s="437"/>
      <c r="I114" s="438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9">
        <v>700435452.26000011</v>
      </c>
      <c r="AB114" s="70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82"/>
    </row>
    <row r="118" spans="1:38" ht="13.8" x14ac:dyDescent="0.3">
      <c r="D118" s="249"/>
      <c r="E118" s="249"/>
      <c r="F118" s="6"/>
    </row>
    <row r="119" spans="1:38" ht="13.8" x14ac:dyDescent="0.3">
      <c r="D119" s="249"/>
      <c r="E119" s="249"/>
      <c r="F119" s="6"/>
    </row>
    <row r="122" spans="1:38" x14ac:dyDescent="0.25">
      <c r="C122" s="214"/>
    </row>
    <row r="123" spans="1:38" x14ac:dyDescent="0.25">
      <c r="C123" s="214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2024-01-16T20:58:34Z</dcterms:modified>
</cp:coreProperties>
</file>