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updateLinks="always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4\"/>
    </mc:Choice>
  </mc:AlternateContent>
  <xr:revisionPtr revIDLastSave="0" documentId="8_{E5AD809B-00EE-436B-BC2B-C5739B3880D2}" xr6:coauthVersionLast="46" xr6:coauthVersionMax="46" xr10:uidLastSave="{00000000-0000-0000-0000-000000000000}"/>
  <bookViews>
    <workbookView xWindow="45972" yWindow="-108" windowWidth="23256" windowHeight="13176" xr2:uid="{00000000-000D-0000-FFFF-FFFF00000000}"/>
  </bookViews>
  <sheets>
    <sheet name="5 Factor Report" sheetId="32" r:id="rId1"/>
    <sheet name="Agent Activity Report" sheetId="33" r:id="rId2"/>
    <sheet name="Staffing Report" sheetId="41" r:id="rId3"/>
    <sheet name="Self-Assessment Scores for All " sheetId="20" r:id="rId4"/>
    <sheet name="Incentive Goal" sheetId="30" r:id="rId5"/>
  </sheets>
  <definedNames>
    <definedName name="\z" localSheetId="2">#REF!</definedName>
    <definedName name="\z">#REF!</definedName>
    <definedName name="_1" localSheetId="2">#REF!</definedName>
    <definedName name="_1">#REF!</definedName>
    <definedName name="_10" localSheetId="2">#REF!</definedName>
    <definedName name="_10">#REF!</definedName>
    <definedName name="_11" localSheetId="2">#REF!</definedName>
    <definedName name="_11">#REF!</definedName>
    <definedName name="_12" localSheetId="2">#REF!</definedName>
    <definedName name="_12">#REF!</definedName>
    <definedName name="_2" localSheetId="2">#REF!</definedName>
    <definedName name="_2">#REF!</definedName>
    <definedName name="_3" localSheetId="2">#REF!</definedName>
    <definedName name="_3">#REF!</definedName>
    <definedName name="_4" localSheetId="2">#REF!</definedName>
    <definedName name="_4">#REF!</definedName>
    <definedName name="_5" localSheetId="2">#REF!</definedName>
    <definedName name="_5">#REF!</definedName>
    <definedName name="_6" localSheetId="2">#REF!</definedName>
    <definedName name="_6">#REF!</definedName>
    <definedName name="_7" localSheetId="2">#REF!</definedName>
    <definedName name="_7">#REF!</definedName>
    <definedName name="_8" localSheetId="2">#REF!</definedName>
    <definedName name="_8">#REF!</definedName>
    <definedName name="_9" localSheetId="2">#REF!</definedName>
    <definedName name="_9">#REF!</definedName>
    <definedName name="_xlnm._FilterDatabase" localSheetId="0" hidden="1">'5 Factor Report'!$B$4:$D$105</definedName>
    <definedName name="_xlnm._FilterDatabase" localSheetId="1" hidden="1">'Agent Activity Report'!$A$3:$B$108</definedName>
    <definedName name="_xlnm._FilterDatabase" localSheetId="4" hidden="1">'Incentive Goal'!$A$2:$AL$107</definedName>
    <definedName name="_xlnm._FilterDatabase" localSheetId="3" hidden="1">'Self-Assessment Scores for All '!$A$4:$B$111</definedName>
    <definedName name="_xlnm._FilterDatabase" localSheetId="2" hidden="1">'Staffing Report'!$A$3:$C$107</definedName>
    <definedName name="_xlnm.Criteria" localSheetId="4">'Incentive Goal'!#REF!</definedName>
    <definedName name="_xlnm.Criteria" localSheetId="2">'Staffing Report'!#REF!</definedName>
    <definedName name="_xlnm.Extract" localSheetId="4">'Incentive Goal'!#REF!</definedName>
    <definedName name="_xlnm.Extract" localSheetId="2">'Staffing Report'!#REF!</definedName>
    <definedName name="_xlnm.Print_Area" localSheetId="0">'5 Factor Report'!$B$5:$I$107</definedName>
    <definedName name="_xlnm.Print_Area" localSheetId="1">'Agent Activity Report'!$E$4:$AS$113</definedName>
    <definedName name="_xlnm.Print_Area" localSheetId="4">'Incentive Goal'!$B$3:$X$114</definedName>
    <definedName name="_xlnm.Print_Area" localSheetId="3">'Self-Assessment Scores for All '!$C$1:$K$104</definedName>
    <definedName name="_xlnm.Print_Area" localSheetId="2">'Staffing Report'!$A$4:$Z$106</definedName>
    <definedName name="_xlnm.Print_Titles" localSheetId="0">'5 Factor Report'!$A:$C,'5 Factor Report'!$1:$4</definedName>
    <definedName name="_xlnm.Print_Titles" localSheetId="1">'Agent Activity Report'!$B:$D,'Agent Activity Report'!$1:$3</definedName>
    <definedName name="_xlnm.Print_Titles" localSheetId="4">'Incentive Goal'!$A:$B,'Incentive Goal'!$1:$2</definedName>
    <definedName name="_xlnm.Print_Titles" localSheetId="2">'Staffing Report'!$A:$C,'Staffing Report'!$1:$3</definedName>
    <definedName name="Staffing" localSheetId="2">#REF!</definedName>
    <definedName name="Staffing">#REF!</definedName>
    <definedName name="SUMMAR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" i="41" l="1"/>
  <c r="U6" i="41"/>
  <c r="U7" i="41"/>
  <c r="U8" i="41"/>
  <c r="U9" i="41"/>
  <c r="U10" i="41"/>
  <c r="U11" i="41"/>
  <c r="U12" i="41"/>
  <c r="U13" i="41"/>
  <c r="U14" i="41"/>
  <c r="U15" i="41"/>
  <c r="U16" i="41"/>
  <c r="U17" i="41"/>
  <c r="U18" i="41"/>
  <c r="U19" i="41"/>
  <c r="U20" i="41"/>
  <c r="U21" i="41"/>
  <c r="U22" i="41"/>
  <c r="U23" i="41"/>
  <c r="U24" i="41"/>
  <c r="U25" i="41"/>
  <c r="U26" i="41"/>
  <c r="U27" i="41"/>
  <c r="U28" i="41"/>
  <c r="U29" i="41"/>
  <c r="U30" i="41"/>
  <c r="U31" i="41"/>
  <c r="U32" i="41"/>
  <c r="U33" i="41"/>
  <c r="U34" i="41"/>
  <c r="U35" i="41"/>
  <c r="U36" i="41"/>
  <c r="U37" i="41"/>
  <c r="U38" i="41"/>
  <c r="U39" i="41"/>
  <c r="U40" i="41"/>
  <c r="U41" i="41"/>
  <c r="U42" i="41"/>
  <c r="U43" i="41"/>
  <c r="U44" i="41"/>
  <c r="U45" i="41"/>
  <c r="U46" i="41"/>
  <c r="U47" i="41"/>
  <c r="U48" i="41"/>
  <c r="U49" i="41"/>
  <c r="U50" i="41"/>
  <c r="U51" i="41"/>
  <c r="U52" i="41"/>
  <c r="U53" i="41"/>
  <c r="U54" i="41"/>
  <c r="U55" i="41"/>
  <c r="U56" i="41"/>
  <c r="U57" i="41"/>
  <c r="U58" i="41"/>
  <c r="U59" i="41"/>
  <c r="U60" i="41"/>
  <c r="U61" i="41"/>
  <c r="U62" i="41"/>
  <c r="U63" i="41"/>
  <c r="U64" i="41"/>
  <c r="U65" i="41"/>
  <c r="U66" i="41"/>
  <c r="U67" i="41"/>
  <c r="U68" i="41"/>
  <c r="U69" i="41"/>
  <c r="U70" i="41"/>
  <c r="U71" i="41"/>
  <c r="U72" i="41"/>
  <c r="U73" i="41"/>
  <c r="U74" i="41"/>
  <c r="U75" i="41"/>
  <c r="U76" i="41"/>
  <c r="U77" i="41"/>
  <c r="U78" i="41"/>
  <c r="U79" i="41"/>
  <c r="U80" i="41"/>
  <c r="U81" i="41"/>
  <c r="U82" i="41"/>
  <c r="U83" i="41"/>
  <c r="U84" i="41"/>
  <c r="U85" i="41"/>
  <c r="U86" i="41"/>
  <c r="U87" i="41"/>
  <c r="U88" i="41"/>
  <c r="U89" i="41"/>
  <c r="U90" i="41"/>
  <c r="U91" i="41"/>
  <c r="U92" i="41"/>
  <c r="U93" i="41"/>
  <c r="U94" i="41"/>
  <c r="U95" i="41"/>
  <c r="U96" i="41"/>
  <c r="U97" i="41"/>
  <c r="U98" i="41"/>
  <c r="U99" i="41"/>
  <c r="U100" i="41"/>
  <c r="U101" i="41"/>
  <c r="U102" i="41"/>
  <c r="U103" i="41"/>
  <c r="U104" i="41"/>
  <c r="U105" i="41"/>
  <c r="R5" i="41" l="1"/>
  <c r="R6" i="41"/>
  <c r="R7" i="41"/>
  <c r="R8" i="41"/>
  <c r="R9" i="41"/>
  <c r="R10" i="41"/>
  <c r="R11" i="41"/>
  <c r="R12" i="41"/>
  <c r="R13" i="41"/>
  <c r="R14" i="41"/>
  <c r="R15" i="41"/>
  <c r="R16" i="41"/>
  <c r="R17" i="41"/>
  <c r="R18" i="41"/>
  <c r="R19" i="41"/>
  <c r="R20" i="41"/>
  <c r="R21" i="41"/>
  <c r="R22" i="41"/>
  <c r="R23" i="41"/>
  <c r="R24" i="41"/>
  <c r="R25" i="41"/>
  <c r="R26" i="41"/>
  <c r="R27" i="41"/>
  <c r="R28" i="41"/>
  <c r="R29" i="41"/>
  <c r="R30" i="41"/>
  <c r="R31" i="41"/>
  <c r="R32" i="41"/>
  <c r="R33" i="41"/>
  <c r="R34" i="41"/>
  <c r="R35" i="41"/>
  <c r="R36" i="41"/>
  <c r="R37" i="41"/>
  <c r="R38" i="41"/>
  <c r="R39" i="41"/>
  <c r="R40" i="41"/>
  <c r="R41" i="41"/>
  <c r="R42" i="41"/>
  <c r="R43" i="41"/>
  <c r="R44" i="41"/>
  <c r="R45" i="41"/>
  <c r="R46" i="41"/>
  <c r="R47" i="41"/>
  <c r="R48" i="41"/>
  <c r="R49" i="41"/>
  <c r="R50" i="41"/>
  <c r="R51" i="41"/>
  <c r="R52" i="41"/>
  <c r="R53" i="41"/>
  <c r="R54" i="41"/>
  <c r="R55" i="41"/>
  <c r="R56" i="41"/>
  <c r="R57" i="41"/>
  <c r="R58" i="41"/>
  <c r="R59" i="41"/>
  <c r="R60" i="41"/>
  <c r="R61" i="41"/>
  <c r="R62" i="41"/>
  <c r="R63" i="41"/>
  <c r="R64" i="41"/>
  <c r="R65" i="41"/>
  <c r="R66" i="41"/>
  <c r="R67" i="41"/>
  <c r="R68" i="41"/>
  <c r="R69" i="41"/>
  <c r="R70" i="41"/>
  <c r="R71" i="41"/>
  <c r="R72" i="41"/>
  <c r="R73" i="41"/>
  <c r="R74" i="41"/>
  <c r="R75" i="41"/>
  <c r="R76" i="41"/>
  <c r="R77" i="41"/>
  <c r="R78" i="41"/>
  <c r="R79" i="41"/>
  <c r="R80" i="41"/>
  <c r="R81" i="41"/>
  <c r="R82" i="41"/>
  <c r="R83" i="41"/>
  <c r="R84" i="41"/>
  <c r="R85" i="41"/>
  <c r="R86" i="41"/>
  <c r="R87" i="41"/>
  <c r="R88" i="41"/>
  <c r="R89" i="41"/>
  <c r="R90" i="41"/>
  <c r="R91" i="41"/>
  <c r="R92" i="41"/>
  <c r="R93" i="41"/>
  <c r="R94" i="41"/>
  <c r="R95" i="41"/>
  <c r="R96" i="41"/>
  <c r="R97" i="41"/>
  <c r="R98" i="41"/>
  <c r="R99" i="41"/>
  <c r="R100" i="41"/>
  <c r="R101" i="41"/>
  <c r="R102" i="41"/>
  <c r="R103" i="41"/>
  <c r="R104" i="41"/>
  <c r="R105" i="41"/>
  <c r="N5" i="41"/>
  <c r="N6" i="41"/>
  <c r="N7" i="41"/>
  <c r="N8" i="41"/>
  <c r="N9" i="41"/>
  <c r="N10" i="41"/>
  <c r="N11" i="41"/>
  <c r="N12" i="41"/>
  <c r="N13" i="41"/>
  <c r="N14" i="41"/>
  <c r="N15" i="41"/>
  <c r="N16" i="41"/>
  <c r="N17" i="41"/>
  <c r="N18" i="41"/>
  <c r="N19" i="41"/>
  <c r="N20" i="41"/>
  <c r="N21" i="41"/>
  <c r="N22" i="41"/>
  <c r="N23" i="41"/>
  <c r="N24" i="41"/>
  <c r="N25" i="41"/>
  <c r="N26" i="41"/>
  <c r="N27" i="41"/>
  <c r="N28" i="41"/>
  <c r="N29" i="41"/>
  <c r="N30" i="41"/>
  <c r="N31" i="41"/>
  <c r="N32" i="41"/>
  <c r="N33" i="41"/>
  <c r="N34" i="41"/>
  <c r="N35" i="41"/>
  <c r="N36" i="41"/>
  <c r="N37" i="41"/>
  <c r="N38" i="41"/>
  <c r="N39" i="41"/>
  <c r="N40" i="41"/>
  <c r="N41" i="41"/>
  <c r="N42" i="41"/>
  <c r="N43" i="41"/>
  <c r="N44" i="41"/>
  <c r="N45" i="41"/>
  <c r="N46" i="41"/>
  <c r="N47" i="41"/>
  <c r="N48" i="41"/>
  <c r="N49" i="41"/>
  <c r="N50" i="41"/>
  <c r="N51" i="41"/>
  <c r="N52" i="41"/>
  <c r="N53" i="41"/>
  <c r="N54" i="41"/>
  <c r="N55" i="41"/>
  <c r="N56" i="41"/>
  <c r="N57" i="41"/>
  <c r="N58" i="41"/>
  <c r="N59" i="41"/>
  <c r="N60" i="41"/>
  <c r="N61" i="41"/>
  <c r="N62" i="41"/>
  <c r="N63" i="41"/>
  <c r="N64" i="41"/>
  <c r="N65" i="41"/>
  <c r="N66" i="41"/>
  <c r="N67" i="41"/>
  <c r="N68" i="41"/>
  <c r="N69" i="41"/>
  <c r="N70" i="41"/>
  <c r="N71" i="41"/>
  <c r="N72" i="41"/>
  <c r="N73" i="41"/>
  <c r="N74" i="41"/>
  <c r="N75" i="41"/>
  <c r="N76" i="41"/>
  <c r="N77" i="41"/>
  <c r="N78" i="41"/>
  <c r="N79" i="41"/>
  <c r="N80" i="41"/>
  <c r="N81" i="41"/>
  <c r="N82" i="41"/>
  <c r="N83" i="41"/>
  <c r="N84" i="41"/>
  <c r="N85" i="41"/>
  <c r="N86" i="41"/>
  <c r="N87" i="41"/>
  <c r="N88" i="41"/>
  <c r="N89" i="41"/>
  <c r="N90" i="41"/>
  <c r="N91" i="41"/>
  <c r="N92" i="41"/>
  <c r="N93" i="41"/>
  <c r="N94" i="41"/>
  <c r="N95" i="41"/>
  <c r="N96" i="41"/>
  <c r="N97" i="41"/>
  <c r="N98" i="41"/>
  <c r="N99" i="41"/>
  <c r="N100" i="41"/>
  <c r="N101" i="41"/>
  <c r="N102" i="41"/>
  <c r="N103" i="41"/>
  <c r="N104" i="41"/>
  <c r="N105" i="41"/>
  <c r="J5" i="41"/>
  <c r="J6" i="41"/>
  <c r="J7" i="41"/>
  <c r="J8" i="41"/>
  <c r="J9" i="41"/>
  <c r="J10" i="41"/>
  <c r="J11" i="41"/>
  <c r="J12" i="41"/>
  <c r="J13" i="41"/>
  <c r="J14" i="41"/>
  <c r="J15" i="41"/>
  <c r="J16" i="41"/>
  <c r="J17" i="41"/>
  <c r="J18" i="41"/>
  <c r="J19" i="41"/>
  <c r="J20" i="41"/>
  <c r="J21" i="41"/>
  <c r="J22" i="41"/>
  <c r="J23" i="41"/>
  <c r="J24" i="41"/>
  <c r="J25" i="41"/>
  <c r="J26" i="41"/>
  <c r="J27" i="41"/>
  <c r="J28" i="41"/>
  <c r="J29" i="41"/>
  <c r="J30" i="41"/>
  <c r="J31" i="41"/>
  <c r="J32" i="41"/>
  <c r="J33" i="41"/>
  <c r="J34" i="41"/>
  <c r="J35" i="41"/>
  <c r="J36" i="41"/>
  <c r="J37" i="41"/>
  <c r="J38" i="41"/>
  <c r="J39" i="41"/>
  <c r="J40" i="41"/>
  <c r="J41" i="41"/>
  <c r="J42" i="41"/>
  <c r="J43" i="41"/>
  <c r="J44" i="41"/>
  <c r="J45" i="41"/>
  <c r="J46" i="41"/>
  <c r="J47" i="41"/>
  <c r="J48" i="41"/>
  <c r="J49" i="41"/>
  <c r="J50" i="41"/>
  <c r="J51" i="41"/>
  <c r="J52" i="41"/>
  <c r="J53" i="41"/>
  <c r="J54" i="41"/>
  <c r="J55" i="41"/>
  <c r="J56" i="41"/>
  <c r="J57" i="41"/>
  <c r="J58" i="41"/>
  <c r="J59" i="41"/>
  <c r="J60" i="41"/>
  <c r="J61" i="41"/>
  <c r="J62" i="41"/>
  <c r="J63" i="41"/>
  <c r="J64" i="41"/>
  <c r="J65" i="41"/>
  <c r="J66" i="41"/>
  <c r="J67" i="41"/>
  <c r="J68" i="41"/>
  <c r="J69" i="41"/>
  <c r="J70" i="41"/>
  <c r="J71" i="41"/>
  <c r="J72" i="41"/>
  <c r="J73" i="41"/>
  <c r="J74" i="41"/>
  <c r="J75" i="41"/>
  <c r="J76" i="41"/>
  <c r="J77" i="41"/>
  <c r="J78" i="41"/>
  <c r="J79" i="41"/>
  <c r="J80" i="41"/>
  <c r="J81" i="41"/>
  <c r="J82" i="41"/>
  <c r="J83" i="41"/>
  <c r="J84" i="41"/>
  <c r="J85" i="41"/>
  <c r="J86" i="41"/>
  <c r="J87" i="41"/>
  <c r="J88" i="41"/>
  <c r="J89" i="41"/>
  <c r="J90" i="41"/>
  <c r="J91" i="41"/>
  <c r="J92" i="41"/>
  <c r="J93" i="41"/>
  <c r="J94" i="41"/>
  <c r="J95" i="41"/>
  <c r="J96" i="41"/>
  <c r="J97" i="41"/>
  <c r="J98" i="41"/>
  <c r="J99" i="41"/>
  <c r="J100" i="41"/>
  <c r="J101" i="41"/>
  <c r="J102" i="41"/>
  <c r="J103" i="41"/>
  <c r="J104" i="41"/>
  <c r="J105" i="41"/>
  <c r="F5" i="41"/>
  <c r="F6" i="41"/>
  <c r="F7" i="41"/>
  <c r="F8" i="41"/>
  <c r="F9" i="41"/>
  <c r="F10" i="41"/>
  <c r="F11" i="41"/>
  <c r="F12" i="41"/>
  <c r="F13" i="41"/>
  <c r="F14" i="41"/>
  <c r="F15" i="41"/>
  <c r="F16" i="41"/>
  <c r="F17" i="41"/>
  <c r="F18" i="41"/>
  <c r="F19" i="41"/>
  <c r="F20" i="41"/>
  <c r="F21" i="41"/>
  <c r="F22" i="41"/>
  <c r="F23" i="41"/>
  <c r="F24" i="41"/>
  <c r="F25" i="41"/>
  <c r="F26" i="41"/>
  <c r="F27" i="41"/>
  <c r="F28" i="41"/>
  <c r="F29" i="41"/>
  <c r="F30" i="41"/>
  <c r="F31" i="41"/>
  <c r="F32" i="41"/>
  <c r="F33" i="41"/>
  <c r="F34" i="41"/>
  <c r="F35" i="41"/>
  <c r="F36" i="41"/>
  <c r="F37" i="41"/>
  <c r="F38" i="41"/>
  <c r="F39" i="41"/>
  <c r="F40" i="41"/>
  <c r="F41" i="41"/>
  <c r="F42" i="41"/>
  <c r="F43" i="41"/>
  <c r="F44" i="41"/>
  <c r="F45" i="41"/>
  <c r="F46" i="41"/>
  <c r="F47" i="41"/>
  <c r="F48" i="41"/>
  <c r="F49" i="41"/>
  <c r="F50" i="41"/>
  <c r="F51" i="41"/>
  <c r="F52" i="41"/>
  <c r="F53" i="41"/>
  <c r="F54" i="41"/>
  <c r="F55" i="41"/>
  <c r="F56" i="41"/>
  <c r="F57" i="41"/>
  <c r="F58" i="41"/>
  <c r="F59" i="41"/>
  <c r="F60" i="41"/>
  <c r="F61" i="41"/>
  <c r="F62" i="41"/>
  <c r="F63" i="41"/>
  <c r="F64" i="41"/>
  <c r="F65" i="41"/>
  <c r="F66" i="41"/>
  <c r="F67" i="41"/>
  <c r="F68" i="41"/>
  <c r="F69" i="41"/>
  <c r="F70" i="41"/>
  <c r="F71" i="41"/>
  <c r="F72" i="41"/>
  <c r="F73" i="41"/>
  <c r="F74" i="41"/>
  <c r="F75" i="41"/>
  <c r="F76" i="41"/>
  <c r="F77" i="41"/>
  <c r="F78" i="41"/>
  <c r="F79" i="41"/>
  <c r="F80" i="41"/>
  <c r="F81" i="41"/>
  <c r="F82" i="41"/>
  <c r="F83" i="41"/>
  <c r="F84" i="41"/>
  <c r="F85" i="41"/>
  <c r="F86" i="41"/>
  <c r="F87" i="41"/>
  <c r="F88" i="41"/>
  <c r="F89" i="41"/>
  <c r="F90" i="41"/>
  <c r="F91" i="41"/>
  <c r="F92" i="41"/>
  <c r="F93" i="41"/>
  <c r="F94" i="41"/>
  <c r="F95" i="41"/>
  <c r="F96" i="41"/>
  <c r="F97" i="41"/>
  <c r="F98" i="41"/>
  <c r="F99" i="41"/>
  <c r="F100" i="41"/>
  <c r="F101" i="41"/>
  <c r="F102" i="41"/>
  <c r="F103" i="41"/>
  <c r="F104" i="41"/>
  <c r="F105" i="41"/>
  <c r="F4" i="41"/>
  <c r="T19" i="41"/>
  <c r="D107" i="32" l="1"/>
  <c r="W105" i="41" l="1"/>
  <c r="T105" i="41"/>
  <c r="W104" i="41"/>
  <c r="T104" i="41"/>
  <c r="W103" i="41"/>
  <c r="T103" i="41"/>
  <c r="W102" i="41"/>
  <c r="T102" i="41"/>
  <c r="V102" i="41" s="1"/>
  <c r="W101" i="41"/>
  <c r="T101" i="41"/>
  <c r="W100" i="41"/>
  <c r="T100" i="41"/>
  <c r="W99" i="41"/>
  <c r="T99" i="41"/>
  <c r="V99" i="41" s="1"/>
  <c r="W98" i="41"/>
  <c r="T98" i="41"/>
  <c r="W97" i="41"/>
  <c r="T97" i="41"/>
  <c r="W96" i="41"/>
  <c r="T96" i="41"/>
  <c r="V96" i="41" s="1"/>
  <c r="W95" i="41"/>
  <c r="T95" i="41"/>
  <c r="W94" i="41"/>
  <c r="T94" i="41"/>
  <c r="W93" i="41"/>
  <c r="T93" i="41"/>
  <c r="V93" i="41" s="1"/>
  <c r="W92" i="41"/>
  <c r="T92" i="41"/>
  <c r="W91" i="41"/>
  <c r="T91" i="41"/>
  <c r="W90" i="41"/>
  <c r="T90" i="41"/>
  <c r="V90" i="41" s="1"/>
  <c r="W89" i="41"/>
  <c r="T89" i="41"/>
  <c r="W88" i="41"/>
  <c r="T88" i="41"/>
  <c r="W87" i="41"/>
  <c r="T87" i="41"/>
  <c r="V87" i="41" s="1"/>
  <c r="W86" i="41"/>
  <c r="T86" i="41"/>
  <c r="W85" i="41"/>
  <c r="T85" i="41"/>
  <c r="W84" i="41"/>
  <c r="T84" i="41"/>
  <c r="V84" i="41" s="1"/>
  <c r="W83" i="41"/>
  <c r="T83" i="41"/>
  <c r="W82" i="41"/>
  <c r="T82" i="41"/>
  <c r="W81" i="41"/>
  <c r="T81" i="41"/>
  <c r="V81" i="41" s="1"/>
  <c r="W80" i="41"/>
  <c r="T80" i="41"/>
  <c r="W79" i="41"/>
  <c r="T79" i="41"/>
  <c r="W78" i="41"/>
  <c r="T78" i="41"/>
  <c r="V78" i="41" s="1"/>
  <c r="W77" i="41"/>
  <c r="T77" i="41"/>
  <c r="W76" i="41"/>
  <c r="T76" i="41"/>
  <c r="W75" i="41"/>
  <c r="T75" i="41"/>
  <c r="V75" i="41" s="1"/>
  <c r="X75" i="41" s="1"/>
  <c r="W74" i="41"/>
  <c r="T74" i="41"/>
  <c r="W73" i="41"/>
  <c r="T73" i="41"/>
  <c r="W72" i="41"/>
  <c r="T72" i="41"/>
  <c r="V72" i="41" s="1"/>
  <c r="W71" i="41"/>
  <c r="T71" i="41"/>
  <c r="W70" i="41"/>
  <c r="T70" i="41"/>
  <c r="W69" i="41"/>
  <c r="T69" i="41"/>
  <c r="V69" i="41" s="1"/>
  <c r="W68" i="41"/>
  <c r="T68" i="41"/>
  <c r="W67" i="41"/>
  <c r="T67" i="41"/>
  <c r="W66" i="41"/>
  <c r="T66" i="41"/>
  <c r="V66" i="41" s="1"/>
  <c r="W65" i="41"/>
  <c r="T65" i="41"/>
  <c r="W64" i="41"/>
  <c r="T64" i="41"/>
  <c r="W63" i="41"/>
  <c r="T63" i="41"/>
  <c r="V63" i="41" s="1"/>
  <c r="X63" i="41" s="1"/>
  <c r="W62" i="41"/>
  <c r="T62" i="41"/>
  <c r="W61" i="41"/>
  <c r="T61" i="41"/>
  <c r="W60" i="41"/>
  <c r="T60" i="41"/>
  <c r="V60" i="41" s="1"/>
  <c r="W59" i="41"/>
  <c r="T59" i="41"/>
  <c r="W58" i="41"/>
  <c r="T58" i="41"/>
  <c r="W57" i="41"/>
  <c r="T57" i="41"/>
  <c r="V57" i="41" s="1"/>
  <c r="W56" i="41"/>
  <c r="T56" i="41"/>
  <c r="W55" i="41"/>
  <c r="T55" i="41"/>
  <c r="W54" i="41"/>
  <c r="T54" i="41"/>
  <c r="V54" i="41" s="1"/>
  <c r="W53" i="41"/>
  <c r="T53" i="41"/>
  <c r="W52" i="41"/>
  <c r="T52" i="41"/>
  <c r="W51" i="41"/>
  <c r="T51" i="41"/>
  <c r="V51" i="41" s="1"/>
  <c r="X51" i="41" s="1"/>
  <c r="W50" i="41"/>
  <c r="T50" i="41"/>
  <c r="W49" i="41"/>
  <c r="T49" i="41"/>
  <c r="W48" i="41"/>
  <c r="T48" i="41"/>
  <c r="V48" i="41" s="1"/>
  <c r="W47" i="41"/>
  <c r="T47" i="41"/>
  <c r="W46" i="41"/>
  <c r="T46" i="41"/>
  <c r="W45" i="41"/>
  <c r="T45" i="41"/>
  <c r="V45" i="41" s="1"/>
  <c r="W44" i="41"/>
  <c r="T44" i="41"/>
  <c r="W43" i="41"/>
  <c r="T43" i="41"/>
  <c r="W42" i="41"/>
  <c r="T42" i="41"/>
  <c r="V42" i="41" s="1"/>
  <c r="W41" i="41"/>
  <c r="T41" i="41"/>
  <c r="W40" i="41"/>
  <c r="T40" i="41"/>
  <c r="W39" i="41"/>
  <c r="T39" i="41"/>
  <c r="V39" i="41" s="1"/>
  <c r="W38" i="41"/>
  <c r="T38" i="41"/>
  <c r="W37" i="41"/>
  <c r="T37" i="41"/>
  <c r="W36" i="41"/>
  <c r="T36" i="41"/>
  <c r="V36" i="41" s="1"/>
  <c r="W35" i="41"/>
  <c r="T35" i="41"/>
  <c r="W34" i="41"/>
  <c r="T34" i="41"/>
  <c r="W33" i="41"/>
  <c r="T33" i="41"/>
  <c r="V33" i="41" s="1"/>
  <c r="W32" i="41"/>
  <c r="T32" i="41"/>
  <c r="W31" i="41"/>
  <c r="T31" i="41"/>
  <c r="W30" i="41"/>
  <c r="T30" i="41"/>
  <c r="V30" i="41" s="1"/>
  <c r="W29" i="41"/>
  <c r="T29" i="41"/>
  <c r="W28" i="41"/>
  <c r="T28" i="41"/>
  <c r="W27" i="41"/>
  <c r="T27" i="41"/>
  <c r="V27" i="41" s="1"/>
  <c r="W26" i="41"/>
  <c r="T26" i="41"/>
  <c r="W25" i="41"/>
  <c r="T25" i="41"/>
  <c r="W24" i="41"/>
  <c r="T24" i="41"/>
  <c r="V24" i="41" s="1"/>
  <c r="X24" i="41" s="1"/>
  <c r="W23" i="41"/>
  <c r="T23" i="41"/>
  <c r="W22" i="41"/>
  <c r="T22" i="41"/>
  <c r="W21" i="41"/>
  <c r="T21" i="41"/>
  <c r="V21" i="41" s="1"/>
  <c r="W20" i="41"/>
  <c r="T20" i="41"/>
  <c r="W19" i="41"/>
  <c r="V19" i="41"/>
  <c r="W18" i="41"/>
  <c r="T18" i="41"/>
  <c r="V18" i="41" s="1"/>
  <c r="W17" i="41"/>
  <c r="T17" i="41"/>
  <c r="W16" i="41"/>
  <c r="T16" i="41"/>
  <c r="W15" i="41"/>
  <c r="T15" i="41"/>
  <c r="V15" i="41" s="1"/>
  <c r="W14" i="41"/>
  <c r="T14" i="41"/>
  <c r="W13" i="41"/>
  <c r="T13" i="41"/>
  <c r="W12" i="41"/>
  <c r="T12" i="41"/>
  <c r="V12" i="41" s="1"/>
  <c r="W11" i="41"/>
  <c r="T11" i="41"/>
  <c r="W10" i="41"/>
  <c r="T10" i="41"/>
  <c r="W9" i="41"/>
  <c r="T9" i="41"/>
  <c r="V9" i="41" s="1"/>
  <c r="W8" i="41"/>
  <c r="T8" i="41"/>
  <c r="W7" i="41"/>
  <c r="T7" i="41"/>
  <c r="W6" i="41"/>
  <c r="T6" i="41"/>
  <c r="V6" i="41" s="1"/>
  <c r="W5" i="41"/>
  <c r="T5" i="41"/>
  <c r="W4" i="41"/>
  <c r="U4" i="41"/>
  <c r="T4" i="41"/>
  <c r="R4" i="41"/>
  <c r="N4" i="41"/>
  <c r="J4" i="41"/>
  <c r="X48" i="41" l="1"/>
  <c r="X87" i="41"/>
  <c r="X60" i="41"/>
  <c r="X72" i="41"/>
  <c r="X42" i="41"/>
  <c r="X66" i="41"/>
  <c r="X27" i="41"/>
  <c r="X30" i="41"/>
  <c r="X54" i="41"/>
  <c r="X78" i="41"/>
  <c r="X33" i="41"/>
  <c r="X45" i="41"/>
  <c r="X99" i="41"/>
  <c r="X21" i="41"/>
  <c r="X57" i="41"/>
  <c r="X93" i="41"/>
  <c r="X69" i="41"/>
  <c r="X39" i="41"/>
  <c r="X36" i="41"/>
  <c r="X90" i="41"/>
  <c r="X81" i="41"/>
  <c r="X84" i="41"/>
  <c r="V7" i="41"/>
  <c r="X7" i="41" s="1"/>
  <c r="V10" i="41"/>
  <c r="X10" i="41" s="1"/>
  <c r="V13" i="41"/>
  <c r="X13" i="41" s="1"/>
  <c r="V16" i="41"/>
  <c r="X16" i="41" s="1"/>
  <c r="X19" i="41"/>
  <c r="X102" i="41"/>
  <c r="X96" i="41"/>
  <c r="V105" i="41"/>
  <c r="X105" i="41" s="1"/>
  <c r="V5" i="41"/>
  <c r="X5" i="41" s="1"/>
  <c r="V8" i="41"/>
  <c r="X8" i="41" s="1"/>
  <c r="V11" i="41"/>
  <c r="X11" i="41" s="1"/>
  <c r="V14" i="41"/>
  <c r="X14" i="41" s="1"/>
  <c r="V17" i="41"/>
  <c r="X17" i="41" s="1"/>
  <c r="V22" i="41"/>
  <c r="X22" i="41" s="1"/>
  <c r="V25" i="41"/>
  <c r="X25" i="41" s="1"/>
  <c r="V28" i="41"/>
  <c r="X28" i="41" s="1"/>
  <c r="V31" i="41"/>
  <c r="X31" i="41" s="1"/>
  <c r="V34" i="41"/>
  <c r="X34" i="41" s="1"/>
  <c r="V37" i="41"/>
  <c r="X37" i="41" s="1"/>
  <c r="V40" i="41"/>
  <c r="X40" i="41" s="1"/>
  <c r="V43" i="41"/>
  <c r="X43" i="41" s="1"/>
  <c r="V46" i="41"/>
  <c r="X46" i="41" s="1"/>
  <c r="V49" i="41"/>
  <c r="X49" i="41" s="1"/>
  <c r="V52" i="41"/>
  <c r="X52" i="41" s="1"/>
  <c r="V55" i="41"/>
  <c r="X55" i="41" s="1"/>
  <c r="V58" i="41"/>
  <c r="X58" i="41" s="1"/>
  <c r="V61" i="41"/>
  <c r="X61" i="41" s="1"/>
  <c r="V64" i="41"/>
  <c r="X64" i="41" s="1"/>
  <c r="V67" i="41"/>
  <c r="X67" i="41" s="1"/>
  <c r="V70" i="41"/>
  <c r="X70" i="41" s="1"/>
  <c r="V73" i="41"/>
  <c r="X73" i="41" s="1"/>
  <c r="V76" i="41"/>
  <c r="X76" i="41" s="1"/>
  <c r="V79" i="41"/>
  <c r="X79" i="41" s="1"/>
  <c r="V82" i="41"/>
  <c r="X82" i="41" s="1"/>
  <c r="V85" i="41"/>
  <c r="X85" i="41" s="1"/>
  <c r="V88" i="41"/>
  <c r="X88" i="41" s="1"/>
  <c r="V91" i="41"/>
  <c r="X91" i="41" s="1"/>
  <c r="V94" i="41"/>
  <c r="X94" i="41" s="1"/>
  <c r="V97" i="41"/>
  <c r="X97" i="41" s="1"/>
  <c r="V100" i="41"/>
  <c r="X100" i="41" s="1"/>
  <c r="V103" i="41"/>
  <c r="X103" i="41" s="1"/>
  <c r="X6" i="41"/>
  <c r="V20" i="41"/>
  <c r="X20" i="41" s="1"/>
  <c r="V23" i="41"/>
  <c r="X23" i="41" s="1"/>
  <c r="V26" i="41"/>
  <c r="X26" i="41" s="1"/>
  <c r="V29" i="41"/>
  <c r="X29" i="41" s="1"/>
  <c r="V32" i="41"/>
  <c r="X32" i="41" s="1"/>
  <c r="V35" i="41"/>
  <c r="X35" i="41" s="1"/>
  <c r="V38" i="41"/>
  <c r="X38" i="41" s="1"/>
  <c r="V41" i="41"/>
  <c r="X41" i="41" s="1"/>
  <c r="V44" i="41"/>
  <c r="X44" i="41" s="1"/>
  <c r="V47" i="41"/>
  <c r="X47" i="41" s="1"/>
  <c r="V50" i="41"/>
  <c r="X50" i="41" s="1"/>
  <c r="V53" i="41"/>
  <c r="X53" i="41" s="1"/>
  <c r="V56" i="41"/>
  <c r="X56" i="41" s="1"/>
  <c r="V59" i="41"/>
  <c r="X59" i="41" s="1"/>
  <c r="V62" i="41"/>
  <c r="X62" i="41" s="1"/>
  <c r="V65" i="41"/>
  <c r="X65" i="41" s="1"/>
  <c r="V68" i="41"/>
  <c r="X68" i="41" s="1"/>
  <c r="V71" i="41"/>
  <c r="X71" i="41" s="1"/>
  <c r="V74" i="41"/>
  <c r="X74" i="41" s="1"/>
  <c r="V77" i="41"/>
  <c r="X77" i="41" s="1"/>
  <c r="V80" i="41"/>
  <c r="X80" i="41" s="1"/>
  <c r="V83" i="41"/>
  <c r="X83" i="41" s="1"/>
  <c r="V86" i="41"/>
  <c r="X86" i="41" s="1"/>
  <c r="V89" i="41"/>
  <c r="X89" i="41" s="1"/>
  <c r="V92" i="41"/>
  <c r="X92" i="41" s="1"/>
  <c r="V95" i="41"/>
  <c r="X95" i="41" s="1"/>
  <c r="V98" i="41"/>
  <c r="X98" i="41" s="1"/>
  <c r="V101" i="41"/>
  <c r="X101" i="41" s="1"/>
  <c r="V104" i="41"/>
  <c r="X104" i="41" s="1"/>
  <c r="X9" i="41"/>
  <c r="X12" i="41"/>
  <c r="X15" i="41"/>
  <c r="X18" i="41"/>
  <c r="V4" i="41"/>
  <c r="X4" i="41" s="1"/>
  <c r="S108" i="30" l="1"/>
  <c r="B23" i="33" l="1"/>
  <c r="C108" i="30" l="1"/>
  <c r="J108" i="30" l="1"/>
  <c r="C110" i="30" l="1"/>
  <c r="R108" i="30" l="1"/>
  <c r="O108" i="30"/>
  <c r="N108" i="30"/>
  <c r="K108" i="30"/>
  <c r="G108" i="30"/>
  <c r="F108" i="30"/>
  <c r="D108" i="30"/>
  <c r="B107" i="33" l="1"/>
  <c r="B106" i="33"/>
  <c r="B105" i="33"/>
  <c r="B104" i="33"/>
  <c r="B103" i="33"/>
  <c r="B102" i="33"/>
  <c r="B101" i="33"/>
  <c r="B100" i="33"/>
  <c r="B99" i="33"/>
  <c r="B98" i="33"/>
  <c r="B97" i="33"/>
  <c r="B96" i="33"/>
  <c r="B94" i="33"/>
  <c r="B93" i="33"/>
  <c r="B92" i="33"/>
  <c r="B91" i="33"/>
  <c r="B90" i="33"/>
  <c r="B89" i="33"/>
  <c r="B88" i="33"/>
  <c r="B87" i="33"/>
  <c r="B86" i="33"/>
  <c r="B85" i="33"/>
  <c r="B84" i="33"/>
  <c r="B83" i="33"/>
  <c r="B82" i="33"/>
  <c r="B81" i="33"/>
  <c r="B80" i="33"/>
  <c r="B79" i="33"/>
  <c r="B78" i="33"/>
  <c r="B77" i="33"/>
  <c r="B76" i="33"/>
  <c r="B75" i="33"/>
  <c r="B74" i="33"/>
  <c r="B73" i="33"/>
  <c r="B72" i="33"/>
  <c r="B71" i="33"/>
  <c r="B70" i="33"/>
  <c r="B69" i="33"/>
  <c r="B68" i="33"/>
  <c r="B67" i="33"/>
  <c r="B66" i="33"/>
  <c r="B65" i="33"/>
  <c r="B64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4" i="33"/>
  <c r="B5" i="33"/>
  <c r="D109" i="32" l="1"/>
  <c r="A109" i="32"/>
  <c r="A107" i="32"/>
  <c r="C107" i="32" l="1"/>
  <c r="C109" i="32"/>
  <c r="W111" i="30" l="1"/>
  <c r="V111" i="30"/>
  <c r="S111" i="30"/>
  <c r="R111" i="30"/>
  <c r="O111" i="30"/>
  <c r="N111" i="30"/>
  <c r="K111" i="30"/>
  <c r="J111" i="30"/>
  <c r="G111" i="30"/>
  <c r="F111" i="30"/>
  <c r="W110" i="30"/>
  <c r="V110" i="30"/>
  <c r="S110" i="30"/>
  <c r="R110" i="30"/>
  <c r="O110" i="30"/>
  <c r="N110" i="30"/>
  <c r="K110" i="30"/>
  <c r="J110" i="30"/>
  <c r="G110" i="30"/>
  <c r="F110" i="30"/>
  <c r="C111" i="30"/>
  <c r="W108" i="30"/>
  <c r="V108" i="30"/>
  <c r="B107" i="32" l="1"/>
  <c r="B109" i="32"/>
  <c r="H108" i="30"/>
  <c r="H111" i="30"/>
  <c r="E110" i="30"/>
  <c r="E111" i="30"/>
  <c r="E108" i="30"/>
  <c r="L111" i="30"/>
  <c r="P110" i="30"/>
  <c r="T111" i="30"/>
  <c r="T108" i="30"/>
  <c r="L110" i="30"/>
  <c r="X108" i="30"/>
  <c r="H110" i="30"/>
  <c r="X110" i="30"/>
  <c r="X111" i="30"/>
  <c r="L108" i="30"/>
  <c r="P108" i="30"/>
  <c r="T110" i="30"/>
  <c r="P111" i="30"/>
</calcChain>
</file>

<file path=xl/sharedStrings.xml><?xml version="1.0" encoding="utf-8"?>
<sst xmlns="http://schemas.openxmlformats.org/spreadsheetml/2006/main" count="1349" uniqueCount="327">
  <si>
    <t>STANDARD</t>
  </si>
  <si>
    <t>County Name</t>
  </si>
  <si>
    <t>Caseload</t>
  </si>
  <si>
    <t>STATEWIDE</t>
  </si>
  <si>
    <t>STATEWIDE SCORE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</si>
  <si>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</si>
  <si>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</si>
  <si>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</si>
  <si>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</si>
  <si>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</si>
  <si>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</si>
  <si>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</si>
  <si>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</si>
  <si>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</si>
  <si>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</si>
  <si>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</si>
  <si>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</si>
  <si>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</si>
  <si>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</si>
  <si>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</si>
  <si>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</si>
  <si>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</si>
  <si>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</si>
  <si>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</si>
  <si>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</si>
  <si>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</si>
  <si>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</si>
  <si>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</si>
  <si>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</si>
  <si>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</si>
  <si>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</si>
  <si>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</si>
  <si>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</si>
  <si>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</si>
  <si>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</si>
  <si>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</si>
  <si>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</si>
  <si>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 3706500900</t>
  </si>
  <si>
    <t>EDGECOMBE 3726500900</t>
  </si>
  <si>
    <t>FORSYTH</t>
  </si>
  <si>
    <t>FRANKLIN</t>
  </si>
  <si>
    <t>GASTON</t>
  </si>
  <si>
    <t>GATES</t>
  </si>
  <si>
    <t>GRAHAM</t>
  </si>
  <si>
    <t>GRANVILLE</t>
  </si>
  <si>
    <t>GREENE</t>
  </si>
  <si>
    <t>GUILFORD 3708100400</t>
  </si>
  <si>
    <t>GUILFORD 3728100400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</si>
  <si>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</si>
  <si>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</si>
  <si>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</si>
  <si>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</si>
  <si>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</si>
  <si>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</si>
  <si>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</si>
  <si>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</si>
  <si>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</si>
  <si>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</si>
  <si>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</si>
  <si>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</si>
  <si>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</si>
  <si>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</si>
  <si>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</si>
  <si>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</si>
  <si>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</si>
  <si>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</si>
  <si>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</si>
  <si>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</si>
  <si>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</si>
  <si>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</si>
  <si>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</si>
  <si>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</si>
  <si>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</si>
  <si>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NORTH CAROLINA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</si>
  <si>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</si>
  <si>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</si>
  <si>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</si>
  <si>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</si>
  <si>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</si>
  <si>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</si>
  <si>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</si>
  <si>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</si>
  <si>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</si>
  <si>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</si>
  <si>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</si>
  <si>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</si>
  <si>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</si>
  <si>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</si>
  <si>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</si>
  <si>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</si>
  <si>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</si>
  <si>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</si>
  <si>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</si>
  <si>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</si>
  <si>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</si>
  <si>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</si>
  <si>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</si>
  <si>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</si>
  <si>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</si>
  <si>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</si>
  <si>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</si>
  <si>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</si>
  <si>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</si>
  <si>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</si>
  <si>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</si>
  <si>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</si>
  <si>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</si>
  <si>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</si>
  <si>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</si>
  <si>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</si>
  <si>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</si>
  <si>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</si>
  <si>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</si>
  <si>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</si>
  <si>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</si>
  <si>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</si>
  <si>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</si>
  <si>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</si>
  <si>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</si>
  <si>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</si>
  <si>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</si>
  <si>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</si>
  <si>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</si>
  <si>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</si>
  <si>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</si>
  <si>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</si>
  <si>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</si>
  <si>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</si>
  <si>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</si>
  <si>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</si>
  <si>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</si>
  <si>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</si>
  <si>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</si>
  <si>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</si>
  <si>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</si>
  <si>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</si>
  <si>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</si>
  <si>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</si>
  <si>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</si>
  <si>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</si>
  <si>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</si>
  <si>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</si>
  <si>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</si>
  <si>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EDGE-Rky Mt</t>
  </si>
  <si>
    <t>EDGE-Tarboro</t>
  </si>
  <si>
    <t>GUIL-Gboro</t>
  </si>
  <si>
    <t>GUIL-HP</t>
  </si>
  <si>
    <t>Filtered Total</t>
  </si>
  <si>
    <t>EDGECOMBE TOT</t>
  </si>
  <si>
    <t>GUILFORD TOT</t>
  </si>
  <si>
    <t>Please note: if a child is in more than one order county it may be counted twice, however, the state total eliminates duplicates.</t>
  </si>
  <si>
    <t>%</t>
  </si>
  <si>
    <t>Allen, Carole</t>
  </si>
  <si>
    <t>Cauble, Leona</t>
  </si>
  <si>
    <t>Central Office</t>
  </si>
  <si>
    <t>NA</t>
  </si>
  <si>
    <t>Calculations are SFY</t>
  </si>
  <si>
    <t>PATERNITY ESTABLISHMENT</t>
  </si>
  <si>
    <t>CASES UNDER ORDER</t>
  </si>
  <si>
    <t>CURRENT SUPPORT</t>
  </si>
  <si>
    <t>ARREARS</t>
  </si>
  <si>
    <t>MEDICAL</t>
  </si>
  <si>
    <t>Regional Rep</t>
  </si>
  <si>
    <t>Edgecombe-County Total</t>
  </si>
  <si>
    <t>Guilford-County Total</t>
  </si>
  <si>
    <t>OK</t>
  </si>
  <si>
    <t>Foreman, Cora</t>
  </si>
  <si>
    <t xml:space="preserve">Tot Collections </t>
  </si>
  <si>
    <t>Collection</t>
  </si>
  <si>
    <t>Cases Under</t>
  </si>
  <si>
    <t>Paternity</t>
  </si>
  <si>
    <t>Payment</t>
  </si>
  <si>
    <t>per unfroz staff</t>
  </si>
  <si>
    <t>Rate</t>
  </si>
  <si>
    <t>Order</t>
  </si>
  <si>
    <t>Establishment Rate</t>
  </si>
  <si>
    <t>to Arrears</t>
  </si>
  <si>
    <t>County</t>
  </si>
  <si>
    <t>Cases/Agt</t>
  </si>
  <si>
    <t>Unadj Unempl rate</t>
  </si>
  <si>
    <t>$</t>
  </si>
  <si>
    <t>EDGECOMBE</t>
  </si>
  <si>
    <t>GUILFORD</t>
  </si>
  <si>
    <t>Count</t>
  </si>
  <si>
    <t>Sum</t>
  </si>
  <si>
    <t>Avg</t>
  </si>
  <si>
    <t>Staffing</t>
  </si>
  <si>
    <t>Paternity Est</t>
  </si>
  <si>
    <t>Support Est</t>
  </si>
  <si>
    <t>System Locates</t>
  </si>
  <si>
    <t>Manual Locates</t>
  </si>
  <si>
    <t>Support Orders Established</t>
  </si>
  <si>
    <t>Support Order Estab. Othr</t>
  </si>
  <si>
    <t>Support Order Mod Comp</t>
  </si>
  <si>
    <t>Support Order Mod Othr Comp</t>
  </si>
  <si>
    <t>Review Mods</t>
  </si>
  <si>
    <t>Withholding</t>
  </si>
  <si>
    <t>Enforcement Other</t>
  </si>
  <si>
    <t>Enforcement Hearing</t>
  </si>
  <si>
    <t>Quarterly Staffing Report</t>
  </si>
  <si>
    <t>OCSE 157 | LINE 1</t>
  </si>
  <si>
    <t>OCSE 157 | LINE 16</t>
  </si>
  <si>
    <t>OCSE 157 | LINE 17</t>
  </si>
  <si>
    <t>Incentive Goal Report</t>
  </si>
  <si>
    <t>ASR</t>
  </si>
  <si>
    <t>Unfrozen Agents</t>
  </si>
  <si>
    <t>Tot Unfroz Staff</t>
  </si>
  <si>
    <t>Pat Est/Agt</t>
  </si>
  <si>
    <t>Orders</t>
  </si>
  <si>
    <t>Orders/Agt</t>
  </si>
  <si>
    <t>Tot Coll</t>
  </si>
  <si>
    <t>TotCollAgt</t>
  </si>
  <si>
    <t>TotColUnfozlStf</t>
  </si>
  <si>
    <t>Filed</t>
  </si>
  <si>
    <t>Filed/Agt</t>
  </si>
  <si>
    <t>Completed</t>
  </si>
  <si>
    <t>Comp/Agt</t>
  </si>
  <si>
    <t>Filtered total</t>
  </si>
  <si>
    <t>Tribal has been included in this report to reflect Statewide Totals</t>
  </si>
  <si>
    <t>TOTAL FILLED STAFF</t>
  </si>
  <si>
    <t>IV-D SERVICES FTEs</t>
  </si>
  <si>
    <t>Sup Auth</t>
  </si>
  <si>
    <t>Sup Froz</t>
  </si>
  <si>
    <t>Sup Unfroz</t>
  </si>
  <si>
    <t>Agt Auth</t>
  </si>
  <si>
    <t>Agt Froz</t>
  </si>
  <si>
    <t>Agt Unfroz</t>
  </si>
  <si>
    <t>Clerk Auth</t>
  </si>
  <si>
    <t>Clerk Froz</t>
  </si>
  <si>
    <t>Clerk Unfroz</t>
  </si>
  <si>
    <t>Tot Auth</t>
  </si>
  <si>
    <t>Tot Froz</t>
  </si>
  <si>
    <t>Total Unfroz</t>
  </si>
  <si>
    <t>Attorney</t>
  </si>
  <si>
    <t>County Attorney (Shared DSS)</t>
  </si>
  <si>
    <t>Staff Attorney</t>
  </si>
  <si>
    <t>Edgecombe Tot</t>
  </si>
  <si>
    <t>Guilford Tot</t>
  </si>
  <si>
    <t>Mayfield, Kristi</t>
  </si>
  <si>
    <t>CASE CLOSURE</t>
  </si>
  <si>
    <t>ENFORCEMENT</t>
  </si>
  <si>
    <t>ESTABLISHMENT</t>
  </si>
  <si>
    <t>EXPEDITED PROCESS 12 MONTH</t>
  </si>
  <si>
    <t>EXPEDITED PROCESS 6 MONTH</t>
  </si>
  <si>
    <t>INTERSTATE</t>
  </si>
  <si>
    <t>REVIEW AND ADJUSTMENT INCLUSIVE</t>
  </si>
  <si>
    <t>REVIEW AND ADJUSTMENT REVIEW NEEDED</t>
  </si>
  <si>
    <t>Percent Passed AG Sum</t>
  </si>
  <si>
    <r>
      <t>R</t>
    </r>
    <r>
      <rPr>
        <b/>
        <i/>
        <sz val="9"/>
        <color rgb="FFFF0000"/>
        <rFont val="Arial"/>
        <family val="2"/>
      </rPr>
      <t>etrieve Edgecome and Guilford County Totals from Matrix</t>
    </r>
  </si>
  <si>
    <t>TOTAL DISBURSED COLLECTIONS</t>
  </si>
  <si>
    <t>Total Distributed Collections</t>
  </si>
  <si>
    <t>Jenkins, Pamela</t>
  </si>
  <si>
    <t>DESCRIPTION CONTRACT FTEs</t>
  </si>
  <si>
    <t>IV-D SUPERVISORS</t>
  </si>
  <si>
    <t>IV-D AGENTS</t>
  </si>
  <si>
    <t>IV-D CLERKS</t>
  </si>
  <si>
    <t>IV-D ATTY/PARALEGAL/OTHR</t>
  </si>
  <si>
    <t>TOTAL  
IV-D SUP/AGTS/CLKS
ATTY/PARALEGAL/OTHR</t>
  </si>
  <si>
    <t>DSS
PRIVATE
COUNTY MANAGER</t>
  </si>
  <si>
    <t>Sup Vacant</t>
  </si>
  <si>
    <t>Agt Vacant</t>
  </si>
  <si>
    <t>Clerk Vacant</t>
  </si>
  <si>
    <t>Atty
Paralegal
Othr 
Auth</t>
  </si>
  <si>
    <t>Atty
Paralegal
Othr 
Froz</t>
  </si>
  <si>
    <t>Atty
Paralegal
Othr 
Unfroz</t>
  </si>
  <si>
    <t>Atty
Paralegal
Othr 
Vacant</t>
  </si>
  <si>
    <t>Total Vacant</t>
  </si>
  <si>
    <t>DSS</t>
  </si>
  <si>
    <t>Deputies</t>
  </si>
  <si>
    <t>1 Attorney, 1 Deputy</t>
  </si>
  <si>
    <t>Private</t>
  </si>
  <si>
    <t>33% attorney</t>
  </si>
  <si>
    <t xml:space="preserve">7.5% attorney </t>
  </si>
  <si>
    <t>.1 Attorney, 2.50 Deputies</t>
  </si>
  <si>
    <t>PT Attorney</t>
  </si>
  <si>
    <t>3 Attorneys, 2 Deputies, 1 P.I.,</t>
  </si>
  <si>
    <t>3.20% Attorney</t>
  </si>
  <si>
    <t>Attorney (DSS shared)</t>
  </si>
  <si>
    <t>3.90% Attorney</t>
  </si>
  <si>
    <t>County Manager</t>
  </si>
  <si>
    <t>7.00% Attorney</t>
  </si>
  <si>
    <t>9.58% Attorney</t>
  </si>
  <si>
    <t>.1 Attorney, 1 Deputy</t>
  </si>
  <si>
    <t>EDGECOMBE - RM</t>
  </si>
  <si>
    <t>EDGECOMBE - TB</t>
  </si>
  <si>
    <t>Attorney (shared DSS), Contract Deputy</t>
  </si>
  <si>
    <t>4.20% Attorney</t>
  </si>
  <si>
    <t>.50 Attorney, .50 Deputy</t>
  </si>
  <si>
    <t>GUILFORD - GB</t>
  </si>
  <si>
    <t>GUILFORD - HP</t>
  </si>
  <si>
    <t>Deputy</t>
  </si>
  <si>
    <t>11.30% Attorney</t>
  </si>
  <si>
    <t>.20 Attorney, .73 Deputy</t>
  </si>
  <si>
    <t>1% Attorney</t>
  </si>
  <si>
    <t>Paralegal, County Attorney, 2 Deputies</t>
  </si>
  <si>
    <t>.50 Attorney</t>
  </si>
  <si>
    <t>8% Attorney</t>
  </si>
  <si>
    <t>6 Deputies</t>
  </si>
  <si>
    <t>Attorney (shared)</t>
  </si>
  <si>
    <t>0.05 Attorney</t>
  </si>
  <si>
    <t>4.70% Attorney</t>
  </si>
  <si>
    <t>5.20% Attorney</t>
  </si>
  <si>
    <t>3 Deputies</t>
  </si>
  <si>
    <t>Attorney (shared), Deputy</t>
  </si>
  <si>
    <t>1 Attorney, 5 Deputies</t>
  </si>
  <si>
    <t>.40 Attorneys, 2 Deputies</t>
  </si>
  <si>
    <t xml:space="preserve">One contract is Child Support Attorney-One Contract is Conflict Attorney-One Contract is Clerk. </t>
  </si>
  <si>
    <t>.23 Attorney, 1 Deputy</t>
  </si>
  <si>
    <t>3 QA Agents, 1 BA, 1 Temp</t>
  </si>
  <si>
    <t>.25 Attorney, 1 Deputy</t>
  </si>
  <si>
    <t>3.5% Attorney</t>
  </si>
  <si>
    <t>.40 Attorney</t>
  </si>
  <si>
    <t>2 Deputies, .50 Attorney</t>
  </si>
  <si>
    <t>Tracking IV-D Atty/Para/Other &amp; Vacant positions effective 032023</t>
  </si>
  <si>
    <t>Not Seasonally Adjusted</t>
  </si>
  <si>
    <t>CONTRACT FTEs</t>
  </si>
  <si>
    <t>Cost Effectiveness as of 09.30.2023</t>
  </si>
  <si>
    <t>Smith, Omia</t>
  </si>
  <si>
    <t>1.5 Deputy</t>
  </si>
  <si>
    <t>1.5 contracted clerical (3-pt) and 1 contracted Trainer (2 pt)</t>
  </si>
  <si>
    <t>as of January 2024</t>
  </si>
  <si>
    <t>5 Factor Report SFY2024 Mar 2024</t>
  </si>
  <si>
    <t>Agent Activity Report Mar 2024</t>
  </si>
  <si>
    <t>Self Assessment March 2024</t>
  </si>
  <si>
    <t>Incentive Goal SFY2024 March 2024</t>
  </si>
  <si>
    <t>TOTAL STAFFING as of 03.29.2024 - SFY24 3rd Quarter</t>
  </si>
  <si>
    <t>Tyrrell &amp; Washington Private eff. 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</si>
</sst>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"/>
  </numFmts>
  <fonts count="5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ourier"/>
      <family val="3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8"/>
      <color indexed="12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Arial"/>
      <family val="2"/>
    </font>
    <font>
      <b/>
      <i/>
      <sz val="9"/>
      <color rgb="FFFF0000"/>
      <name val="Arial"/>
      <family val="2"/>
    </font>
    <font>
      <b/>
      <i/>
      <sz val="8"/>
      <color rgb="FFFF0000"/>
      <name val="Calibri"/>
      <family val="2"/>
      <scheme val="minor"/>
    </font>
    <font>
      <b/>
      <sz val="11"/>
      <name val="Century Gothic"/>
      <family val="2"/>
    </font>
    <font>
      <b/>
      <sz val="11"/>
      <color theme="0"/>
      <name val="Century Gothic"/>
      <family val="2"/>
    </font>
    <font>
      <b/>
      <sz val="9"/>
      <name val="Century Gothic"/>
      <family val="2"/>
    </font>
    <font>
      <sz val="11"/>
      <name val="Century Gothic"/>
      <family val="2"/>
    </font>
    <font>
      <sz val="11"/>
      <color indexed="8"/>
      <name val="Century Gothic"/>
      <family val="2"/>
    </font>
    <font>
      <sz val="11"/>
      <color theme="0"/>
      <name val="Century Gothic"/>
      <family val="2"/>
    </font>
    <font>
      <b/>
      <i/>
      <sz val="8"/>
      <color rgb="FFFF0000"/>
      <name val="Arial"/>
      <family val="2"/>
    </font>
    <font>
      <b/>
      <sz val="12"/>
      <color theme="0"/>
      <name val="Century Gothic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165" fontId="23" fillId="0" borderId="0"/>
    <xf numFmtId="0" fontId="1" fillId="0" borderId="0"/>
    <xf numFmtId="0" fontId="1" fillId="0" borderId="0"/>
    <xf numFmtId="0" fontId="25" fillId="0" borderId="0"/>
    <xf numFmtId="44" fontId="26" fillId="0" borderId="0" applyFont="0" applyFill="0" applyBorder="0" applyAlignment="0" applyProtection="0"/>
    <xf numFmtId="165" fontId="23" fillId="0" borderId="0"/>
    <xf numFmtId="165" fontId="2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6" fillId="0" borderId="0"/>
    <xf numFmtId="0" fontId="47" fillId="0" borderId="0"/>
    <xf numFmtId="0" fontId="48" fillId="0" borderId="0"/>
    <xf numFmtId="0" fontId="49" fillId="0" borderId="0"/>
  </cellStyleXfs>
  <cellXfs count="438">
    <xf numFmtId="0" fontId="0" fillId="0" borderId="0" xfId="0"/>
    <xf numFmtId="0" fontId="7" fillId="3" borderId="0" xfId="0" applyFont="1" applyFill="1" applyAlignment="1">
      <alignment vertical="center"/>
    </xf>
    <xf numFmtId="0" fontId="5" fillId="3" borderId="0" xfId="0" applyFont="1" applyFill="1"/>
    <xf numFmtId="0" fontId="1" fillId="0" borderId="0" xfId="8"/>
    <xf numFmtId="0" fontId="13" fillId="0" borderId="0" xfId="8" applyFont="1" applyAlignment="1">
      <alignment horizontal="center"/>
    </xf>
    <xf numFmtId="0" fontId="6" fillId="0" borderId="0" xfId="8" applyFont="1"/>
    <xf numFmtId="10" fontId="1" fillId="0" borderId="0" xfId="8" applyNumberFormat="1" applyAlignment="1">
      <alignment horizontal="center"/>
    </xf>
    <xf numFmtId="0" fontId="1" fillId="0" borderId="0" xfId="8" applyAlignment="1">
      <alignment horizontal="center"/>
    </xf>
    <xf numFmtId="164" fontId="1" fillId="0" borderId="0" xfId="8" applyNumberForma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5" borderId="0" xfId="0" quotePrefix="1" applyFont="1" applyFill="1"/>
    <xf numFmtId="10" fontId="11" fillId="5" borderId="0" xfId="0" applyNumberFormat="1" applyFont="1" applyFill="1" applyAlignment="1">
      <alignment horizontal="center"/>
    </xf>
    <xf numFmtId="0" fontId="11" fillId="5" borderId="2" xfId="0" quotePrefix="1" applyFont="1" applyFill="1" applyBorder="1" applyAlignment="1">
      <alignment horizontal="center"/>
    </xf>
    <xf numFmtId="0" fontId="11" fillId="5" borderId="0" xfId="0" quotePrefix="1" applyFont="1" applyFill="1" applyAlignment="1">
      <alignment horizontal="center"/>
    </xf>
    <xf numFmtId="10" fontId="11" fillId="5" borderId="0" xfId="0" quotePrefix="1" applyNumberFormat="1" applyFont="1" applyFill="1" applyAlignment="1">
      <alignment horizontal="center"/>
    </xf>
    <xf numFmtId="10" fontId="11" fillId="5" borderId="3" xfId="0" applyNumberFormat="1" applyFont="1" applyFill="1" applyBorder="1" applyAlignment="1">
      <alignment horizontal="center"/>
    </xf>
    <xf numFmtId="164" fontId="11" fillId="5" borderId="2" xfId="0" quotePrefix="1" applyNumberFormat="1" applyFont="1" applyFill="1" applyBorder="1" applyAlignment="1">
      <alignment horizontal="center"/>
    </xf>
    <xf numFmtId="164" fontId="11" fillId="5" borderId="0" xfId="0" quotePrefix="1" applyNumberFormat="1" applyFont="1" applyFill="1" applyAlignment="1">
      <alignment horizontal="center"/>
    </xf>
    <xf numFmtId="10" fontId="11" fillId="5" borderId="3" xfId="0" quotePrefix="1" applyNumberFormat="1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/>
    <xf numFmtId="0" fontId="11" fillId="0" borderId="5" xfId="0" quotePrefix="1" applyFont="1" applyBorder="1"/>
    <xf numFmtId="0" fontId="11" fillId="5" borderId="0" xfId="0" applyFont="1" applyFill="1"/>
    <xf numFmtId="0" fontId="11" fillId="0" borderId="4" xfId="0" applyFont="1" applyBorder="1"/>
    <xf numFmtId="0" fontId="1" fillId="5" borderId="0" xfId="0" applyFont="1" applyFill="1"/>
    <xf numFmtId="10" fontId="1" fillId="5" borderId="0" xfId="0" applyNumberFormat="1" applyFont="1" applyFill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5" borderId="2" xfId="0" applyFill="1" applyBorder="1" applyAlignment="1">
      <alignment horizontal="center"/>
    </xf>
    <xf numFmtId="0" fontId="20" fillId="5" borderId="9" xfId="11" applyFont="1" applyFill="1" applyBorder="1" applyAlignment="1">
      <alignment vertical="center"/>
    </xf>
    <xf numFmtId="0" fontId="20" fillId="5" borderId="9" xfId="11" applyFont="1" applyFill="1" applyBorder="1" applyAlignment="1">
      <alignment horizontal="left" vertical="center"/>
    </xf>
    <xf numFmtId="2" fontId="20" fillId="5" borderId="11" xfId="11" applyNumberFormat="1" applyFont="1" applyFill="1" applyBorder="1" applyAlignment="1">
      <alignment horizontal="right" vertical="center"/>
    </xf>
    <xf numFmtId="0" fontId="11" fillId="0" borderId="12" xfId="9" quotePrefix="1" applyFont="1" applyBorder="1"/>
    <xf numFmtId="0" fontId="11" fillId="0" borderId="12" xfId="11" applyFont="1" applyBorder="1" applyAlignment="1">
      <alignment vertical="center"/>
    </xf>
    <xf numFmtId="2" fontId="11" fillId="0" borderId="14" xfId="12" applyNumberFormat="1" applyFont="1" applyBorder="1"/>
    <xf numFmtId="0" fontId="1" fillId="5" borderId="0" xfId="11" applyFill="1"/>
    <xf numFmtId="2" fontId="20" fillId="5" borderId="9" xfId="11" applyNumberFormat="1" applyFont="1" applyFill="1" applyBorder="1" applyAlignment="1">
      <alignment horizontal="center" vertical="center" wrapText="1"/>
    </xf>
    <xf numFmtId="0" fontId="20" fillId="5" borderId="9" xfId="11" applyFont="1" applyFill="1" applyBorder="1" applyAlignment="1">
      <alignment horizontal="center" vertical="center" wrapText="1"/>
    </xf>
    <xf numFmtId="0" fontId="11" fillId="0" borderId="6" xfId="9" quotePrefix="1" applyFont="1" applyBorder="1"/>
    <xf numFmtId="0" fontId="11" fillId="0" borderId="6" xfId="11" applyFont="1" applyBorder="1" applyAlignment="1">
      <alignment vertical="center"/>
    </xf>
    <xf numFmtId="0" fontId="11" fillId="0" borderId="6" xfId="9" applyFont="1" applyBorder="1"/>
    <xf numFmtId="0" fontId="11" fillId="5" borderId="6" xfId="11" applyFont="1" applyFill="1" applyBorder="1"/>
    <xf numFmtId="2" fontId="11" fillId="5" borderId="6" xfId="11" applyNumberFormat="1" applyFont="1" applyFill="1" applyBorder="1"/>
    <xf numFmtId="2" fontId="11" fillId="0" borderId="6" xfId="12" applyNumberFormat="1" applyFont="1" applyBorder="1"/>
    <xf numFmtId="0" fontId="1" fillId="5" borderId="6" xfId="11" applyFill="1" applyBorder="1"/>
    <xf numFmtId="2" fontId="1" fillId="5" borderId="6" xfId="11" applyNumberFormat="1" applyFill="1" applyBorder="1"/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10" fontId="11" fillId="0" borderId="6" xfId="0" applyNumberFormat="1" applyFont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0" fontId="11" fillId="0" borderId="6" xfId="9" applyFont="1" applyBorder="1" applyAlignment="1">
      <alignment horizontal="center"/>
    </xf>
    <xf numFmtId="0" fontId="11" fillId="0" borderId="6" xfId="0" quotePrefix="1" applyFont="1" applyBorder="1"/>
    <xf numFmtId="0" fontId="11" fillId="0" borderId="6" xfId="0" quotePrefix="1" applyFont="1" applyBorder="1" applyAlignment="1">
      <alignment horizontal="center"/>
    </xf>
    <xf numFmtId="10" fontId="11" fillId="0" borderId="6" xfId="0" quotePrefix="1" applyNumberFormat="1" applyFont="1" applyBorder="1" applyAlignment="1">
      <alignment horizontal="center"/>
    </xf>
    <xf numFmtId="164" fontId="11" fillId="0" borderId="6" xfId="0" quotePrefix="1" applyNumberFormat="1" applyFont="1" applyBorder="1" applyAlignment="1">
      <alignment horizontal="center"/>
    </xf>
    <xf numFmtId="0" fontId="11" fillId="0" borderId="6" xfId="0" applyFont="1" applyBorder="1"/>
    <xf numFmtId="0" fontId="11" fillId="0" borderId="15" xfId="0" quotePrefix="1" applyFont="1" applyBorder="1"/>
    <xf numFmtId="10" fontId="11" fillId="5" borderId="6" xfId="0" applyNumberFormat="1" applyFont="1" applyFill="1" applyBorder="1" applyAlignment="1">
      <alignment horizontal="center"/>
    </xf>
    <xf numFmtId="10" fontId="11" fillId="5" borderId="6" xfId="0" quotePrefix="1" applyNumberFormat="1" applyFont="1" applyFill="1" applyBorder="1" applyAlignment="1">
      <alignment horizontal="center"/>
    </xf>
    <xf numFmtId="164" fontId="11" fillId="5" borderId="6" xfId="0" quotePrefix="1" applyNumberFormat="1" applyFont="1" applyFill="1" applyBorder="1" applyAlignment="1">
      <alignment horizontal="center"/>
    </xf>
    <xf numFmtId="164" fontId="11" fillId="5" borderId="6" xfId="0" applyNumberFormat="1" applyFont="1" applyFill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0" fontId="11" fillId="0" borderId="16" xfId="0" applyFont="1" applyBorder="1"/>
    <xf numFmtId="1" fontId="11" fillId="5" borderId="2" xfId="0" applyNumberFormat="1" applyFont="1" applyFill="1" applyBorder="1" applyAlignment="1">
      <alignment horizontal="right"/>
    </xf>
    <xf numFmtId="1" fontId="11" fillId="5" borderId="0" xfId="0" applyNumberFormat="1" applyFont="1" applyFill="1" applyAlignment="1">
      <alignment horizontal="right"/>
    </xf>
    <xf numFmtId="1" fontId="11" fillId="5" borderId="6" xfId="0" applyNumberFormat="1" applyFon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right"/>
    </xf>
    <xf numFmtId="1" fontId="1" fillId="5" borderId="0" xfId="0" applyNumberFormat="1" applyFont="1" applyFill="1" applyAlignment="1">
      <alignment horizontal="right"/>
    </xf>
    <xf numFmtId="1" fontId="1" fillId="0" borderId="0" xfId="8" applyNumberFormat="1" applyAlignment="1">
      <alignment horizontal="right"/>
    </xf>
    <xf numFmtId="10" fontId="14" fillId="0" borderId="6" xfId="0" quotePrefix="1" applyNumberFormat="1" applyFont="1" applyBorder="1" applyAlignment="1">
      <alignment horizontal="center"/>
    </xf>
    <xf numFmtId="10" fontId="14" fillId="0" borderId="6" xfId="0" applyNumberFormat="1" applyFont="1" applyBorder="1" applyAlignment="1">
      <alignment horizontal="center"/>
    </xf>
    <xf numFmtId="164" fontId="14" fillId="0" borderId="6" xfId="0" quotePrefix="1" applyNumberFormat="1" applyFont="1" applyBorder="1" applyAlignment="1">
      <alignment horizontal="center"/>
    </xf>
    <xf numFmtId="3" fontId="14" fillId="0" borderId="6" xfId="0" quotePrefix="1" applyNumberFormat="1" applyFont="1" applyBorder="1" applyAlignment="1">
      <alignment horizontal="center"/>
    </xf>
    <xf numFmtId="3" fontId="11" fillId="5" borderId="6" xfId="0" quotePrefix="1" applyNumberFormat="1" applyFont="1" applyFill="1" applyBorder="1" applyAlignment="1">
      <alignment horizontal="center"/>
    </xf>
    <xf numFmtId="3" fontId="11" fillId="5" borderId="6" xfId="0" applyNumberFormat="1" applyFont="1" applyFill="1" applyBorder="1" applyAlignment="1">
      <alignment horizontal="center"/>
    </xf>
    <xf numFmtId="2" fontId="27" fillId="5" borderId="0" xfId="10" applyNumberFormat="1" applyFont="1" applyFill="1" applyAlignment="1">
      <alignment horizontal="center"/>
    </xf>
    <xf numFmtId="164" fontId="20" fillId="5" borderId="23" xfId="10" applyNumberFormat="1" applyFont="1" applyFill="1" applyBorder="1" applyAlignment="1">
      <alignment horizontal="center"/>
    </xf>
    <xf numFmtId="9" fontId="20" fillId="5" borderId="17" xfId="10" applyNumberFormat="1" applyFont="1" applyFill="1" applyBorder="1" applyAlignment="1">
      <alignment horizontal="center"/>
    </xf>
    <xf numFmtId="1" fontId="20" fillId="5" borderId="17" xfId="10" applyNumberFormat="1" applyFont="1" applyFill="1" applyBorder="1" applyAlignment="1">
      <alignment horizontal="center"/>
    </xf>
    <xf numFmtId="1" fontId="20" fillId="5" borderId="24" xfId="10" applyNumberFormat="1" applyFont="1" applyFill="1" applyBorder="1" applyAlignment="1">
      <alignment horizontal="center" vertical="center"/>
    </xf>
    <xf numFmtId="165" fontId="30" fillId="5" borderId="0" xfId="10" applyFont="1" applyFill="1" applyAlignment="1">
      <alignment horizontal="left"/>
    </xf>
    <xf numFmtId="1" fontId="30" fillId="5" borderId="0" xfId="10" applyNumberFormat="1" applyFont="1" applyFill="1" applyAlignment="1">
      <alignment horizontal="center"/>
    </xf>
    <xf numFmtId="3" fontId="20" fillId="5" borderId="0" xfId="10" applyNumberFormat="1" applyFont="1" applyFill="1" applyAlignment="1">
      <alignment horizontal="center"/>
    </xf>
    <xf numFmtId="9" fontId="20" fillId="5" borderId="18" xfId="10" applyNumberFormat="1" applyFont="1" applyFill="1" applyBorder="1" applyAlignment="1">
      <alignment horizontal="center"/>
    </xf>
    <xf numFmtId="1" fontId="20" fillId="5" borderId="18" xfId="10" applyNumberFormat="1" applyFont="1" applyFill="1" applyBorder="1" applyAlignment="1">
      <alignment horizontal="center"/>
    </xf>
    <xf numFmtId="1" fontId="20" fillId="5" borderId="25" xfId="10" applyNumberFormat="1" applyFont="1" applyFill="1" applyBorder="1" applyAlignment="1">
      <alignment horizontal="center" vertical="center"/>
    </xf>
    <xf numFmtId="165" fontId="20" fillId="5" borderId="1" xfId="10" applyFont="1" applyFill="1" applyBorder="1" applyAlignment="1">
      <alignment horizontal="center" vertical="center"/>
    </xf>
    <xf numFmtId="1" fontId="20" fillId="5" borderId="1" xfId="10" applyNumberFormat="1" applyFont="1" applyFill="1" applyBorder="1" applyAlignment="1">
      <alignment horizontal="center"/>
    </xf>
    <xf numFmtId="166" fontId="20" fillId="5" borderId="1" xfId="10" applyNumberFormat="1" applyFont="1" applyFill="1" applyBorder="1" applyAlignment="1">
      <alignment horizontal="center"/>
    </xf>
    <xf numFmtId="164" fontId="20" fillId="5" borderId="20" xfId="10" applyNumberFormat="1" applyFont="1" applyFill="1" applyBorder="1" applyAlignment="1">
      <alignment horizontal="center" vertical="center"/>
    </xf>
    <xf numFmtId="10" fontId="20" fillId="5" borderId="21" xfId="10" applyNumberFormat="1" applyFont="1" applyFill="1" applyBorder="1" applyAlignment="1">
      <alignment horizontal="center"/>
    </xf>
    <xf numFmtId="10" fontId="20" fillId="5" borderId="19" xfId="10" applyNumberFormat="1" applyFont="1" applyFill="1" applyBorder="1" applyAlignment="1">
      <alignment horizontal="center"/>
    </xf>
    <xf numFmtId="10" fontId="20" fillId="5" borderId="26" xfId="10" applyNumberFormat="1" applyFont="1" applyFill="1" applyBorder="1" applyAlignment="1">
      <alignment horizontal="center" vertical="center"/>
    </xf>
    <xf numFmtId="165" fontId="11" fillId="6" borderId="22" xfId="10" applyFont="1" applyFill="1" applyBorder="1" applyAlignment="1">
      <alignment horizontal="center" vertical="center"/>
    </xf>
    <xf numFmtId="1" fontId="11" fillId="0" borderId="22" xfId="10" applyNumberFormat="1" applyFont="1" applyBorder="1" applyAlignment="1">
      <alignment horizontal="center"/>
    </xf>
    <xf numFmtId="49" fontId="20" fillId="5" borderId="22" xfId="10" applyNumberFormat="1" applyFont="1" applyFill="1" applyBorder="1" applyAlignment="1">
      <alignment horizontal="center"/>
    </xf>
    <xf numFmtId="1" fontId="20" fillId="5" borderId="22" xfId="10" applyNumberFormat="1" applyFont="1" applyFill="1" applyBorder="1" applyAlignment="1">
      <alignment horizontal="center"/>
    </xf>
    <xf numFmtId="164" fontId="20" fillId="5" borderId="22" xfId="10" applyNumberFormat="1" applyFont="1" applyFill="1" applyBorder="1" applyAlignment="1">
      <alignment horizontal="center" vertical="center"/>
    </xf>
    <xf numFmtId="10" fontId="20" fillId="5" borderId="22" xfId="10" applyNumberFormat="1" applyFont="1" applyFill="1" applyBorder="1" applyAlignment="1">
      <alignment horizontal="center" vertical="center"/>
    </xf>
    <xf numFmtId="44" fontId="20" fillId="5" borderId="22" xfId="14" applyFont="1" applyFill="1" applyBorder="1" applyAlignment="1" applyProtection="1">
      <alignment horizontal="center" vertical="center"/>
    </xf>
    <xf numFmtId="165" fontId="19" fillId="0" borderId="0" xfId="10" applyFont="1" applyAlignment="1">
      <alignment horizontal="center" vertical="center"/>
    </xf>
    <xf numFmtId="1" fontId="19" fillId="0" borderId="0" xfId="10" applyNumberFormat="1" applyFont="1" applyAlignment="1">
      <alignment horizontal="center"/>
    </xf>
    <xf numFmtId="166" fontId="19" fillId="0" borderId="0" xfId="10" applyNumberFormat="1" applyFont="1" applyAlignment="1">
      <alignment horizontal="center"/>
    </xf>
    <xf numFmtId="164" fontId="19" fillId="0" borderId="0" xfId="10" applyNumberFormat="1" applyFont="1" applyAlignment="1">
      <alignment horizontal="center" vertical="center"/>
    </xf>
    <xf numFmtId="10" fontId="19" fillId="0" borderId="0" xfId="10" applyNumberFormat="1" applyFont="1" applyAlignment="1">
      <alignment horizontal="center"/>
    </xf>
    <xf numFmtId="10" fontId="19" fillId="0" borderId="0" xfId="10" applyNumberFormat="1" applyFont="1" applyAlignment="1">
      <alignment horizontal="center" vertical="center"/>
    </xf>
    <xf numFmtId="165" fontId="11" fillId="8" borderId="0" xfId="10" applyFont="1" applyFill="1" applyAlignment="1">
      <alignment horizontal="center" vertical="center"/>
    </xf>
    <xf numFmtId="1" fontId="11" fillId="8" borderId="0" xfId="10" applyNumberFormat="1" applyFont="1" applyFill="1" applyAlignment="1">
      <alignment horizontal="center"/>
    </xf>
    <xf numFmtId="2" fontId="11" fillId="8" borderId="0" xfId="10" applyNumberFormat="1" applyFont="1" applyFill="1" applyAlignment="1">
      <alignment horizontal="center"/>
    </xf>
    <xf numFmtId="10" fontId="11" fillId="8" borderId="0" xfId="10" applyNumberFormat="1" applyFont="1" applyFill="1" applyAlignment="1">
      <alignment horizontal="center"/>
    </xf>
    <xf numFmtId="165" fontId="31" fillId="0" borderId="0" xfId="10" applyFont="1" applyAlignment="1">
      <alignment horizontal="left" vertical="center"/>
    </xf>
    <xf numFmtId="17" fontId="31" fillId="0" borderId="0" xfId="10" applyNumberFormat="1" applyFont="1" applyAlignment="1">
      <alignment horizontal="left"/>
    </xf>
    <xf numFmtId="0" fontId="3" fillId="0" borderId="0" xfId="17"/>
    <xf numFmtId="0" fontId="20" fillId="5" borderId="22" xfId="17" applyFont="1" applyFill="1" applyBorder="1"/>
    <xf numFmtId="0" fontId="20" fillId="5" borderId="22" xfId="17" applyFont="1" applyFill="1" applyBorder="1" applyAlignment="1">
      <alignment horizontal="center"/>
    </xf>
    <xf numFmtId="2" fontId="20" fillId="5" borderId="22" xfId="17" applyNumberFormat="1" applyFont="1" applyFill="1" applyBorder="1" applyAlignment="1">
      <alignment horizontal="center"/>
    </xf>
    <xf numFmtId="0" fontId="20" fillId="5" borderId="12" xfId="17" applyFont="1" applyFill="1" applyBorder="1" applyAlignment="1">
      <alignment horizontal="center"/>
    </xf>
    <xf numFmtId="164" fontId="20" fillId="5" borderId="12" xfId="17" applyNumberFormat="1" applyFont="1" applyFill="1" applyBorder="1" applyAlignment="1">
      <alignment horizontal="center"/>
    </xf>
    <xf numFmtId="0" fontId="17" fillId="7" borderId="22" xfId="17" applyFont="1" applyFill="1" applyBorder="1"/>
    <xf numFmtId="2" fontId="17" fillId="0" borderId="22" xfId="17" applyNumberFormat="1" applyFont="1" applyBorder="1" applyAlignment="1">
      <alignment horizontal="right" wrapText="1"/>
    </xf>
    <xf numFmtId="164" fontId="17" fillId="0" borderId="22" xfId="17" applyNumberFormat="1" applyFont="1" applyBorder="1" applyAlignment="1">
      <alignment horizontal="right" wrapText="1"/>
    </xf>
    <xf numFmtId="0" fontId="17" fillId="0" borderId="22" xfId="17" applyFont="1" applyBorder="1" applyAlignment="1">
      <alignment horizontal="right" wrapText="1"/>
    </xf>
    <xf numFmtId="2" fontId="17" fillId="0" borderId="22" xfId="17" applyNumberFormat="1" applyFont="1" applyBorder="1" applyAlignment="1">
      <alignment horizontal="right"/>
    </xf>
    <xf numFmtId="164" fontId="17" fillId="0" borderId="22" xfId="17" applyNumberFormat="1" applyFont="1" applyBorder="1" applyAlignment="1">
      <alignment horizontal="right"/>
    </xf>
    <xf numFmtId="0" fontId="17" fillId="0" borderId="22" xfId="17" applyFont="1" applyBorder="1" applyAlignment="1">
      <alignment horizontal="right"/>
    </xf>
    <xf numFmtId="2" fontId="20" fillId="5" borderId="0" xfId="17" applyNumberFormat="1" applyFont="1" applyFill="1" applyAlignment="1">
      <alignment horizontal="right"/>
    </xf>
    <xf numFmtId="2" fontId="20" fillId="5" borderId="3" xfId="17" applyNumberFormat="1" applyFont="1" applyFill="1" applyBorder="1" applyAlignment="1">
      <alignment horizontal="right"/>
    </xf>
    <xf numFmtId="1" fontId="20" fillId="5" borderId="0" xfId="17" applyNumberFormat="1" applyFont="1" applyFill="1" applyAlignment="1">
      <alignment horizontal="right"/>
    </xf>
    <xf numFmtId="164" fontId="20" fillId="5" borderId="2" xfId="17" applyNumberFormat="1" applyFont="1" applyFill="1" applyBorder="1" applyAlignment="1">
      <alignment horizontal="right"/>
    </xf>
    <xf numFmtId="164" fontId="20" fillId="5" borderId="0" xfId="17" applyNumberFormat="1" applyFont="1" applyFill="1" applyAlignment="1">
      <alignment horizontal="right"/>
    </xf>
    <xf numFmtId="164" fontId="20" fillId="5" borderId="3" xfId="17" applyNumberFormat="1" applyFont="1" applyFill="1" applyBorder="1" applyAlignment="1">
      <alignment horizontal="right"/>
    </xf>
    <xf numFmtId="2" fontId="20" fillId="5" borderId="31" xfId="17" applyNumberFormat="1" applyFont="1" applyFill="1" applyBorder="1" applyAlignment="1">
      <alignment horizontal="right"/>
    </xf>
    <xf numFmtId="0" fontId="4" fillId="0" borderId="0" xfId="17" applyFont="1"/>
    <xf numFmtId="0" fontId="32" fillId="0" borderId="0" xfId="17" applyFont="1"/>
    <xf numFmtId="0" fontId="33" fillId="0" borderId="0" xfId="17" applyFont="1"/>
    <xf numFmtId="0" fontId="17" fillId="0" borderId="0" xfId="17" applyFont="1"/>
    <xf numFmtId="2" fontId="17" fillId="0" borderId="2" xfId="17" applyNumberFormat="1" applyFont="1" applyBorder="1" applyAlignment="1">
      <alignment horizontal="center"/>
    </xf>
    <xf numFmtId="2" fontId="17" fillId="0" borderId="3" xfId="17" applyNumberFormat="1" applyFont="1" applyBorder="1" applyAlignment="1">
      <alignment horizontal="center"/>
    </xf>
    <xf numFmtId="0" fontId="17" fillId="0" borderId="2" xfId="17" applyFont="1" applyBorder="1" applyAlignment="1">
      <alignment horizontal="center"/>
    </xf>
    <xf numFmtId="0" fontId="17" fillId="0" borderId="3" xfId="17" applyFont="1" applyBorder="1" applyAlignment="1">
      <alignment horizontal="center"/>
    </xf>
    <xf numFmtId="0" fontId="17" fillId="0" borderId="0" xfId="17" applyFont="1" applyAlignment="1">
      <alignment horizontal="center"/>
    </xf>
    <xf numFmtId="164" fontId="17" fillId="0" borderId="2" xfId="17" applyNumberFormat="1" applyFont="1" applyBorder="1" applyAlignment="1">
      <alignment horizontal="center"/>
    </xf>
    <xf numFmtId="164" fontId="17" fillId="0" borderId="0" xfId="17" applyNumberFormat="1" applyFont="1" applyAlignment="1">
      <alignment horizontal="center"/>
    </xf>
    <xf numFmtId="164" fontId="17" fillId="0" borderId="3" xfId="17" applyNumberFormat="1" applyFont="1" applyBorder="1" applyAlignment="1">
      <alignment horizontal="center"/>
    </xf>
    <xf numFmtId="0" fontId="17" fillId="0" borderId="31" xfId="17" applyFont="1" applyBorder="1" applyAlignment="1">
      <alignment horizontal="center"/>
    </xf>
    <xf numFmtId="2" fontId="3" fillId="0" borderId="2" xfId="17" applyNumberFormat="1" applyBorder="1" applyAlignment="1">
      <alignment horizontal="center"/>
    </xf>
    <xf numFmtId="2" fontId="3" fillId="0" borderId="3" xfId="17" applyNumberFormat="1" applyBorder="1" applyAlignment="1">
      <alignment horizontal="center"/>
    </xf>
    <xf numFmtId="0" fontId="3" fillId="0" borderId="2" xfId="17" applyBorder="1" applyAlignment="1">
      <alignment horizontal="center"/>
    </xf>
    <xf numFmtId="0" fontId="3" fillId="0" borderId="3" xfId="17" applyBorder="1" applyAlignment="1">
      <alignment horizontal="center"/>
    </xf>
    <xf numFmtId="0" fontId="3" fillId="0" borderId="0" xfId="17" applyAlignment="1">
      <alignment horizontal="center"/>
    </xf>
    <xf numFmtId="164" fontId="3" fillId="0" borderId="2" xfId="17" applyNumberFormat="1" applyBorder="1" applyAlignment="1">
      <alignment horizontal="center"/>
    </xf>
    <xf numFmtId="164" fontId="3" fillId="0" borderId="0" xfId="17" applyNumberFormat="1" applyAlignment="1">
      <alignment horizontal="center"/>
    </xf>
    <xf numFmtId="164" fontId="3" fillId="0" borderId="3" xfId="17" applyNumberFormat="1" applyBorder="1" applyAlignment="1">
      <alignment horizontal="center"/>
    </xf>
    <xf numFmtId="0" fontId="3" fillId="0" borderId="31" xfId="17" applyBorder="1" applyAlignment="1">
      <alignment horizontal="center"/>
    </xf>
    <xf numFmtId="0" fontId="31" fillId="0" borderId="0" xfId="17" applyFont="1"/>
    <xf numFmtId="0" fontId="1" fillId="0" borderId="0" xfId="18"/>
    <xf numFmtId="0" fontId="13" fillId="0" borderId="0" xfId="18" applyFont="1" applyAlignment="1">
      <alignment horizontal="center"/>
    </xf>
    <xf numFmtId="0" fontId="1" fillId="0" borderId="2" xfId="18" applyBorder="1"/>
    <xf numFmtId="49" fontId="1" fillId="0" borderId="0" xfId="18" applyNumberFormat="1"/>
    <xf numFmtId="2" fontId="1" fillId="0" borderId="0" xfId="18" applyNumberFormat="1" applyAlignment="1">
      <alignment horizontal="center"/>
    </xf>
    <xf numFmtId="0" fontId="1" fillId="0" borderId="0" xfId="18" applyAlignment="1">
      <alignment horizontal="center"/>
    </xf>
    <xf numFmtId="10" fontId="1" fillId="0" borderId="0" xfId="18" applyNumberFormat="1" applyAlignment="1">
      <alignment horizontal="center"/>
    </xf>
    <xf numFmtId="0" fontId="17" fillId="7" borderId="22" xfId="17" applyFont="1" applyFill="1" applyBorder="1" applyAlignment="1">
      <alignment wrapText="1"/>
    </xf>
    <xf numFmtId="165" fontId="29" fillId="0" borderId="0" xfId="10" applyFont="1" applyAlignment="1">
      <alignment horizontal="center"/>
    </xf>
    <xf numFmtId="165" fontId="21" fillId="0" borderId="0" xfId="10" applyFont="1"/>
    <xf numFmtId="165" fontId="21" fillId="5" borderId="0" xfId="10" applyFont="1" applyFill="1"/>
    <xf numFmtId="165" fontId="29" fillId="0" borderId="0" xfId="10" applyFont="1"/>
    <xf numFmtId="165" fontId="22" fillId="0" borderId="0" xfId="10" applyFont="1"/>
    <xf numFmtId="165" fontId="34" fillId="0" borderId="0" xfId="10" applyFont="1"/>
    <xf numFmtId="4" fontId="19" fillId="0" borderId="0" xfId="10" applyNumberFormat="1" applyFont="1" applyAlignment="1">
      <alignment horizontal="center" vertical="center"/>
    </xf>
    <xf numFmtId="164" fontId="19" fillId="0" borderId="0" xfId="10" applyNumberFormat="1" applyFont="1" applyAlignment="1">
      <alignment horizontal="center"/>
    </xf>
    <xf numFmtId="3" fontId="19" fillId="0" borderId="0" xfId="10" applyNumberFormat="1" applyFont="1" applyAlignment="1">
      <alignment horizontal="center" vertical="center"/>
    </xf>
    <xf numFmtId="165" fontId="29" fillId="0" borderId="0" xfId="10" applyFont="1" applyAlignment="1">
      <alignment horizontal="right"/>
    </xf>
    <xf numFmtId="165" fontId="35" fillId="0" borderId="0" xfId="16" applyFont="1" applyAlignment="1">
      <alignment horizontal="left" vertical="center"/>
    </xf>
    <xf numFmtId="4" fontId="19" fillId="0" borderId="0" xfId="10" applyNumberFormat="1" applyFont="1" applyAlignment="1">
      <alignment horizontal="center"/>
    </xf>
    <xf numFmtId="43" fontId="19" fillId="0" borderId="0" xfId="10" applyNumberFormat="1" applyFont="1" applyAlignment="1">
      <alignment horizontal="center"/>
    </xf>
    <xf numFmtId="4" fontId="35" fillId="0" borderId="0" xfId="10" applyNumberFormat="1" applyFont="1" applyAlignment="1">
      <alignment horizontal="center"/>
    </xf>
    <xf numFmtId="2" fontId="19" fillId="0" borderId="0" xfId="10" applyNumberFormat="1" applyFont="1" applyAlignment="1">
      <alignment horizontal="center"/>
    </xf>
    <xf numFmtId="166" fontId="35" fillId="0" borderId="0" xfId="10" applyNumberFormat="1" applyFont="1" applyAlignment="1">
      <alignment horizontal="center"/>
    </xf>
    <xf numFmtId="1" fontId="14" fillId="0" borderId="0" xfId="10" applyNumberFormat="1" applyFont="1" applyAlignment="1">
      <alignment horizontal="center"/>
    </xf>
    <xf numFmtId="166" fontId="11" fillId="0" borderId="0" xfId="10" applyNumberFormat="1" applyFont="1" applyAlignment="1">
      <alignment horizontal="center"/>
    </xf>
    <xf numFmtId="164" fontId="14" fillId="0" borderId="0" xfId="10" applyNumberFormat="1" applyFont="1" applyAlignment="1">
      <alignment horizontal="center"/>
    </xf>
    <xf numFmtId="10" fontId="14" fillId="0" borderId="0" xfId="10" applyNumberFormat="1" applyFont="1" applyAlignment="1">
      <alignment horizontal="center"/>
    </xf>
    <xf numFmtId="4" fontId="35" fillId="0" borderId="0" xfId="10" applyNumberFormat="1" applyFont="1" applyAlignment="1">
      <alignment horizontal="left"/>
    </xf>
    <xf numFmtId="4" fontId="29" fillId="0" borderId="0" xfId="10" applyNumberFormat="1" applyFont="1" applyAlignment="1">
      <alignment horizontal="center"/>
    </xf>
    <xf numFmtId="1" fontId="29" fillId="0" borderId="0" xfId="10" applyNumberFormat="1" applyFont="1" applyAlignment="1">
      <alignment horizontal="center"/>
    </xf>
    <xf numFmtId="166" fontId="29" fillId="0" borderId="0" xfId="10" applyNumberFormat="1" applyFont="1" applyAlignment="1">
      <alignment horizontal="center"/>
    </xf>
    <xf numFmtId="164" fontId="29" fillId="0" borderId="0" xfId="10" applyNumberFormat="1" applyFont="1" applyAlignment="1">
      <alignment horizontal="center"/>
    </xf>
    <xf numFmtId="43" fontId="29" fillId="0" borderId="0" xfId="10" applyNumberFormat="1" applyFont="1" applyAlignment="1">
      <alignment horizontal="center"/>
    </xf>
    <xf numFmtId="10" fontId="29" fillId="0" borderId="0" xfId="10" applyNumberFormat="1" applyFont="1" applyAlignment="1">
      <alignment horizontal="center"/>
    </xf>
    <xf numFmtId="10" fontId="29" fillId="0" borderId="0" xfId="10" applyNumberFormat="1" applyFont="1" applyAlignment="1">
      <alignment horizontal="center" vertical="center"/>
    </xf>
    <xf numFmtId="165" fontId="29" fillId="0" borderId="0" xfId="10" applyFont="1" applyAlignment="1">
      <alignment horizontal="center" vertical="center"/>
    </xf>
    <xf numFmtId="164" fontId="29" fillId="0" borderId="0" xfId="10" applyNumberFormat="1" applyFont="1" applyAlignment="1">
      <alignment horizontal="center" vertical="center"/>
    </xf>
    <xf numFmtId="0" fontId="11" fillId="6" borderId="2" xfId="0" quotePrefix="1" applyFont="1" applyFill="1" applyBorder="1" applyAlignment="1">
      <alignment horizontal="center"/>
    </xf>
    <xf numFmtId="0" fontId="11" fillId="6" borderId="0" xfId="0" quotePrefix="1" applyFont="1" applyFill="1" applyAlignment="1">
      <alignment horizontal="center"/>
    </xf>
    <xf numFmtId="0" fontId="11" fillId="6" borderId="3" xfId="0" quotePrefix="1" applyFont="1" applyFill="1" applyBorder="1" applyAlignment="1">
      <alignment horizontal="center"/>
    </xf>
    <xf numFmtId="164" fontId="11" fillId="6" borderId="2" xfId="0" quotePrefix="1" applyNumberFormat="1" applyFont="1" applyFill="1" applyBorder="1" applyAlignment="1">
      <alignment horizontal="right"/>
    </xf>
    <xf numFmtId="164" fontId="11" fillId="6" borderId="0" xfId="0" quotePrefix="1" applyNumberFormat="1" applyFont="1" applyFill="1" applyAlignment="1">
      <alignment horizontal="right"/>
    </xf>
    <xf numFmtId="0" fontId="11" fillId="6" borderId="2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10" fontId="11" fillId="6" borderId="3" xfId="0" applyNumberFormat="1" applyFont="1" applyFill="1" applyBorder="1" applyAlignment="1">
      <alignment horizontal="center"/>
    </xf>
    <xf numFmtId="164" fontId="11" fillId="6" borderId="2" xfId="0" applyNumberFormat="1" applyFont="1" applyFill="1" applyBorder="1" applyAlignment="1">
      <alignment horizontal="right"/>
    </xf>
    <xf numFmtId="164" fontId="11" fillId="6" borderId="0" xfId="0" applyNumberFormat="1" applyFont="1" applyFill="1" applyAlignment="1">
      <alignment horizontal="right"/>
    </xf>
    <xf numFmtId="3" fontId="14" fillId="6" borderId="2" xfId="0" applyNumberFormat="1" applyFont="1" applyFill="1" applyBorder="1" applyAlignment="1">
      <alignment horizontal="center"/>
    </xf>
    <xf numFmtId="3" fontId="14" fillId="6" borderId="0" xfId="0" applyNumberFormat="1" applyFont="1" applyFill="1" applyAlignment="1">
      <alignment horizontal="center"/>
    </xf>
    <xf numFmtId="10" fontId="14" fillId="6" borderId="3" xfId="0" applyNumberFormat="1" applyFont="1" applyFill="1" applyBorder="1" applyAlignment="1">
      <alignment horizontal="center"/>
    </xf>
    <xf numFmtId="164" fontId="14" fillId="6" borderId="2" xfId="0" applyNumberFormat="1" applyFont="1" applyFill="1" applyBorder="1" applyAlignment="1">
      <alignment horizontal="right"/>
    </xf>
    <xf numFmtId="164" fontId="14" fillId="6" borderId="0" xfId="0" applyNumberFormat="1" applyFont="1" applyFill="1" applyAlignment="1">
      <alignment horizontal="right"/>
    </xf>
    <xf numFmtId="164" fontId="1" fillId="0" borderId="0" xfId="8" applyNumberFormat="1" applyAlignment="1">
      <alignment horizontal="right"/>
    </xf>
    <xf numFmtId="10" fontId="11" fillId="6" borderId="0" xfId="0" applyNumberFormat="1" applyFont="1" applyFill="1" applyAlignment="1">
      <alignment horizontal="center"/>
    </xf>
    <xf numFmtId="10" fontId="11" fillId="6" borderId="0" xfId="0" quotePrefix="1" applyNumberFormat="1" applyFont="1" applyFill="1" applyAlignment="1">
      <alignment horizontal="center"/>
    </xf>
    <xf numFmtId="10" fontId="14" fillId="6" borderId="0" xfId="0" quotePrefix="1" applyNumberFormat="1" applyFont="1" applyFill="1" applyAlignment="1">
      <alignment horizontal="center"/>
    </xf>
    <xf numFmtId="164" fontId="11" fillId="10" borderId="6" xfId="10" applyNumberFormat="1" applyFont="1" applyFill="1" applyBorder="1" applyAlignment="1">
      <alignment horizontal="center" vertical="center"/>
    </xf>
    <xf numFmtId="10" fontId="11" fillId="10" borderId="6" xfId="10" applyNumberFormat="1" applyFont="1" applyFill="1" applyBorder="1" applyAlignment="1">
      <alignment horizontal="center" vertical="center"/>
    </xf>
    <xf numFmtId="164" fontId="11" fillId="10" borderId="6" xfId="10" applyNumberFormat="1" applyFont="1" applyFill="1" applyBorder="1" applyAlignment="1">
      <alignment horizontal="center"/>
    </xf>
    <xf numFmtId="165" fontId="12" fillId="10" borderId="7" xfId="10" applyFont="1" applyFill="1" applyBorder="1" applyAlignment="1">
      <alignment vertical="center" wrapText="1"/>
    </xf>
    <xf numFmtId="0" fontId="11" fillId="10" borderId="8" xfId="11" applyFont="1" applyFill="1" applyBorder="1" applyAlignment="1">
      <alignment horizontal="left" vertical="center"/>
    </xf>
    <xf numFmtId="10" fontId="20" fillId="5" borderId="22" xfId="10" applyNumberFormat="1" applyFont="1" applyFill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2" fontId="17" fillId="4" borderId="22" xfId="17" applyNumberFormat="1" applyFont="1" applyFill="1" applyBorder="1" applyAlignment="1">
      <alignment horizontal="right" wrapText="1"/>
    </xf>
    <xf numFmtId="3" fontId="17" fillId="4" borderId="22" xfId="17" applyNumberFormat="1" applyFont="1" applyFill="1" applyBorder="1" applyAlignment="1">
      <alignment horizontal="right" wrapText="1"/>
    </xf>
    <xf numFmtId="3" fontId="17" fillId="4" borderId="22" xfId="17" applyNumberFormat="1" applyFont="1" applyFill="1" applyBorder="1" applyAlignment="1">
      <alignment horizontal="right"/>
    </xf>
    <xf numFmtId="2" fontId="17" fillId="4" borderId="22" xfId="17" applyNumberFormat="1" applyFont="1" applyFill="1" applyBorder="1" applyAlignment="1">
      <alignment horizontal="right"/>
    </xf>
    <xf numFmtId="0" fontId="17" fillId="4" borderId="22" xfId="17" applyFont="1" applyFill="1" applyBorder="1" applyAlignment="1">
      <alignment horizontal="right"/>
    </xf>
    <xf numFmtId="0" fontId="11" fillId="0" borderId="38" xfId="0" quotePrefix="1" applyFont="1" applyBorder="1"/>
    <xf numFmtId="3" fontId="11" fillId="0" borderId="6" xfId="0" quotePrefix="1" applyNumberFormat="1" applyFont="1" applyBorder="1" applyAlignment="1">
      <alignment horizontal="center"/>
    </xf>
    <xf numFmtId="0" fontId="1" fillId="12" borderId="6" xfId="11" applyFill="1" applyBorder="1"/>
    <xf numFmtId="10" fontId="11" fillId="0" borderId="0" xfId="0" quotePrefix="1" applyNumberFormat="1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10" fontId="11" fillId="0" borderId="3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right"/>
    </xf>
    <xf numFmtId="164" fontId="11" fillId="0" borderId="0" xfId="0" applyNumberFormat="1" applyFont="1" applyAlignment="1">
      <alignment horizontal="right"/>
    </xf>
    <xf numFmtId="14" fontId="19" fillId="0" borderId="0" xfId="10" applyNumberFormat="1" applyFont="1" applyAlignment="1">
      <alignment horizontal="center"/>
    </xf>
    <xf numFmtId="0" fontId="19" fillId="0" borderId="0" xfId="10" applyNumberFormat="1" applyFont="1" applyAlignment="1">
      <alignment horizontal="center"/>
    </xf>
    <xf numFmtId="3" fontId="14" fillId="0" borderId="0" xfId="10" applyNumberFormat="1" applyFont="1" applyAlignment="1">
      <alignment vertical="top"/>
    </xf>
    <xf numFmtId="166" fontId="28" fillId="5" borderId="0" xfId="10" applyNumberFormat="1" applyFont="1" applyFill="1" applyAlignment="1">
      <alignment horizontal="center"/>
    </xf>
    <xf numFmtId="165" fontId="14" fillId="0" borderId="0" xfId="16" applyFont="1" applyAlignment="1">
      <alignment horizontal="left" vertical="center"/>
    </xf>
    <xf numFmtId="2" fontId="11" fillId="0" borderId="13" xfId="12" applyNumberFormat="1" applyFont="1" applyBorder="1"/>
    <xf numFmtId="2" fontId="11" fillId="0" borderId="6" xfId="11" applyNumberFormat="1" applyFont="1" applyBorder="1" applyAlignment="1">
      <alignment horizontal="right" vertical="center"/>
    </xf>
    <xf numFmtId="0" fontId="17" fillId="7" borderId="0" xfId="17" applyFont="1" applyFill="1"/>
    <xf numFmtId="2" fontId="17" fillId="0" borderId="0" xfId="17" applyNumberFormat="1" applyFont="1" applyAlignment="1">
      <alignment horizontal="right"/>
    </xf>
    <xf numFmtId="2" fontId="17" fillId="4" borderId="0" xfId="17" applyNumberFormat="1" applyFont="1" applyFill="1" applyAlignment="1">
      <alignment horizontal="right"/>
    </xf>
    <xf numFmtId="0" fontId="17" fillId="4" borderId="0" xfId="17" applyFont="1" applyFill="1" applyAlignment="1">
      <alignment horizontal="right"/>
    </xf>
    <xf numFmtId="0" fontId="24" fillId="5" borderId="0" xfId="11" applyFont="1" applyFill="1" applyAlignment="1">
      <alignment horizontal="center" vertical="center" wrapText="1"/>
    </xf>
    <xf numFmtId="0" fontId="20" fillId="5" borderId="7" xfId="11" applyFont="1" applyFill="1" applyBorder="1" applyAlignment="1">
      <alignment horizontal="center" vertical="center" wrapText="1"/>
    </xf>
    <xf numFmtId="0" fontId="20" fillId="5" borderId="10" xfId="1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2" fontId="11" fillId="0" borderId="12" xfId="11" applyNumberFormat="1" applyFont="1" applyBorder="1" applyAlignment="1">
      <alignment horizontal="right" vertical="center"/>
    </xf>
    <xf numFmtId="2" fontId="11" fillId="4" borderId="9" xfId="11" applyNumberFormat="1" applyFont="1" applyFill="1" applyBorder="1" applyAlignment="1">
      <alignment vertical="center"/>
    </xf>
    <xf numFmtId="2" fontId="11" fillId="4" borderId="12" xfId="11" applyNumberFormat="1" applyFont="1" applyFill="1" applyBorder="1" applyAlignment="1">
      <alignment vertical="center"/>
    </xf>
    <xf numFmtId="2" fontId="11" fillId="4" borderId="6" xfId="11" applyNumberFormat="1" applyFont="1" applyFill="1" applyBorder="1" applyAlignment="1">
      <alignment vertical="center"/>
    </xf>
    <xf numFmtId="2" fontId="11" fillId="4" borderId="7" xfId="11" applyNumberFormat="1" applyFont="1" applyFill="1" applyBorder="1" applyAlignment="1">
      <alignment horizontal="right" vertical="center"/>
    </xf>
    <xf numFmtId="2" fontId="11" fillId="4" borderId="9" xfId="11" applyNumberFormat="1" applyFont="1" applyFill="1" applyBorder="1" applyAlignment="1">
      <alignment horizontal="right" vertical="center"/>
    </xf>
    <xf numFmtId="2" fontId="11" fillId="4" borderId="10" xfId="11" applyNumberFormat="1" applyFont="1" applyFill="1" applyBorder="1" applyAlignment="1">
      <alignment horizontal="right" vertical="center"/>
    </xf>
    <xf numFmtId="2" fontId="11" fillId="4" borderId="12" xfId="11" applyNumberFormat="1" applyFont="1" applyFill="1" applyBorder="1" applyAlignment="1">
      <alignment horizontal="right" vertical="center"/>
    </xf>
    <xf numFmtId="2" fontId="11" fillId="4" borderId="6" xfId="11" applyNumberFormat="1" applyFont="1" applyFill="1" applyBorder="1" applyAlignment="1">
      <alignment horizontal="right" vertical="center"/>
    </xf>
    <xf numFmtId="0" fontId="1" fillId="3" borderId="0" xfId="0" applyFont="1" applyFill="1"/>
    <xf numFmtId="2" fontId="31" fillId="0" borderId="0" xfId="10" applyNumberFormat="1" applyFont="1" applyAlignment="1">
      <alignment horizontal="left"/>
    </xf>
    <xf numFmtId="165" fontId="38" fillId="0" borderId="0" xfId="10" applyFont="1" applyAlignment="1">
      <alignment horizontal="left" vertical="center"/>
    </xf>
    <xf numFmtId="2" fontId="11" fillId="0" borderId="13" xfId="11" applyNumberFormat="1" applyFont="1" applyBorder="1"/>
    <xf numFmtId="2" fontId="11" fillId="0" borderId="6" xfId="11" applyNumberFormat="1" applyFont="1" applyBorder="1"/>
    <xf numFmtId="44" fontId="11" fillId="0" borderId="22" xfId="14" applyFont="1" applyFill="1" applyBorder="1" applyAlignment="1" applyProtection="1">
      <alignment horizontal="center" vertical="center"/>
    </xf>
    <xf numFmtId="44" fontId="11" fillId="0" borderId="6" xfId="14" applyFont="1" applyFill="1" applyBorder="1" applyAlignment="1" applyProtection="1">
      <alignment horizontal="center" vertical="center"/>
    </xf>
    <xf numFmtId="44" fontId="11" fillId="0" borderId="6" xfId="14" applyFont="1" applyFill="1" applyBorder="1" applyAlignment="1" applyProtection="1">
      <alignment horizontal="center"/>
    </xf>
    <xf numFmtId="3" fontId="1" fillId="0" borderId="0" xfId="8" applyNumberFormat="1" applyAlignment="1">
      <alignment horizontal="center"/>
    </xf>
    <xf numFmtId="2" fontId="11" fillId="4" borderId="13" xfId="11" applyNumberFormat="1" applyFont="1" applyFill="1" applyBorder="1"/>
    <xf numFmtId="2" fontId="11" fillId="4" borderId="6" xfId="11" applyNumberFormat="1" applyFont="1" applyFill="1" applyBorder="1"/>
    <xf numFmtId="10" fontId="10" fillId="3" borderId="27" xfId="0" applyNumberFormat="1" applyFont="1" applyFill="1" applyBorder="1" applyAlignment="1">
      <alignment horizontal="center" wrapText="1"/>
    </xf>
    <xf numFmtId="164" fontId="17" fillId="0" borderId="0" xfId="17" applyNumberFormat="1" applyFont="1" applyAlignment="1">
      <alignment horizontal="right"/>
    </xf>
    <xf numFmtId="0" fontId="17" fillId="0" borderId="0" xfId="17" applyFont="1" applyAlignment="1">
      <alignment horizontal="right"/>
    </xf>
    <xf numFmtId="2" fontId="39" fillId="9" borderId="2" xfId="18" applyNumberFormat="1" applyFont="1" applyFill="1" applyBorder="1" applyAlignment="1">
      <alignment horizontal="center"/>
    </xf>
    <xf numFmtId="2" fontId="39" fillId="9" borderId="0" xfId="18" applyNumberFormat="1" applyFont="1" applyFill="1" applyAlignment="1">
      <alignment horizontal="center"/>
    </xf>
    <xf numFmtId="2" fontId="39" fillId="9" borderId="3" xfId="18" applyNumberFormat="1" applyFont="1" applyFill="1" applyBorder="1" applyAlignment="1">
      <alignment horizontal="center"/>
    </xf>
    <xf numFmtId="2" fontId="39" fillId="3" borderId="2" xfId="18" applyNumberFormat="1" applyFont="1" applyFill="1" applyBorder="1" applyAlignment="1">
      <alignment horizontal="center"/>
    </xf>
    <xf numFmtId="2" fontId="39" fillId="3" borderId="0" xfId="18" applyNumberFormat="1" applyFont="1" applyFill="1" applyAlignment="1">
      <alignment horizontal="center"/>
    </xf>
    <xf numFmtId="2" fontId="39" fillId="3" borderId="3" xfId="18" applyNumberFormat="1" applyFont="1" applyFill="1" applyBorder="1" applyAlignment="1">
      <alignment horizontal="center"/>
    </xf>
    <xf numFmtId="0" fontId="39" fillId="9" borderId="2" xfId="18" applyFont="1" applyFill="1" applyBorder="1" applyAlignment="1">
      <alignment horizontal="center"/>
    </xf>
    <xf numFmtId="0" fontId="39" fillId="9" borderId="0" xfId="18" applyFont="1" applyFill="1" applyAlignment="1">
      <alignment horizontal="center"/>
    </xf>
    <xf numFmtId="0" fontId="39" fillId="9" borderId="3" xfId="18" applyFont="1" applyFill="1" applyBorder="1" applyAlignment="1">
      <alignment horizontal="center"/>
    </xf>
    <xf numFmtId="0" fontId="40" fillId="13" borderId="32" xfId="18" applyFont="1" applyFill="1" applyBorder="1" applyAlignment="1">
      <alignment horizontal="center" vertical="center" wrapText="1"/>
    </xf>
    <xf numFmtId="2" fontId="39" fillId="9" borderId="28" xfId="18" applyNumberFormat="1" applyFont="1" applyFill="1" applyBorder="1" applyAlignment="1">
      <alignment horizontal="center" vertical="center" wrapText="1"/>
    </xf>
    <xf numFmtId="2" fontId="39" fillId="9" borderId="30" xfId="18" applyNumberFormat="1" applyFont="1" applyFill="1" applyBorder="1" applyAlignment="1">
      <alignment horizontal="center" vertical="center" wrapText="1"/>
    </xf>
    <xf numFmtId="2" fontId="39" fillId="9" borderId="29" xfId="18" applyNumberFormat="1" applyFont="1" applyFill="1" applyBorder="1" applyAlignment="1">
      <alignment horizontal="center" vertical="center" wrapText="1"/>
    </xf>
    <xf numFmtId="2" fontId="39" fillId="3" borderId="28" xfId="18" applyNumberFormat="1" applyFont="1" applyFill="1" applyBorder="1" applyAlignment="1">
      <alignment horizontal="center" vertical="center" wrapText="1"/>
    </xf>
    <xf numFmtId="2" fontId="39" fillId="3" borderId="30" xfId="18" applyNumberFormat="1" applyFont="1" applyFill="1" applyBorder="1" applyAlignment="1">
      <alignment horizontal="center" vertical="center" wrapText="1"/>
    </xf>
    <xf numFmtId="2" fontId="39" fillId="3" borderId="0" xfId="18" applyNumberFormat="1" applyFont="1" applyFill="1" applyAlignment="1">
      <alignment horizontal="center" vertical="center" wrapText="1"/>
    </xf>
    <xf numFmtId="2" fontId="39" fillId="3" borderId="3" xfId="18" applyNumberFormat="1" applyFont="1" applyFill="1" applyBorder="1" applyAlignment="1">
      <alignment horizontal="center" vertical="center" wrapText="1"/>
    </xf>
    <xf numFmtId="0" fontId="39" fillId="9" borderId="28" xfId="18" applyFont="1" applyFill="1" applyBorder="1" applyAlignment="1">
      <alignment horizontal="center" vertical="center" wrapText="1"/>
    </xf>
    <xf numFmtId="0" fontId="39" fillId="9" borderId="30" xfId="18" applyFont="1" applyFill="1" applyBorder="1" applyAlignment="1">
      <alignment horizontal="center" vertical="center" wrapText="1"/>
    </xf>
    <xf numFmtId="10" fontId="39" fillId="9" borderId="29" xfId="18" applyNumberFormat="1" applyFont="1" applyFill="1" applyBorder="1" applyAlignment="1">
      <alignment horizontal="center" vertical="center" wrapText="1"/>
    </xf>
    <xf numFmtId="0" fontId="41" fillId="3" borderId="28" xfId="18" applyFont="1" applyFill="1" applyBorder="1" applyAlignment="1">
      <alignment horizontal="center" vertical="center" wrapText="1"/>
    </xf>
    <xf numFmtId="0" fontId="41" fillId="3" borderId="30" xfId="18" applyFont="1" applyFill="1" applyBorder="1" applyAlignment="1">
      <alignment horizontal="center" vertical="center" wrapText="1"/>
    </xf>
    <xf numFmtId="10" fontId="41" fillId="3" borderId="29" xfId="18" applyNumberFormat="1" applyFont="1" applyFill="1" applyBorder="1" applyAlignment="1">
      <alignment horizontal="center" vertical="center" wrapText="1"/>
    </xf>
    <xf numFmtId="0" fontId="39" fillId="9" borderId="29" xfId="18" applyFont="1" applyFill="1" applyBorder="1" applyAlignment="1">
      <alignment horizontal="center" vertical="center" wrapText="1"/>
    </xf>
    <xf numFmtId="0" fontId="42" fillId="0" borderId="34" xfId="19" applyFont="1" applyBorder="1" applyAlignment="1" applyProtection="1">
      <alignment horizontal="center"/>
      <protection locked="0"/>
    </xf>
    <xf numFmtId="0" fontId="43" fillId="0" borderId="34" xfId="20" applyFont="1" applyBorder="1" applyAlignment="1" applyProtection="1">
      <alignment horizontal="center" vertical="center" wrapText="1"/>
      <protection locked="0"/>
    </xf>
    <xf numFmtId="2" fontId="42" fillId="9" borderId="34" xfId="18" applyNumberFormat="1" applyFont="1" applyFill="1" applyBorder="1" applyAlignment="1" applyProtection="1">
      <alignment horizontal="right"/>
      <protection locked="0"/>
    </xf>
    <xf numFmtId="2" fontId="42" fillId="9" borderId="34" xfId="18" applyNumberFormat="1" applyFont="1" applyFill="1" applyBorder="1" applyAlignment="1">
      <alignment horizontal="right"/>
    </xf>
    <xf numFmtId="2" fontId="42" fillId="0" borderId="34" xfId="18" quotePrefix="1" applyNumberFormat="1" applyFont="1" applyBorder="1" applyAlignment="1" applyProtection="1">
      <alignment horizontal="right"/>
      <protection locked="0"/>
    </xf>
    <xf numFmtId="2" fontId="42" fillId="0" borderId="42" xfId="18" quotePrefix="1" applyNumberFormat="1" applyFont="1" applyBorder="1" applyAlignment="1">
      <alignment horizontal="right"/>
    </xf>
    <xf numFmtId="2" fontId="42" fillId="0" borderId="35" xfId="18" applyNumberFormat="1" applyFont="1" applyBorder="1" applyAlignment="1" applyProtection="1">
      <alignment horizontal="right"/>
      <protection locked="0"/>
    </xf>
    <xf numFmtId="2" fontId="42" fillId="9" borderId="36" xfId="18" quotePrefix="1" applyNumberFormat="1" applyFont="1" applyFill="1" applyBorder="1" applyAlignment="1" applyProtection="1">
      <alignment horizontal="right"/>
      <protection locked="0"/>
    </xf>
    <xf numFmtId="2" fontId="42" fillId="9" borderId="34" xfId="18" quotePrefix="1" applyNumberFormat="1" applyFont="1" applyFill="1" applyBorder="1" applyAlignment="1" applyProtection="1">
      <alignment horizontal="right"/>
      <protection locked="0"/>
    </xf>
    <xf numFmtId="2" fontId="42" fillId="9" borderId="42" xfId="18" quotePrefix="1" applyNumberFormat="1" applyFont="1" applyFill="1" applyBorder="1" applyAlignment="1">
      <alignment horizontal="right"/>
    </xf>
    <xf numFmtId="2" fontId="42" fillId="9" borderId="35" xfId="18" applyNumberFormat="1" applyFont="1" applyFill="1" applyBorder="1" applyAlignment="1" applyProtection="1">
      <alignment horizontal="right"/>
      <protection locked="0"/>
    </xf>
    <xf numFmtId="2" fontId="42" fillId="3" borderId="36" xfId="18" quotePrefix="1" applyNumberFormat="1" applyFont="1" applyFill="1" applyBorder="1" applyAlignment="1" applyProtection="1">
      <alignment horizontal="right"/>
      <protection locked="0"/>
    </xf>
    <xf numFmtId="2" fontId="42" fillId="3" borderId="34" xfId="18" quotePrefix="1" applyNumberFormat="1" applyFont="1" applyFill="1" applyBorder="1" applyAlignment="1" applyProtection="1">
      <alignment horizontal="right"/>
      <protection locked="0"/>
    </xf>
    <xf numFmtId="2" fontId="42" fillId="3" borderId="42" xfId="18" quotePrefix="1" applyNumberFormat="1" applyFont="1" applyFill="1" applyBorder="1" applyAlignment="1">
      <alignment horizontal="right"/>
    </xf>
    <xf numFmtId="2" fontId="42" fillId="3" borderId="42" xfId="18" applyNumberFormat="1" applyFont="1" applyFill="1" applyBorder="1" applyAlignment="1" applyProtection="1">
      <alignment horizontal="right"/>
      <protection locked="0"/>
    </xf>
    <xf numFmtId="2" fontId="42" fillId="9" borderId="12" xfId="18" applyNumberFormat="1" applyFont="1" applyFill="1" applyBorder="1" applyAlignment="1">
      <alignment horizontal="right"/>
    </xf>
    <xf numFmtId="2" fontId="44" fillId="13" borderId="38" xfId="18" applyNumberFormat="1" applyFont="1" applyFill="1" applyBorder="1" applyAlignment="1">
      <alignment horizontal="right"/>
    </xf>
    <xf numFmtId="2" fontId="42" fillId="9" borderId="37" xfId="18" applyNumberFormat="1" applyFont="1" applyFill="1" applyBorder="1" applyAlignment="1" applyProtection="1">
      <alignment horizontal="right"/>
      <protection locked="0"/>
    </xf>
    <xf numFmtId="0" fontId="42" fillId="0" borderId="38" xfId="19" applyFont="1" applyBorder="1" applyAlignment="1" applyProtection="1">
      <alignment horizontal="center"/>
      <protection locked="0"/>
    </xf>
    <xf numFmtId="0" fontId="42" fillId="0" borderId="38" xfId="19" applyFont="1" applyBorder="1" applyAlignment="1">
      <alignment horizontal="center"/>
    </xf>
    <xf numFmtId="0" fontId="43" fillId="0" borderId="38" xfId="20" applyFont="1" applyBorder="1" applyAlignment="1" applyProtection="1">
      <alignment horizontal="center" vertical="center" wrapText="1"/>
      <protection locked="0"/>
    </xf>
    <xf numFmtId="2" fontId="42" fillId="9" borderId="38" xfId="18" applyNumberFormat="1" applyFont="1" applyFill="1" applyBorder="1" applyAlignment="1" applyProtection="1">
      <alignment horizontal="right"/>
      <protection locked="0"/>
    </xf>
    <xf numFmtId="2" fontId="42" fillId="0" borderId="38" xfId="18" quotePrefix="1" applyNumberFormat="1" applyFont="1" applyBorder="1" applyAlignment="1" applyProtection="1">
      <alignment horizontal="right"/>
      <protection locked="0"/>
    </xf>
    <xf numFmtId="2" fontId="42" fillId="0" borderId="39" xfId="18" applyNumberFormat="1" applyFont="1" applyBorder="1" applyAlignment="1" applyProtection="1">
      <alignment horizontal="right"/>
      <protection locked="0"/>
    </xf>
    <xf numFmtId="2" fontId="42" fillId="9" borderId="43" xfId="18" quotePrefix="1" applyNumberFormat="1" applyFont="1" applyFill="1" applyBorder="1" applyAlignment="1" applyProtection="1">
      <alignment horizontal="right"/>
      <protection locked="0"/>
    </xf>
    <xf numFmtId="2" fontId="42" fillId="9" borderId="38" xfId="18" quotePrefix="1" applyNumberFormat="1" applyFont="1" applyFill="1" applyBorder="1" applyAlignment="1" applyProtection="1">
      <alignment horizontal="right"/>
      <protection locked="0"/>
    </xf>
    <xf numFmtId="2" fontId="42" fillId="9" borderId="39" xfId="18" applyNumberFormat="1" applyFont="1" applyFill="1" applyBorder="1" applyAlignment="1" applyProtection="1">
      <alignment horizontal="right"/>
      <protection locked="0"/>
    </xf>
    <xf numFmtId="2" fontId="42" fillId="3" borderId="43" xfId="18" quotePrefix="1" applyNumberFormat="1" applyFont="1" applyFill="1" applyBorder="1" applyAlignment="1" applyProtection="1">
      <alignment horizontal="right"/>
      <protection locked="0"/>
    </xf>
    <xf numFmtId="2" fontId="42" fillId="3" borderId="38" xfId="18" quotePrefix="1" applyNumberFormat="1" applyFont="1" applyFill="1" applyBorder="1" applyAlignment="1" applyProtection="1">
      <alignment horizontal="right"/>
      <protection locked="0"/>
    </xf>
    <xf numFmtId="2" fontId="42" fillId="3" borderId="44" xfId="18" applyNumberFormat="1" applyFont="1" applyFill="1" applyBorder="1" applyAlignment="1" applyProtection="1">
      <alignment horizontal="right"/>
      <protection locked="0"/>
    </xf>
    <xf numFmtId="2" fontId="42" fillId="9" borderId="38" xfId="18" applyNumberFormat="1" applyFont="1" applyFill="1" applyBorder="1" applyAlignment="1">
      <alignment horizontal="right"/>
    </xf>
    <xf numFmtId="2" fontId="42" fillId="9" borderId="41" xfId="18" applyNumberFormat="1" applyFont="1" applyFill="1" applyBorder="1" applyAlignment="1" applyProtection="1">
      <alignment horizontal="right"/>
      <protection locked="0"/>
    </xf>
    <xf numFmtId="2" fontId="42" fillId="0" borderId="43" xfId="18" quotePrefix="1" applyNumberFormat="1" applyFont="1" applyBorder="1" applyAlignment="1" applyProtection="1">
      <alignment horizontal="right"/>
      <protection locked="0"/>
    </xf>
    <xf numFmtId="2" fontId="42" fillId="0" borderId="44" xfId="18" applyNumberFormat="1" applyFont="1" applyBorder="1" applyAlignment="1" applyProtection="1">
      <alignment horizontal="right"/>
      <protection locked="0"/>
    </xf>
    <xf numFmtId="49" fontId="42" fillId="0" borderId="38" xfId="18" applyNumberFormat="1" applyFont="1" applyBorder="1" applyAlignment="1" applyProtection="1">
      <alignment horizontal="center"/>
      <protection locked="0"/>
    </xf>
    <xf numFmtId="0" fontId="42" fillId="0" borderId="38" xfId="18" applyFont="1" applyBorder="1" applyAlignment="1" applyProtection="1">
      <alignment horizontal="center" vertical="center"/>
      <protection locked="0"/>
    </xf>
    <xf numFmtId="2" fontId="42" fillId="0" borderId="38" xfId="18" applyNumberFormat="1" applyFont="1" applyBorder="1" applyAlignment="1" applyProtection="1">
      <alignment horizontal="right"/>
      <protection locked="0"/>
    </xf>
    <xf numFmtId="2" fontId="42" fillId="3" borderId="38" xfId="18" applyNumberFormat="1" applyFont="1" applyFill="1" applyBorder="1" applyAlignment="1" applyProtection="1">
      <alignment horizontal="right"/>
      <protection locked="0"/>
    </xf>
    <xf numFmtId="2" fontId="42" fillId="9" borderId="43" xfId="18" applyNumberFormat="1" applyFont="1" applyFill="1" applyBorder="1" applyAlignment="1" applyProtection="1">
      <alignment horizontal="right"/>
      <protection locked="0"/>
    </xf>
    <xf numFmtId="2" fontId="42" fillId="9" borderId="44" xfId="18" applyNumberFormat="1" applyFont="1" applyFill="1" applyBorder="1" applyAlignment="1" applyProtection="1">
      <alignment horizontal="right"/>
      <protection locked="0"/>
    </xf>
    <xf numFmtId="2" fontId="42" fillId="3" borderId="43" xfId="18" applyNumberFormat="1" applyFont="1" applyFill="1" applyBorder="1" applyAlignment="1" applyProtection="1">
      <alignment horizontal="right"/>
      <protection locked="0"/>
    </xf>
    <xf numFmtId="2" fontId="42" fillId="9" borderId="45" xfId="18" applyNumberFormat="1" applyFont="1" applyFill="1" applyBorder="1" applyAlignment="1" applyProtection="1">
      <alignment horizontal="right"/>
      <protection locked="0"/>
    </xf>
    <xf numFmtId="2" fontId="42" fillId="3" borderId="39" xfId="18" applyNumberFormat="1" applyFont="1" applyFill="1" applyBorder="1" applyAlignment="1" applyProtection="1">
      <alignment horizontal="right"/>
      <protection locked="0"/>
    </xf>
    <xf numFmtId="49" fontId="40" fillId="13" borderId="38" xfId="18" applyNumberFormat="1" applyFont="1" applyFill="1" applyBorder="1" applyAlignment="1">
      <alignment horizontal="center"/>
    </xf>
    <xf numFmtId="0" fontId="40" fillId="13" borderId="38" xfId="18" applyFont="1" applyFill="1" applyBorder="1"/>
    <xf numFmtId="2" fontId="40" fillId="13" borderId="38" xfId="18" applyNumberFormat="1" applyFont="1" applyFill="1" applyBorder="1" applyAlignment="1">
      <alignment horizontal="right"/>
    </xf>
    <xf numFmtId="0" fontId="1" fillId="3" borderId="0" xfId="18" applyFill="1" applyAlignment="1">
      <alignment horizontal="center"/>
    </xf>
    <xf numFmtId="10" fontId="1" fillId="3" borderId="0" xfId="18" applyNumberFormat="1" applyFill="1" applyAlignment="1">
      <alignment horizontal="center"/>
    </xf>
    <xf numFmtId="49" fontId="45" fillId="0" borderId="0" xfId="18" applyNumberFormat="1" applyFont="1"/>
    <xf numFmtId="0" fontId="45" fillId="0" borderId="0" xfId="18" applyFont="1"/>
    <xf numFmtId="0" fontId="42" fillId="0" borderId="34" xfId="19" applyFont="1" applyBorder="1" applyAlignment="1">
      <alignment horizontal="center"/>
    </xf>
    <xf numFmtId="2" fontId="42" fillId="9" borderId="47" xfId="18" applyNumberFormat="1" applyFont="1" applyFill="1" applyBorder="1" applyAlignment="1" applyProtection="1">
      <alignment horizontal="right"/>
      <protection locked="0"/>
    </xf>
    <xf numFmtId="3" fontId="20" fillId="5" borderId="0" xfId="17" applyNumberFormat="1" applyFont="1" applyFill="1" applyAlignment="1">
      <alignment horizontal="right"/>
    </xf>
    <xf numFmtId="4" fontId="20" fillId="5" borderId="3" xfId="17" applyNumberFormat="1" applyFont="1" applyFill="1" applyBorder="1" applyAlignment="1">
      <alignment horizontal="right"/>
    </xf>
    <xf numFmtId="3" fontId="17" fillId="4" borderId="0" xfId="17" applyNumberFormat="1" applyFont="1" applyFill="1" applyAlignment="1">
      <alignment horizontal="right" wrapText="1"/>
    </xf>
    <xf numFmtId="3" fontId="17" fillId="0" borderId="22" xfId="17" applyNumberFormat="1" applyFont="1" applyBorder="1" applyAlignment="1">
      <alignment horizontal="right" wrapText="1"/>
    </xf>
    <xf numFmtId="3" fontId="17" fillId="2" borderId="22" xfId="0" applyNumberFormat="1" applyFont="1" applyFill="1" applyBorder="1" applyAlignment="1">
      <alignment horizontal="right" vertical="center"/>
    </xf>
    <xf numFmtId="3" fontId="17" fillId="0" borderId="22" xfId="17" applyNumberFormat="1" applyFont="1" applyBorder="1" applyAlignment="1">
      <alignment horizontal="right" vertical="center"/>
    </xf>
    <xf numFmtId="3" fontId="17" fillId="0" borderId="22" xfId="17" applyNumberFormat="1" applyFont="1" applyBorder="1" applyAlignment="1">
      <alignment horizontal="right"/>
    </xf>
    <xf numFmtId="3" fontId="17" fillId="0" borderId="0" xfId="17" applyNumberFormat="1" applyFont="1" applyAlignment="1">
      <alignment horizontal="right"/>
    </xf>
    <xf numFmtId="166" fontId="38" fillId="0" borderId="0" xfId="10" applyNumberFormat="1" applyFont="1" applyAlignment="1">
      <alignment horizontal="center"/>
    </xf>
    <xf numFmtId="49" fontId="24" fillId="5" borderId="0" xfId="18" applyNumberFormat="1" applyFont="1" applyFill="1" applyAlignment="1" applyProtection="1">
      <alignment vertical="center" wrapText="1"/>
      <protection locked="0"/>
    </xf>
    <xf numFmtId="49" fontId="24" fillId="5" borderId="3" xfId="18" applyNumberFormat="1" applyFont="1" applyFill="1" applyBorder="1" applyAlignment="1" applyProtection="1">
      <alignment vertical="center" wrapText="1"/>
      <protection locked="0"/>
    </xf>
    <xf numFmtId="0" fontId="40" fillId="5" borderId="30" xfId="19" applyFont="1" applyFill="1" applyBorder="1" applyAlignment="1" applyProtection="1">
      <alignment horizontal="center" vertical="center" wrapText="1"/>
      <protection locked="0"/>
    </xf>
    <xf numFmtId="0" fontId="40" fillId="5" borderId="30" xfId="19" applyFont="1" applyFill="1" applyBorder="1" applyAlignment="1" applyProtection="1">
      <alignment horizontal="center" vertical="center"/>
      <protection locked="0"/>
    </xf>
    <xf numFmtId="10" fontId="11" fillId="11" borderId="6" xfId="0" quotePrefix="1" applyNumberFormat="1" applyFont="1" applyFill="1" applyBorder="1" applyAlignment="1">
      <alignment horizontal="center"/>
    </xf>
    <xf numFmtId="1" fontId="11" fillId="4" borderId="6" xfId="0" applyNumberFormat="1" applyFont="1" applyFill="1" applyBorder="1" applyAlignment="1">
      <alignment horizontal="center"/>
    </xf>
    <xf numFmtId="10" fontId="11" fillId="4" borderId="6" xfId="9" applyNumberFormat="1" applyFont="1" applyFill="1" applyBorder="1" applyAlignment="1">
      <alignment horizontal="center"/>
    </xf>
    <xf numFmtId="164" fontId="11" fillId="4" borderId="6" xfId="0" applyNumberFormat="1" applyFont="1" applyFill="1" applyBorder="1" applyAlignment="1">
      <alignment horizontal="right"/>
    </xf>
    <xf numFmtId="10" fontId="11" fillId="4" borderId="6" xfId="0" applyNumberFormat="1" applyFont="1" applyFill="1" applyBorder="1" applyAlignment="1">
      <alignment horizontal="center"/>
    </xf>
    <xf numFmtId="164" fontId="14" fillId="4" borderId="6" xfId="0" applyNumberFormat="1" applyFont="1" applyFill="1" applyBorder="1" applyAlignment="1">
      <alignment horizontal="right"/>
    </xf>
    <xf numFmtId="10" fontId="14" fillId="4" borderId="6" xfId="0" applyNumberFormat="1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6" xfId="0" quotePrefix="1" applyFont="1" applyFill="1" applyBorder="1" applyAlignment="1">
      <alignment horizontal="center"/>
    </xf>
    <xf numFmtId="10" fontId="11" fillId="4" borderId="6" xfId="0" quotePrefix="1" applyNumberFormat="1" applyFont="1" applyFill="1" applyBorder="1" applyAlignment="1">
      <alignment horizontal="center"/>
    </xf>
    <xf numFmtId="3" fontId="14" fillId="4" borderId="6" xfId="0" quotePrefix="1" applyNumberFormat="1" applyFont="1" applyFill="1" applyBorder="1" applyAlignment="1">
      <alignment horizontal="center"/>
    </xf>
    <xf numFmtId="10" fontId="14" fillId="4" borderId="6" xfId="0" quotePrefix="1" applyNumberFormat="1" applyFont="1" applyFill="1" applyBorder="1" applyAlignment="1">
      <alignment horizontal="center"/>
    </xf>
    <xf numFmtId="3" fontId="11" fillId="4" borderId="6" xfId="0" quotePrefix="1" applyNumberFormat="1" applyFont="1" applyFill="1" applyBorder="1" applyAlignment="1">
      <alignment horizontal="center"/>
    </xf>
    <xf numFmtId="3" fontId="11" fillId="4" borderId="6" xfId="0" applyNumberFormat="1" applyFont="1" applyFill="1" applyBorder="1" applyAlignment="1">
      <alignment horizontal="center"/>
    </xf>
    <xf numFmtId="3" fontId="14" fillId="11" borderId="6" xfId="0" quotePrefix="1" applyNumberFormat="1" applyFont="1" applyFill="1" applyBorder="1" applyAlignment="1">
      <alignment horizontal="center"/>
    </xf>
    <xf numFmtId="165" fontId="20" fillId="5" borderId="0" xfId="10" applyFont="1" applyFill="1" applyAlignment="1">
      <alignment horizontal="center"/>
    </xf>
    <xf numFmtId="1" fontId="20" fillId="5" borderId="0" xfId="10" applyNumberFormat="1" applyFont="1" applyFill="1" applyAlignment="1">
      <alignment horizontal="center" vertical="center" wrapText="1"/>
    </xf>
    <xf numFmtId="1" fontId="20" fillId="5" borderId="1" xfId="10" applyNumberFormat="1" applyFont="1" applyFill="1" applyBorder="1" applyAlignment="1">
      <alignment horizontal="center" vertical="center" wrapText="1"/>
    </xf>
    <xf numFmtId="0" fontId="20" fillId="5" borderId="0" xfId="17" applyFont="1" applyFill="1" applyAlignment="1">
      <alignment horizontal="center"/>
    </xf>
    <xf numFmtId="0" fontId="0" fillId="0" borderId="0" xfId="0" applyAlignment="1">
      <alignment horizontal="center"/>
    </xf>
    <xf numFmtId="0" fontId="17" fillId="0" borderId="28" xfId="17" applyFont="1" applyBorder="1" applyAlignment="1">
      <alignment horizontal="center" vertical="center"/>
    </xf>
    <xf numFmtId="165" fontId="11" fillId="0" borderId="30" xfId="10" applyFont="1" applyBorder="1" applyAlignment="1">
      <alignment horizontal="center" vertical="center"/>
    </xf>
    <xf numFmtId="165" fontId="11" fillId="0" borderId="29" xfId="10" applyFont="1" applyBorder="1" applyAlignment="1">
      <alignment horizontal="center" vertical="center"/>
    </xf>
    <xf numFmtId="0" fontId="17" fillId="0" borderId="2" xfId="17" applyFont="1" applyBorder="1" applyAlignment="1">
      <alignment horizontal="center" vertical="center"/>
    </xf>
    <xf numFmtId="165" fontId="11" fillId="0" borderId="0" xfId="10" applyFont="1" applyAlignment="1">
      <alignment horizontal="center" vertical="center"/>
    </xf>
    <xf numFmtId="165" fontId="11" fillId="0" borderId="3" xfId="10" applyFont="1" applyBorder="1" applyAlignment="1">
      <alignment horizontal="center" vertical="center"/>
    </xf>
    <xf numFmtId="0" fontId="20" fillId="5" borderId="0" xfId="17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2" xfId="17" applyFont="1" applyBorder="1" applyAlignment="1">
      <alignment horizontal="center"/>
    </xf>
    <xf numFmtId="165" fontId="11" fillId="0" borderId="3" xfId="10" applyFont="1" applyBorder="1" applyAlignment="1">
      <alignment horizontal="center"/>
    </xf>
    <xf numFmtId="164" fontId="17" fillId="0" borderId="2" xfId="17" applyNumberFormat="1" applyFont="1" applyBorder="1" applyAlignment="1">
      <alignment horizontal="center"/>
    </xf>
    <xf numFmtId="164" fontId="17" fillId="0" borderId="0" xfId="17" applyNumberFormat="1" applyFont="1" applyAlignment="1">
      <alignment horizontal="center"/>
    </xf>
    <xf numFmtId="164" fontId="17" fillId="0" borderId="3" xfId="17" applyNumberFormat="1" applyFont="1" applyBorder="1" applyAlignment="1">
      <alignment horizontal="center"/>
    </xf>
    <xf numFmtId="2" fontId="17" fillId="0" borderId="2" xfId="17" applyNumberFormat="1" applyFont="1" applyBorder="1" applyAlignment="1">
      <alignment horizontal="center" vertical="center"/>
    </xf>
    <xf numFmtId="0" fontId="10" fillId="0" borderId="28" xfId="17" applyFont="1" applyBorder="1" applyAlignment="1">
      <alignment horizontal="center" vertical="center"/>
    </xf>
    <xf numFmtId="165" fontId="10" fillId="0" borderId="29" xfId="10" applyFont="1" applyBorder="1" applyAlignment="1">
      <alignment horizontal="center" vertical="center"/>
    </xf>
    <xf numFmtId="164" fontId="17" fillId="0" borderId="28" xfId="17" applyNumberFormat="1" applyFont="1" applyBorder="1" applyAlignment="1">
      <alignment horizontal="center" vertical="center"/>
    </xf>
    <xf numFmtId="0" fontId="17" fillId="0" borderId="0" xfId="17" applyFont="1" applyAlignment="1">
      <alignment horizontal="center"/>
    </xf>
    <xf numFmtId="0" fontId="17" fillId="0" borderId="3" xfId="17" applyFont="1" applyBorder="1" applyAlignment="1">
      <alignment horizontal="center"/>
    </xf>
    <xf numFmtId="2" fontId="11" fillId="0" borderId="2" xfId="17" applyNumberFormat="1" applyFont="1" applyBorder="1" applyAlignment="1">
      <alignment horizontal="center"/>
    </xf>
    <xf numFmtId="2" fontId="11" fillId="0" borderId="3" xfId="10" applyNumberFormat="1" applyFont="1" applyBorder="1" applyAlignment="1">
      <alignment horizontal="center"/>
    </xf>
    <xf numFmtId="0" fontId="18" fillId="0" borderId="2" xfId="17" applyFont="1" applyBorder="1" applyAlignment="1">
      <alignment horizontal="center" vertical="center"/>
    </xf>
    <xf numFmtId="165" fontId="14" fillId="0" borderId="3" xfId="10" applyFont="1" applyBorder="1" applyAlignment="1">
      <alignment horizontal="center" vertical="center"/>
    </xf>
    <xf numFmtId="0" fontId="17" fillId="0" borderId="3" xfId="17" applyFont="1" applyBorder="1" applyAlignment="1">
      <alignment horizontal="center" vertical="center"/>
    </xf>
    <xf numFmtId="165" fontId="11" fillId="0" borderId="0" xfId="10" applyFont="1" applyAlignment="1">
      <alignment horizontal="center"/>
    </xf>
    <xf numFmtId="49" fontId="46" fillId="5" borderId="0" xfId="18" applyNumberFormat="1" applyFont="1" applyFill="1" applyAlignment="1" applyProtection="1">
      <alignment horizontal="center" vertical="center"/>
      <protection locked="0"/>
    </xf>
    <xf numFmtId="49" fontId="46" fillId="5" borderId="3" xfId="18" applyNumberFormat="1" applyFont="1" applyFill="1" applyBorder="1" applyAlignment="1" applyProtection="1">
      <alignment horizontal="center" vertical="center"/>
      <protection locked="0"/>
    </xf>
    <xf numFmtId="0" fontId="39" fillId="9" borderId="32" xfId="18" applyFont="1" applyFill="1" applyBorder="1" applyAlignment="1">
      <alignment horizontal="center" vertical="center" wrapText="1"/>
    </xf>
    <xf numFmtId="0" fontId="39" fillId="9" borderId="33" xfId="18" applyFont="1" applyFill="1" applyBorder="1" applyAlignment="1">
      <alignment horizontal="center" vertical="center" wrapText="1"/>
    </xf>
    <xf numFmtId="0" fontId="39" fillId="9" borderId="32" xfId="18" applyFont="1" applyFill="1" applyBorder="1" applyAlignment="1">
      <alignment horizontal="center" vertical="center"/>
    </xf>
    <xf numFmtId="0" fontId="39" fillId="9" borderId="33" xfId="18" applyFont="1" applyFill="1" applyBorder="1" applyAlignment="1">
      <alignment horizontal="center" vertical="center"/>
    </xf>
    <xf numFmtId="2" fontId="39" fillId="9" borderId="2" xfId="18" applyNumberFormat="1" applyFont="1" applyFill="1" applyBorder="1" applyAlignment="1">
      <alignment horizontal="center"/>
    </xf>
    <xf numFmtId="2" fontId="39" fillId="9" borderId="0" xfId="18" applyNumberFormat="1" applyFont="1" applyFill="1" applyAlignment="1">
      <alignment horizontal="center"/>
    </xf>
    <xf numFmtId="2" fontId="39" fillId="9" borderId="3" xfId="18" applyNumberFormat="1" applyFont="1" applyFill="1" applyBorder="1" applyAlignment="1">
      <alignment horizontal="center"/>
    </xf>
    <xf numFmtId="2" fontId="39" fillId="3" borderId="2" xfId="18" applyNumberFormat="1" applyFont="1" applyFill="1" applyBorder="1" applyAlignment="1">
      <alignment horizontal="center"/>
    </xf>
    <xf numFmtId="2" fontId="39" fillId="3" borderId="0" xfId="18" applyNumberFormat="1" applyFont="1" applyFill="1" applyAlignment="1">
      <alignment horizontal="center"/>
    </xf>
    <xf numFmtId="2" fontId="39" fillId="3" borderId="3" xfId="18" applyNumberFormat="1" applyFont="1" applyFill="1" applyBorder="1" applyAlignment="1">
      <alignment horizontal="center"/>
    </xf>
    <xf numFmtId="0" fontId="39" fillId="9" borderId="2" xfId="18" applyFont="1" applyFill="1" applyBorder="1" applyAlignment="1">
      <alignment horizontal="center" wrapText="1"/>
    </xf>
    <xf numFmtId="0" fontId="39" fillId="9" borderId="0" xfId="18" applyFont="1" applyFill="1" applyAlignment="1">
      <alignment horizontal="center" wrapText="1"/>
    </xf>
    <xf numFmtId="0" fontId="39" fillId="9" borderId="3" xfId="18" applyFont="1" applyFill="1" applyBorder="1" applyAlignment="1">
      <alignment horizontal="center" wrapText="1"/>
    </xf>
    <xf numFmtId="0" fontId="40" fillId="13" borderId="32" xfId="18" applyFont="1" applyFill="1" applyBorder="1" applyAlignment="1">
      <alignment horizontal="center" vertical="center" wrapText="1"/>
    </xf>
    <xf numFmtId="0" fontId="40" fillId="13" borderId="46" xfId="18" applyFont="1" applyFill="1" applyBorder="1" applyAlignment="1">
      <alignment horizontal="center" vertical="center" wrapText="1"/>
    </xf>
    <xf numFmtId="0" fontId="24" fillId="5" borderId="0" xfId="11" applyFont="1" applyFill="1" applyAlignment="1">
      <alignment horizontal="center" vertical="center" wrapText="1"/>
    </xf>
    <xf numFmtId="0" fontId="24" fillId="5" borderId="40" xfId="1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5" fillId="5" borderId="2" xfId="0" applyFont="1" applyFill="1" applyBorder="1" applyAlignment="1">
      <alignment horizontal="right" wrapText="1"/>
    </xf>
    <xf numFmtId="0" fontId="15" fillId="5" borderId="0" xfId="0" applyFont="1" applyFill="1" applyAlignment="1">
      <alignment horizontal="right" wrapText="1"/>
    </xf>
    <xf numFmtId="0" fontId="16" fillId="5" borderId="3" xfId="0" applyFont="1" applyFill="1" applyBorder="1"/>
    <xf numFmtId="164" fontId="11" fillId="4" borderId="6" xfId="0" applyNumberFormat="1" applyFont="1" applyFill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10" fontId="11" fillId="0" borderId="6" xfId="0" applyNumberFormat="1" applyFont="1" applyBorder="1" applyAlignment="1">
      <alignment horizontal="center"/>
    </xf>
  </cellXfs>
  <cellStyles count="25">
    <cellStyle name="Currency" xfId="14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1" xr:uid="{00000000-0005-0000-0000-000009000000}"/>
    <cellStyle name="Normal 2 2" xfId="15" xr:uid="{00000000-0005-0000-0000-00000A000000}"/>
    <cellStyle name="Normal 3" xfId="8" xr:uid="{00000000-0005-0000-0000-00000B000000}"/>
    <cellStyle name="Normal 4" xfId="13" xr:uid="{00000000-0005-0000-0000-00000C000000}"/>
    <cellStyle name="Normal 5" xfId="21" xr:uid="{070C9558-EA3D-4ED0-BB0A-75821D94F704}"/>
    <cellStyle name="Normal 6" xfId="22" xr:uid="{F0594B02-943A-4218-BA48-E0DD868F8006}"/>
    <cellStyle name="Normal 7" xfId="23" xr:uid="{FDC7D70B-35FC-478C-B299-78F65142467A}"/>
    <cellStyle name="Normal 8" xfId="24" xr:uid="{1B432A68-C9D5-4EEA-B048-994B9910ED05}"/>
    <cellStyle name="Normal_CountyQuarterlyReport_0613" xfId="10" xr:uid="{00000000-0005-0000-0000-00000F000000}"/>
    <cellStyle name="Normal_CountyQuarterlyReportC 2" xfId="16" xr:uid="{00000000-0005-0000-0000-000010000000}"/>
    <cellStyle name="Normal_INCENTIVE GOALS Rpt 0710" xfId="9" xr:uid="{00000000-0005-0000-0000-000011000000}"/>
    <cellStyle name="Normal_INCENTIVE GOALS Rpt 0710 2 2" xfId="19" xr:uid="{00000000-0005-0000-0000-000012000000}"/>
    <cellStyle name="Normal_INCENTIVE GOALS_0912" xfId="12" xr:uid="{00000000-0005-0000-0000-000013000000}"/>
    <cellStyle name="Normal_qry_ACTY_FIPS_Agt" xfId="17" xr:uid="{00000000-0005-0000-0000-000014000000}"/>
    <cellStyle name="Normal_Self-Assessment_Scores_for_All_Categories_by_County" xfId="11" xr:uid="{00000000-0005-0000-0000-000017000000}"/>
    <cellStyle name="Normal_Sheet1" xfId="20" xr:uid="{00000000-0005-0000-0000-000018000000}"/>
    <cellStyle name="Normal_Staffing Prototype 2" xfId="18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48"/>
  </sheetPr>
  <dimension ref="A1:J205"/>
  <sheetViews>
    <sheetView tabSelected="1" workbookViewId="0">
      <pane xSplit="1" ySplit="4" topLeftCell="B69" activePane="bottomRight" state="frozen"/>
      <selection activeCell="D7" sqref="D7"/>
      <selection pane="topRight" activeCell="D7" sqref="D7"/>
      <selection pane="bottomLeft" activeCell="D7" sqref="D7"/>
      <selection pane="bottomRight" activeCell="O83" sqref="O83"/>
    </sheetView>
  </sheetViews>
  <sheetFormatPr defaultColWidth="10.33203125" defaultRowHeight="10.199999999999999" x14ac:dyDescent="0.2"/>
  <cols>
    <col min="1" max="1" width="25" style="196" customWidth="1"/>
    <col min="2" max="2" width="12.33203125" style="190" customWidth="1"/>
    <col min="3" max="3" width="13" style="190" customWidth="1"/>
    <col min="4" max="4" width="20.6640625" style="191" bestFit="1" customWidth="1"/>
    <col min="5" max="5" width="13.33203125" style="197" bestFit="1" customWidth="1"/>
    <col min="6" max="6" width="8.6640625" style="194" bestFit="1" customWidth="1"/>
    <col min="7" max="7" width="11.33203125" style="194" bestFit="1" customWidth="1"/>
    <col min="8" max="8" width="16.33203125" style="194" bestFit="1" customWidth="1"/>
    <col min="9" max="9" width="9.33203125" style="195" bestFit="1" customWidth="1"/>
    <col min="10" max="10" width="12.33203125" style="171" customWidth="1"/>
    <col min="11" max="16384" width="10.33203125" style="171"/>
  </cols>
  <sheetData>
    <row r="1" spans="1:10" s="168" customFormat="1" ht="14.4" thickBot="1" x14ac:dyDescent="0.35">
      <c r="A1" s="380" t="s">
        <v>321</v>
      </c>
      <c r="B1" s="380"/>
      <c r="C1" s="380"/>
      <c r="D1" s="380"/>
      <c r="E1" s="80"/>
      <c r="F1" s="80"/>
      <c r="G1" s="80"/>
      <c r="H1" s="80"/>
      <c r="I1" s="80"/>
      <c r="J1" s="381" t="s">
        <v>316</v>
      </c>
    </row>
    <row r="2" spans="1:10" s="169" customFormat="1" ht="13.5" customHeight="1" thickTop="1" x14ac:dyDescent="0.3">
      <c r="A2" s="380"/>
      <c r="B2" s="380"/>
      <c r="C2" s="380"/>
      <c r="D2" s="380"/>
      <c r="E2" s="81" t="s">
        <v>167</v>
      </c>
      <c r="F2" s="82" t="s">
        <v>168</v>
      </c>
      <c r="G2" s="82" t="s">
        <v>169</v>
      </c>
      <c r="H2" s="83" t="s">
        <v>170</v>
      </c>
      <c r="I2" s="84" t="s">
        <v>171</v>
      </c>
      <c r="J2" s="381"/>
    </row>
    <row r="3" spans="1:10" s="169" customFormat="1" ht="12.75" customHeight="1" thickBot="1" x14ac:dyDescent="0.35">
      <c r="A3" s="170"/>
      <c r="B3" s="85"/>
      <c r="C3" s="86"/>
      <c r="D3" s="241" t="s">
        <v>320</v>
      </c>
      <c r="E3" s="87" t="s">
        <v>172</v>
      </c>
      <c r="F3" s="88" t="s">
        <v>173</v>
      </c>
      <c r="G3" s="88" t="s">
        <v>174</v>
      </c>
      <c r="H3" s="89" t="s">
        <v>175</v>
      </c>
      <c r="I3" s="90" t="s">
        <v>176</v>
      </c>
      <c r="J3" s="381"/>
    </row>
    <row r="4" spans="1:10" ht="14.25" customHeight="1" x14ac:dyDescent="0.3">
      <c r="A4" s="91" t="s">
        <v>177</v>
      </c>
      <c r="B4" s="92" t="s">
        <v>2</v>
      </c>
      <c r="C4" s="92" t="s">
        <v>178</v>
      </c>
      <c r="D4" s="93" t="s">
        <v>179</v>
      </c>
      <c r="E4" s="94" t="s">
        <v>180</v>
      </c>
      <c r="F4" s="95" t="s">
        <v>151</v>
      </c>
      <c r="G4" s="96" t="s">
        <v>151</v>
      </c>
      <c r="H4" s="96" t="s">
        <v>151</v>
      </c>
      <c r="I4" s="97" t="s">
        <v>151</v>
      </c>
      <c r="J4" s="382"/>
    </row>
    <row r="5" spans="1:10" ht="13.8" x14ac:dyDescent="0.3">
      <c r="A5" s="98" t="s">
        <v>5</v>
      </c>
      <c r="B5" s="99">
        <v>5909</v>
      </c>
      <c r="C5" s="99">
        <v>422.07142857142856</v>
      </c>
      <c r="D5" s="273">
        <v>3.5000000000000003E-2</v>
      </c>
      <c r="E5" s="217">
        <v>337757.47148936172</v>
      </c>
      <c r="F5" s="218">
        <v>0.64180000000000004</v>
      </c>
      <c r="G5" s="218">
        <v>0.8357</v>
      </c>
      <c r="H5" s="218">
        <v>0.87839999999999996</v>
      </c>
      <c r="I5" s="218">
        <v>0.61350000000000005</v>
      </c>
      <c r="J5" s="267">
        <v>5.0155258813959733</v>
      </c>
    </row>
    <row r="6" spans="1:10" ht="13.8" x14ac:dyDescent="0.3">
      <c r="A6" s="98" t="s">
        <v>6</v>
      </c>
      <c r="B6" s="99">
        <v>1115</v>
      </c>
      <c r="C6" s="99">
        <v>278.75</v>
      </c>
      <c r="D6" s="273">
        <v>3.5000000000000003E-2</v>
      </c>
      <c r="E6" s="217">
        <v>230019.27809523809</v>
      </c>
      <c r="F6" s="218">
        <v>0.60550000000000004</v>
      </c>
      <c r="G6" s="218">
        <v>0.90490000000000004</v>
      </c>
      <c r="H6" s="218">
        <v>0.99880000000000002</v>
      </c>
      <c r="I6" s="218">
        <v>0.57779999999999998</v>
      </c>
      <c r="J6" s="268">
        <v>4.0757629618853342</v>
      </c>
    </row>
    <row r="7" spans="1:10" ht="13.8" x14ac:dyDescent="0.3">
      <c r="A7" s="98" t="s">
        <v>7</v>
      </c>
      <c r="B7" s="99">
        <v>322</v>
      </c>
      <c r="C7" s="99">
        <v>184</v>
      </c>
      <c r="D7" s="273">
        <v>4.5999999999999999E-2</v>
      </c>
      <c r="E7" s="217">
        <v>177354.62</v>
      </c>
      <c r="F7" s="218">
        <v>0.62670000000000003</v>
      </c>
      <c r="G7" s="218">
        <v>0.89129999999999998</v>
      </c>
      <c r="H7" s="218">
        <v>1.0317000000000001</v>
      </c>
      <c r="I7" s="218">
        <v>0.61129999999999995</v>
      </c>
      <c r="J7" s="268">
        <v>2.5737941210546569</v>
      </c>
    </row>
    <row r="8" spans="1:10" ht="13.8" x14ac:dyDescent="0.3">
      <c r="A8" s="98" t="s">
        <v>8</v>
      </c>
      <c r="B8" s="99">
        <v>1858</v>
      </c>
      <c r="C8" s="99">
        <v>391.15789473684208</v>
      </c>
      <c r="D8" s="273">
        <v>0.04</v>
      </c>
      <c r="E8" s="217">
        <v>367559.65833333338</v>
      </c>
      <c r="F8" s="218">
        <v>0.62709999999999999</v>
      </c>
      <c r="G8" s="218">
        <v>0.97199999999999998</v>
      </c>
      <c r="H8" s="218">
        <v>0.97040000000000004</v>
      </c>
      <c r="I8" s="218">
        <v>0.65290000000000004</v>
      </c>
      <c r="J8" s="268">
        <v>4.742998662936019</v>
      </c>
    </row>
    <row r="9" spans="1:10" ht="13.8" x14ac:dyDescent="0.3">
      <c r="A9" s="98" t="s">
        <v>9</v>
      </c>
      <c r="B9" s="99">
        <v>828</v>
      </c>
      <c r="C9" s="99">
        <v>207</v>
      </c>
      <c r="D9" s="273">
        <v>3.2000000000000001E-2</v>
      </c>
      <c r="E9" s="217">
        <v>202041.66285714286</v>
      </c>
      <c r="F9" s="218">
        <v>0.73409999999999997</v>
      </c>
      <c r="G9" s="218">
        <v>0.93840000000000001</v>
      </c>
      <c r="H9" s="218">
        <v>0.91379999999999995</v>
      </c>
      <c r="I9" s="218">
        <v>0.71619999999999995</v>
      </c>
      <c r="J9" s="268">
        <v>2.3133975818596375</v>
      </c>
    </row>
    <row r="10" spans="1:10" ht="13.8" x14ac:dyDescent="0.3">
      <c r="A10" s="98" t="s">
        <v>10</v>
      </c>
      <c r="B10" s="99">
        <v>272</v>
      </c>
      <c r="C10" s="99">
        <v>272</v>
      </c>
      <c r="D10" s="273">
        <v>3.2000000000000001E-2</v>
      </c>
      <c r="E10" s="217">
        <v>442867.31</v>
      </c>
      <c r="F10" s="218">
        <v>0.7419</v>
      </c>
      <c r="G10" s="218">
        <v>0.87870000000000004</v>
      </c>
      <c r="H10" s="218">
        <v>1.0494000000000001</v>
      </c>
      <c r="I10" s="218">
        <v>0.63300000000000001</v>
      </c>
      <c r="J10" s="268">
        <v>4.0396605182375787</v>
      </c>
    </row>
    <row r="11" spans="1:10" ht="13.8" x14ac:dyDescent="0.3">
      <c r="A11" s="98" t="s">
        <v>11</v>
      </c>
      <c r="B11" s="99">
        <v>2504</v>
      </c>
      <c r="C11" s="99">
        <v>455.27272727272725</v>
      </c>
      <c r="D11" s="273">
        <v>4.0999999999999995E-2</v>
      </c>
      <c r="E11" s="217">
        <v>378945.45517241379</v>
      </c>
      <c r="F11" s="218">
        <v>0.63090000000000002</v>
      </c>
      <c r="G11" s="218">
        <v>0.93489999999999995</v>
      </c>
      <c r="H11" s="218">
        <v>0.91169999999999995</v>
      </c>
      <c r="I11" s="218">
        <v>0.55659999999999998</v>
      </c>
      <c r="J11" s="268">
        <v>4.4686038113946314</v>
      </c>
    </row>
    <row r="12" spans="1:10" ht="13.8" x14ac:dyDescent="0.3">
      <c r="A12" s="98" t="s">
        <v>12</v>
      </c>
      <c r="B12" s="99">
        <v>1280</v>
      </c>
      <c r="C12" s="99">
        <v>426.66666666666669</v>
      </c>
      <c r="D12" s="273">
        <v>4.7E-2</v>
      </c>
      <c r="E12" s="217">
        <v>445741.93714285718</v>
      </c>
      <c r="F12" s="218">
        <v>0.65849999999999997</v>
      </c>
      <c r="G12" s="218">
        <v>0.95309999999999995</v>
      </c>
      <c r="H12" s="218">
        <v>0.92620000000000002</v>
      </c>
      <c r="I12" s="218">
        <v>0.63539999999999996</v>
      </c>
      <c r="J12" s="268">
        <v>3.2773008351639437</v>
      </c>
    </row>
    <row r="13" spans="1:10" ht="13.8" x14ac:dyDescent="0.3">
      <c r="A13" s="98" t="s">
        <v>13</v>
      </c>
      <c r="B13" s="99">
        <v>1994</v>
      </c>
      <c r="C13" s="99">
        <v>249.25</v>
      </c>
      <c r="D13" s="273">
        <v>4.5999999999999999E-2</v>
      </c>
      <c r="E13" s="217">
        <v>313247.484</v>
      </c>
      <c r="F13" s="218">
        <v>0.7157</v>
      </c>
      <c r="G13" s="218">
        <v>0.87809999999999999</v>
      </c>
      <c r="H13" s="218">
        <v>0.94159999999999999</v>
      </c>
      <c r="I13" s="218">
        <v>0.67949999999999999</v>
      </c>
      <c r="J13" s="268">
        <v>3.5541397075839454</v>
      </c>
    </row>
    <row r="14" spans="1:10" ht="13.8" x14ac:dyDescent="0.3">
      <c r="A14" s="98" t="s">
        <v>14</v>
      </c>
      <c r="B14" s="99">
        <v>3374</v>
      </c>
      <c r="C14" s="99">
        <v>313.86046511627904</v>
      </c>
      <c r="D14" s="273">
        <v>4.8000000000000001E-2</v>
      </c>
      <c r="E14" s="217">
        <v>353326.73714285716</v>
      </c>
      <c r="F14" s="218">
        <v>0.72189999999999999</v>
      </c>
      <c r="G14" s="218">
        <v>0.90900000000000003</v>
      </c>
      <c r="H14" s="218">
        <v>0.99560000000000004</v>
      </c>
      <c r="I14" s="218">
        <v>0.68210000000000004</v>
      </c>
      <c r="J14" s="268">
        <v>4.3309665998252918</v>
      </c>
    </row>
    <row r="15" spans="1:10" ht="13.8" x14ac:dyDescent="0.3">
      <c r="A15" s="98" t="s">
        <v>15</v>
      </c>
      <c r="B15" s="99">
        <v>5583</v>
      </c>
      <c r="C15" s="99">
        <v>620.33333333333337</v>
      </c>
      <c r="D15" s="273">
        <v>2.7999999999999997E-2</v>
      </c>
      <c r="E15" s="217">
        <v>466501.24628571427</v>
      </c>
      <c r="F15" s="218">
        <v>0.70250000000000001</v>
      </c>
      <c r="G15" s="218">
        <v>0.95579999999999998</v>
      </c>
      <c r="H15" s="218">
        <v>0.97050000000000003</v>
      </c>
      <c r="I15" s="218">
        <v>0.69179999999999997</v>
      </c>
      <c r="J15" s="268">
        <v>7.8573067832935362</v>
      </c>
    </row>
    <row r="16" spans="1:10" ht="13.8" x14ac:dyDescent="0.3">
      <c r="A16" s="98" t="s">
        <v>16</v>
      </c>
      <c r="B16" s="99">
        <v>2381</v>
      </c>
      <c r="C16" s="99">
        <v>476.2</v>
      </c>
      <c r="D16" s="273">
        <v>3.3000000000000002E-2</v>
      </c>
      <c r="E16" s="217">
        <v>353315.69</v>
      </c>
      <c r="F16" s="218">
        <v>0.65900000000000003</v>
      </c>
      <c r="G16" s="218">
        <v>0.89580000000000004</v>
      </c>
      <c r="H16" s="218">
        <v>0.96599999999999997</v>
      </c>
      <c r="I16" s="218">
        <v>0.60160000000000002</v>
      </c>
      <c r="J16" s="268">
        <v>5.0228135097176079</v>
      </c>
    </row>
    <row r="17" spans="1:10" ht="13.8" x14ac:dyDescent="0.3">
      <c r="A17" s="98" t="s">
        <v>17</v>
      </c>
      <c r="B17" s="99">
        <v>4572</v>
      </c>
      <c r="C17" s="99">
        <v>272.95522388059703</v>
      </c>
      <c r="D17" s="273">
        <v>3.5000000000000003E-2</v>
      </c>
      <c r="E17" s="217">
        <v>399236.76173913042</v>
      </c>
      <c r="F17" s="218">
        <v>0.75019999999999998</v>
      </c>
      <c r="G17" s="218">
        <v>0.89500000000000002</v>
      </c>
      <c r="H17" s="218">
        <v>1.0182</v>
      </c>
      <c r="I17" s="218">
        <v>0.73260000000000003</v>
      </c>
      <c r="J17" s="268">
        <v>4.6107589493571854</v>
      </c>
    </row>
    <row r="18" spans="1:10" ht="13.8" x14ac:dyDescent="0.3">
      <c r="A18" s="98" t="s">
        <v>18</v>
      </c>
      <c r="B18" s="99">
        <v>2634</v>
      </c>
      <c r="C18" s="99">
        <v>339.87096774193549</v>
      </c>
      <c r="D18" s="273">
        <v>3.6000000000000004E-2</v>
      </c>
      <c r="E18" s="217">
        <v>442940.96</v>
      </c>
      <c r="F18" s="218">
        <v>0.69120000000000004</v>
      </c>
      <c r="G18" s="218">
        <v>0.93510000000000004</v>
      </c>
      <c r="H18" s="218">
        <v>0.98280000000000001</v>
      </c>
      <c r="I18" s="218">
        <v>0.63700000000000001</v>
      </c>
      <c r="J18" s="268">
        <v>5.8496353190354533</v>
      </c>
    </row>
    <row r="19" spans="1:10" ht="13.8" x14ac:dyDescent="0.3">
      <c r="A19" s="98" t="s">
        <v>19</v>
      </c>
      <c r="B19" s="99">
        <v>259</v>
      </c>
      <c r="C19" s="99">
        <v>518</v>
      </c>
      <c r="D19" s="273">
        <v>3.2000000000000001E-2</v>
      </c>
      <c r="E19" s="217">
        <v>469732.04000000004</v>
      </c>
      <c r="F19" s="218">
        <v>0.74850000000000005</v>
      </c>
      <c r="G19" s="218">
        <v>0.94210000000000005</v>
      </c>
      <c r="H19" s="218">
        <v>0.97309999999999997</v>
      </c>
      <c r="I19" s="218">
        <v>0.72150000000000003</v>
      </c>
      <c r="J19" s="268">
        <v>10.202834313114462</v>
      </c>
    </row>
    <row r="20" spans="1:10" ht="13.8" x14ac:dyDescent="0.3">
      <c r="A20" s="98" t="s">
        <v>20</v>
      </c>
      <c r="B20" s="99">
        <v>1945</v>
      </c>
      <c r="C20" s="99">
        <v>486.25</v>
      </c>
      <c r="D20" s="273">
        <v>3.6000000000000004E-2</v>
      </c>
      <c r="E20" s="217">
        <v>450707.06615384616</v>
      </c>
      <c r="F20" s="218">
        <v>0.67149999999999999</v>
      </c>
      <c r="G20" s="218">
        <v>0.8206</v>
      </c>
      <c r="H20" s="218">
        <v>0.9446</v>
      </c>
      <c r="I20" s="218">
        <v>0.61160000000000003</v>
      </c>
      <c r="J20" s="268">
        <v>5.683736767370557</v>
      </c>
    </row>
    <row r="21" spans="1:10" ht="13.8" x14ac:dyDescent="0.3">
      <c r="A21" s="98" t="s">
        <v>21</v>
      </c>
      <c r="B21" s="99">
        <v>826</v>
      </c>
      <c r="C21" s="99">
        <v>275.33333333333331</v>
      </c>
      <c r="D21" s="273">
        <v>0.04</v>
      </c>
      <c r="E21" s="217">
        <v>216414.33025404159</v>
      </c>
      <c r="F21" s="218">
        <v>0.7369</v>
      </c>
      <c r="G21" s="218">
        <v>0.91039999999999999</v>
      </c>
      <c r="H21" s="218">
        <v>0.96009999999999995</v>
      </c>
      <c r="I21" s="218">
        <v>0.63529999999999998</v>
      </c>
      <c r="J21" s="268">
        <v>2.4103654071927143</v>
      </c>
    </row>
    <row r="22" spans="1:10" ht="13.8" x14ac:dyDescent="0.3">
      <c r="A22" s="98" t="s">
        <v>22</v>
      </c>
      <c r="B22" s="99">
        <v>4765</v>
      </c>
      <c r="C22" s="99">
        <v>280.29411764705884</v>
      </c>
      <c r="D22" s="273">
        <v>3.4000000000000002E-2</v>
      </c>
      <c r="E22" s="217">
        <v>345667.4081818182</v>
      </c>
      <c r="F22" s="218">
        <v>0.69550000000000001</v>
      </c>
      <c r="G22" s="218">
        <v>0.95150000000000001</v>
      </c>
      <c r="H22" s="218">
        <v>0.99150000000000005</v>
      </c>
      <c r="I22" s="218">
        <v>0.65380000000000005</v>
      </c>
      <c r="J22" s="268">
        <v>5.0850177537491108</v>
      </c>
    </row>
    <row r="23" spans="1:10" ht="13.8" x14ac:dyDescent="0.3">
      <c r="A23" s="98" t="s">
        <v>23</v>
      </c>
      <c r="B23" s="99">
        <v>1370</v>
      </c>
      <c r="C23" s="99">
        <v>342.5</v>
      </c>
      <c r="D23" s="273">
        <v>3.2000000000000001E-2</v>
      </c>
      <c r="E23" s="217">
        <v>379099.57400000002</v>
      </c>
      <c r="F23" s="218">
        <v>0.69440000000000002</v>
      </c>
      <c r="G23" s="218">
        <v>0.83069999999999999</v>
      </c>
      <c r="H23" s="218">
        <v>0.94179999999999997</v>
      </c>
      <c r="I23" s="218">
        <v>0.63300000000000001</v>
      </c>
      <c r="J23" s="268">
        <v>4.9092549181319827</v>
      </c>
    </row>
    <row r="24" spans="1:10" ht="13.8" x14ac:dyDescent="0.3">
      <c r="A24" s="98" t="s">
        <v>24</v>
      </c>
      <c r="B24" s="99">
        <v>598</v>
      </c>
      <c r="C24" s="99">
        <v>598</v>
      </c>
      <c r="D24" s="273">
        <v>4.2000000000000003E-2</v>
      </c>
      <c r="E24" s="217">
        <v>350397.43809523806</v>
      </c>
      <c r="F24" s="218">
        <v>0.63639999999999997</v>
      </c>
      <c r="G24" s="218">
        <v>0.87629999999999997</v>
      </c>
      <c r="H24" s="218">
        <v>0.89759999999999995</v>
      </c>
      <c r="I24" s="218">
        <v>0.56310000000000004</v>
      </c>
      <c r="J24" s="268">
        <v>4.770656091719629</v>
      </c>
    </row>
    <row r="25" spans="1:10" s="172" customFormat="1" ht="13.8" x14ac:dyDescent="0.3">
      <c r="A25" s="98" t="s">
        <v>25</v>
      </c>
      <c r="B25" s="99">
        <v>852</v>
      </c>
      <c r="C25" s="99">
        <v>426</v>
      </c>
      <c r="D25" s="273">
        <v>3.7000000000000005E-2</v>
      </c>
      <c r="E25" s="217">
        <v>267163.3125</v>
      </c>
      <c r="F25" s="218">
        <v>0.67430000000000001</v>
      </c>
      <c r="G25" s="218">
        <v>0.96130000000000004</v>
      </c>
      <c r="H25" s="218">
        <v>0.96540000000000004</v>
      </c>
      <c r="I25" s="218">
        <v>0.65839999999999999</v>
      </c>
      <c r="J25" s="268">
        <v>6.4544420587195068</v>
      </c>
    </row>
    <row r="26" spans="1:10" s="172" customFormat="1" ht="13.8" x14ac:dyDescent="0.3">
      <c r="A26" s="98" t="s">
        <v>26</v>
      </c>
      <c r="B26" s="99">
        <v>228</v>
      </c>
      <c r="C26" s="99">
        <v>228</v>
      </c>
      <c r="D26" s="273">
        <v>3.9E-2</v>
      </c>
      <c r="E26" s="217">
        <v>302053.23333333328</v>
      </c>
      <c r="F26" s="218">
        <v>0.69130000000000003</v>
      </c>
      <c r="G26" s="218">
        <v>0.90349999999999997</v>
      </c>
      <c r="H26" s="218">
        <v>1.0523</v>
      </c>
      <c r="I26" s="218">
        <v>0.65459999999999996</v>
      </c>
      <c r="J26" s="268">
        <v>2.2302006998927144</v>
      </c>
    </row>
    <row r="27" spans="1:10" ht="13.8" x14ac:dyDescent="0.3">
      <c r="A27" s="98" t="s">
        <v>27</v>
      </c>
      <c r="B27" s="99">
        <v>5655</v>
      </c>
      <c r="C27" s="99">
        <v>377</v>
      </c>
      <c r="D27" s="273">
        <v>3.5000000000000003E-2</v>
      </c>
      <c r="E27" s="217">
        <v>341039.59894736839</v>
      </c>
      <c r="F27" s="218">
        <v>0.62929999999999997</v>
      </c>
      <c r="G27" s="218">
        <v>0.92610000000000003</v>
      </c>
      <c r="H27" s="218">
        <v>0.94810000000000005</v>
      </c>
      <c r="I27" s="218">
        <v>0.58909999999999996</v>
      </c>
      <c r="J27" s="268">
        <v>3.3149784141301888</v>
      </c>
    </row>
    <row r="28" spans="1:10" ht="13.8" x14ac:dyDescent="0.3">
      <c r="A28" s="98" t="s">
        <v>28</v>
      </c>
      <c r="B28" s="99">
        <v>3405</v>
      </c>
      <c r="C28" s="99">
        <v>261.92307692307691</v>
      </c>
      <c r="D28" s="273">
        <v>4.4999999999999998E-2</v>
      </c>
      <c r="E28" s="217">
        <v>224035.37466666667</v>
      </c>
      <c r="F28" s="218">
        <v>0.64480000000000004</v>
      </c>
      <c r="G28" s="218">
        <v>0.84319999999999995</v>
      </c>
      <c r="H28" s="218">
        <v>0.90459999999999996</v>
      </c>
      <c r="I28" s="218">
        <v>0.59830000000000005</v>
      </c>
      <c r="J28" s="268">
        <v>4.9044596672141187</v>
      </c>
    </row>
    <row r="29" spans="1:10" ht="13.8" x14ac:dyDescent="0.3">
      <c r="A29" s="98" t="s">
        <v>29</v>
      </c>
      <c r="B29" s="99">
        <v>3920</v>
      </c>
      <c r="C29" s="99">
        <v>560</v>
      </c>
      <c r="D29" s="273">
        <v>3.5000000000000003E-2</v>
      </c>
      <c r="E29" s="217">
        <v>606566.88222222228</v>
      </c>
      <c r="F29" s="218">
        <v>0.67269999999999996</v>
      </c>
      <c r="G29" s="218">
        <v>0.8952</v>
      </c>
      <c r="H29" s="218">
        <v>0.93169999999999997</v>
      </c>
      <c r="I29" s="218">
        <v>0.61119999999999997</v>
      </c>
      <c r="J29" s="268">
        <v>6.7459527449319392</v>
      </c>
    </row>
    <row r="30" spans="1:10" ht="13.8" x14ac:dyDescent="0.3">
      <c r="A30" s="98" t="s">
        <v>30</v>
      </c>
      <c r="B30" s="99">
        <v>18072</v>
      </c>
      <c r="C30" s="99">
        <v>392.86956521739131</v>
      </c>
      <c r="D30" s="273">
        <v>4.8000000000000001E-2</v>
      </c>
      <c r="E30" s="217">
        <v>380627.11041666666</v>
      </c>
      <c r="F30" s="218">
        <v>0.67310000000000003</v>
      </c>
      <c r="G30" s="218">
        <v>0.79959999999999998</v>
      </c>
      <c r="H30" s="218">
        <v>0.93410000000000004</v>
      </c>
      <c r="I30" s="218">
        <v>0.60429999999999995</v>
      </c>
      <c r="J30" s="268">
        <v>5.8380282161454096</v>
      </c>
    </row>
    <row r="31" spans="1:10" ht="13.8" x14ac:dyDescent="0.3">
      <c r="A31" s="98" t="s">
        <v>31</v>
      </c>
      <c r="B31" s="99">
        <v>701</v>
      </c>
      <c r="C31" s="99">
        <v>350.5</v>
      </c>
      <c r="D31" s="273">
        <v>3.3000000000000002E-2</v>
      </c>
      <c r="E31" s="217">
        <v>620912.12</v>
      </c>
      <c r="F31" s="218">
        <v>0.71230000000000004</v>
      </c>
      <c r="G31" s="218">
        <v>0.94579999999999997</v>
      </c>
      <c r="H31" s="218">
        <v>0.98080000000000001</v>
      </c>
      <c r="I31" s="218">
        <v>0.69810000000000005</v>
      </c>
      <c r="J31" s="268">
        <v>9.3088457415947765</v>
      </c>
    </row>
    <row r="32" spans="1:10" ht="13.8" x14ac:dyDescent="0.3">
      <c r="A32" s="98" t="s">
        <v>32</v>
      </c>
      <c r="B32" s="99">
        <v>715</v>
      </c>
      <c r="C32" s="99">
        <v>357.5</v>
      </c>
      <c r="D32" s="273">
        <v>6.5000000000000002E-2</v>
      </c>
      <c r="E32" s="217">
        <v>613107.98800000001</v>
      </c>
      <c r="F32" s="218">
        <v>0.71540000000000004</v>
      </c>
      <c r="G32" s="218">
        <v>0.93710000000000004</v>
      </c>
      <c r="H32" s="218">
        <v>0.99790000000000001</v>
      </c>
      <c r="I32" s="218">
        <v>0.72829999999999995</v>
      </c>
      <c r="J32" s="268">
        <v>7.1446224849283277</v>
      </c>
    </row>
    <row r="33" spans="1:10" ht="13.8" x14ac:dyDescent="0.3">
      <c r="A33" s="98" t="s">
        <v>33</v>
      </c>
      <c r="B33" s="99">
        <v>4621</v>
      </c>
      <c r="C33" s="99">
        <v>308.06666666666666</v>
      </c>
      <c r="D33" s="273">
        <v>3.5000000000000003E-2</v>
      </c>
      <c r="E33" s="217">
        <v>427165.77500000002</v>
      </c>
      <c r="F33" s="218">
        <v>0.68659999999999999</v>
      </c>
      <c r="G33" s="218">
        <v>0.88880000000000003</v>
      </c>
      <c r="H33" s="218">
        <v>1.0028999999999999</v>
      </c>
      <c r="I33" s="218">
        <v>0.63619999999999999</v>
      </c>
      <c r="J33" s="268">
        <v>6.6993181392133536</v>
      </c>
    </row>
    <row r="34" spans="1:10" ht="13.8" x14ac:dyDescent="0.3">
      <c r="A34" s="98" t="s">
        <v>34</v>
      </c>
      <c r="B34" s="99">
        <v>1014</v>
      </c>
      <c r="C34" s="99">
        <v>270.39999999999998</v>
      </c>
      <c r="D34" s="273">
        <v>3.2000000000000001E-2</v>
      </c>
      <c r="E34" s="217">
        <v>345286.538</v>
      </c>
      <c r="F34" s="218">
        <v>0.73839999999999995</v>
      </c>
      <c r="G34" s="218">
        <v>0.87670000000000003</v>
      </c>
      <c r="H34" s="218">
        <v>0.97319999999999995</v>
      </c>
      <c r="I34" s="218">
        <v>0.73350000000000004</v>
      </c>
      <c r="J34" s="268">
        <v>4.3551343029735516</v>
      </c>
    </row>
    <row r="35" spans="1:10" ht="13.8" x14ac:dyDescent="0.3">
      <c r="A35" s="98" t="s">
        <v>35</v>
      </c>
      <c r="B35" s="99">
        <v>2396</v>
      </c>
      <c r="C35" s="99">
        <v>266.22222222222223</v>
      </c>
      <c r="D35" s="273">
        <v>3.1E-2</v>
      </c>
      <c r="E35" s="217">
        <v>382953.91499999998</v>
      </c>
      <c r="F35" s="218">
        <v>0.65310000000000001</v>
      </c>
      <c r="G35" s="218">
        <v>0.89649999999999996</v>
      </c>
      <c r="H35" s="218">
        <v>0.94720000000000004</v>
      </c>
      <c r="I35" s="218">
        <v>0.63019999999999998</v>
      </c>
      <c r="J35" s="268">
        <v>5.5089427635021551</v>
      </c>
    </row>
    <row r="36" spans="1:10" ht="13.8" x14ac:dyDescent="0.3">
      <c r="A36" s="98" t="s">
        <v>36</v>
      </c>
      <c r="B36" s="99">
        <v>7722</v>
      </c>
      <c r="C36" s="99">
        <v>266.27586206896552</v>
      </c>
      <c r="D36" s="273">
        <v>3.1E-2</v>
      </c>
      <c r="E36" s="217">
        <v>273416.57204819279</v>
      </c>
      <c r="F36" s="218">
        <v>0.70150000000000001</v>
      </c>
      <c r="G36" s="218">
        <v>0.90210000000000001</v>
      </c>
      <c r="H36" s="218">
        <v>0.95420000000000005</v>
      </c>
      <c r="I36" s="218">
        <v>0.67869999999999997</v>
      </c>
      <c r="J36" s="268">
        <v>2.5038722949429078</v>
      </c>
    </row>
    <row r="37" spans="1:10" ht="13.8" x14ac:dyDescent="0.3">
      <c r="A37" s="98" t="s">
        <v>181</v>
      </c>
      <c r="B37" s="99">
        <v>4646</v>
      </c>
      <c r="C37" s="99">
        <v>258.11111111111109</v>
      </c>
      <c r="D37" s="273">
        <v>5.7999999999999996E-2</v>
      </c>
      <c r="E37" s="217">
        <v>191619.35368421051</v>
      </c>
      <c r="F37" s="218">
        <v>0.61409612284444082</v>
      </c>
      <c r="G37" s="218">
        <v>0.66444253120964269</v>
      </c>
      <c r="H37" s="218">
        <v>0.79447154471544712</v>
      </c>
      <c r="I37" s="218">
        <v>0.58299294467137019</v>
      </c>
      <c r="J37" s="268">
        <v>3.5793329431483456</v>
      </c>
    </row>
    <row r="38" spans="1:10" ht="13.8" x14ac:dyDescent="0.3">
      <c r="A38" s="98" t="s">
        <v>39</v>
      </c>
      <c r="B38" s="99">
        <v>12147</v>
      </c>
      <c r="C38" s="99">
        <v>357.26470588235293</v>
      </c>
      <c r="D38" s="273">
        <v>3.6000000000000004E-2</v>
      </c>
      <c r="E38" s="217">
        <v>395203.9652380952</v>
      </c>
      <c r="F38" s="218">
        <v>0.64170000000000005</v>
      </c>
      <c r="G38" s="218">
        <v>0.90859999999999996</v>
      </c>
      <c r="H38" s="218">
        <v>0.97540000000000004</v>
      </c>
      <c r="I38" s="218">
        <v>0.61209999999999998</v>
      </c>
      <c r="J38" s="268">
        <v>5.4821657304830449</v>
      </c>
    </row>
    <row r="39" spans="1:10" ht="13.8" x14ac:dyDescent="0.3">
      <c r="A39" s="98" t="s">
        <v>40</v>
      </c>
      <c r="B39" s="99">
        <v>2487</v>
      </c>
      <c r="C39" s="99">
        <v>310.875</v>
      </c>
      <c r="D39" s="273">
        <v>3.5000000000000003E-2</v>
      </c>
      <c r="E39" s="217">
        <v>450648.51222222223</v>
      </c>
      <c r="F39" s="218">
        <v>0.70120000000000005</v>
      </c>
      <c r="G39" s="218">
        <v>0.93969999999999998</v>
      </c>
      <c r="H39" s="218">
        <v>0.97619999999999996</v>
      </c>
      <c r="I39" s="218">
        <v>0.67090000000000005</v>
      </c>
      <c r="J39" s="268">
        <v>5.0351721426351528</v>
      </c>
    </row>
    <row r="40" spans="1:10" ht="13.8" x14ac:dyDescent="0.3">
      <c r="A40" s="98" t="s">
        <v>41</v>
      </c>
      <c r="B40" s="99">
        <v>7864</v>
      </c>
      <c r="C40" s="99">
        <v>327.66666666666669</v>
      </c>
      <c r="D40" s="273">
        <v>3.6000000000000004E-2</v>
      </c>
      <c r="E40" s="217">
        <v>333552.268125</v>
      </c>
      <c r="F40" s="218">
        <v>0.70540000000000003</v>
      </c>
      <c r="G40" s="218">
        <v>0.89219999999999999</v>
      </c>
      <c r="H40" s="218">
        <v>0.97729999999999995</v>
      </c>
      <c r="I40" s="218">
        <v>0.62709999999999999</v>
      </c>
      <c r="J40" s="268">
        <v>4.0295253965714464</v>
      </c>
    </row>
    <row r="41" spans="1:10" ht="13.8" x14ac:dyDescent="0.3">
      <c r="A41" s="98" t="s">
        <v>42</v>
      </c>
      <c r="B41" s="99">
        <v>397</v>
      </c>
      <c r="C41" s="99">
        <v>397</v>
      </c>
      <c r="D41" s="273">
        <v>3.3000000000000002E-2</v>
      </c>
      <c r="E41" s="217">
        <v>388057.91</v>
      </c>
      <c r="F41" s="218">
        <v>0.68940000000000001</v>
      </c>
      <c r="G41" s="218">
        <v>0.96730000000000005</v>
      </c>
      <c r="H41" s="218">
        <v>0.95079999999999998</v>
      </c>
      <c r="I41" s="218">
        <v>0.67700000000000005</v>
      </c>
      <c r="J41" s="268">
        <v>5.8365968018778887</v>
      </c>
    </row>
    <row r="42" spans="1:10" ht="13.8" x14ac:dyDescent="0.3">
      <c r="A42" s="98" t="s">
        <v>43</v>
      </c>
      <c r="B42" s="99">
        <v>217</v>
      </c>
      <c r="C42" s="99">
        <v>289.33333333333331</v>
      </c>
      <c r="D42" s="273">
        <v>4.7E-2</v>
      </c>
      <c r="E42" s="217">
        <v>366700.48181818181</v>
      </c>
      <c r="F42" s="218">
        <v>0.67279999999999995</v>
      </c>
      <c r="G42" s="218">
        <v>0.95389999999999997</v>
      </c>
      <c r="H42" s="218">
        <v>0.93210000000000004</v>
      </c>
      <c r="I42" s="218">
        <v>0.58330000000000004</v>
      </c>
      <c r="J42" s="268">
        <v>5.4833988664900746</v>
      </c>
    </row>
    <row r="43" spans="1:10" ht="13.8" x14ac:dyDescent="0.3">
      <c r="A43" s="98" t="s">
        <v>44</v>
      </c>
      <c r="B43" s="99">
        <v>2225</v>
      </c>
      <c r="C43" s="99">
        <v>234.21052631578948</v>
      </c>
      <c r="D43" s="273">
        <v>3.2000000000000001E-2</v>
      </c>
      <c r="E43" s="217">
        <v>303658.65777777776</v>
      </c>
      <c r="F43" s="218">
        <v>0.68820000000000003</v>
      </c>
      <c r="G43" s="218">
        <v>0.91190000000000004</v>
      </c>
      <c r="H43" s="218">
        <v>0.92330000000000001</v>
      </c>
      <c r="I43" s="218">
        <v>0.59389999999999998</v>
      </c>
      <c r="J43" s="268">
        <v>3.7525550774828034</v>
      </c>
    </row>
    <row r="44" spans="1:10" ht="13.8" x14ac:dyDescent="0.3">
      <c r="A44" s="98" t="s">
        <v>45</v>
      </c>
      <c r="B44" s="99">
        <v>1193</v>
      </c>
      <c r="C44" s="99">
        <v>397.66666666666669</v>
      </c>
      <c r="D44" s="273">
        <v>2.7000000000000003E-2</v>
      </c>
      <c r="E44" s="217">
        <v>304129.31868131866</v>
      </c>
      <c r="F44" s="218">
        <v>0.63649999999999995</v>
      </c>
      <c r="G44" s="218">
        <v>0.95140000000000002</v>
      </c>
      <c r="H44" s="218">
        <v>0.97640000000000005</v>
      </c>
      <c r="I44" s="218">
        <v>0.60880000000000001</v>
      </c>
      <c r="J44" s="268">
        <v>4.4715077702147941</v>
      </c>
    </row>
    <row r="45" spans="1:10" ht="13.8" x14ac:dyDescent="0.3">
      <c r="A45" s="98" t="s">
        <v>182</v>
      </c>
      <c r="B45" s="99">
        <v>18157</v>
      </c>
      <c r="C45" s="99">
        <v>370.55102040816325</v>
      </c>
      <c r="D45" s="273">
        <v>4.0999999999999995E-2</v>
      </c>
      <c r="E45" s="217">
        <v>267361.76989130437</v>
      </c>
      <c r="F45" s="218">
        <v>0.72516964721566723</v>
      </c>
      <c r="G45" s="218">
        <v>0.66444253120964269</v>
      </c>
      <c r="H45" s="218">
        <v>0.79447154471544712</v>
      </c>
      <c r="I45" s="218">
        <v>0.58299294467137019</v>
      </c>
      <c r="J45" s="268">
        <v>3.2241674909156726</v>
      </c>
    </row>
    <row r="46" spans="1:10" ht="13.8" x14ac:dyDescent="0.3">
      <c r="A46" s="98" t="s">
        <v>48</v>
      </c>
      <c r="B46" s="99">
        <v>3390</v>
      </c>
      <c r="C46" s="99">
        <v>282.5</v>
      </c>
      <c r="D46" s="273">
        <v>5.2999999999999999E-2</v>
      </c>
      <c r="E46" s="217">
        <v>247430.34606060607</v>
      </c>
      <c r="F46" s="218">
        <v>0.67349999999999999</v>
      </c>
      <c r="G46" s="218">
        <v>0.8236</v>
      </c>
      <c r="H46" s="218">
        <v>0.87380000000000002</v>
      </c>
      <c r="I46" s="218">
        <v>0.66769999999999996</v>
      </c>
      <c r="J46" s="268">
        <v>4.1683644873464267</v>
      </c>
    </row>
    <row r="47" spans="1:10" ht="13.8" x14ac:dyDescent="0.3">
      <c r="A47" s="98" t="s">
        <v>49</v>
      </c>
      <c r="B47" s="99">
        <v>4238</v>
      </c>
      <c r="C47" s="99">
        <v>302.71428571428572</v>
      </c>
      <c r="D47" s="273">
        <v>4.0999999999999995E-2</v>
      </c>
      <c r="E47" s="217">
        <v>361400.8066666667</v>
      </c>
      <c r="F47" s="218">
        <v>0.71619999999999995</v>
      </c>
      <c r="G47" s="218">
        <v>0.87819999999999998</v>
      </c>
      <c r="H47" s="218">
        <v>0.98670000000000002</v>
      </c>
      <c r="I47" s="218">
        <v>0.64849999999999997</v>
      </c>
      <c r="J47" s="268">
        <v>4.5635504989765874</v>
      </c>
    </row>
    <row r="48" spans="1:10" ht="13.8" x14ac:dyDescent="0.3">
      <c r="A48" s="98" t="s">
        <v>50</v>
      </c>
      <c r="B48" s="99">
        <v>1131</v>
      </c>
      <c r="C48" s="99">
        <v>282.75</v>
      </c>
      <c r="D48" s="273">
        <v>3.3000000000000002E-2</v>
      </c>
      <c r="E48" s="217">
        <v>283725.9425</v>
      </c>
      <c r="F48" s="218">
        <v>0.77880000000000005</v>
      </c>
      <c r="G48" s="218">
        <v>0.94159999999999999</v>
      </c>
      <c r="H48" s="218">
        <v>0.98060000000000003</v>
      </c>
      <c r="I48" s="218">
        <v>0.68859999999999999</v>
      </c>
      <c r="J48" s="268">
        <v>3.0757919407087755</v>
      </c>
    </row>
    <row r="49" spans="1:10" ht="13.8" x14ac:dyDescent="0.3">
      <c r="A49" s="98" t="s">
        <v>51</v>
      </c>
      <c r="B49" s="99">
        <v>1836</v>
      </c>
      <c r="C49" s="99">
        <v>306</v>
      </c>
      <c r="D49" s="273">
        <v>0.03</v>
      </c>
      <c r="E49" s="217">
        <v>414589.30615384621</v>
      </c>
      <c r="F49" s="218">
        <v>0.74729999999999996</v>
      </c>
      <c r="G49" s="218">
        <v>0.93300000000000005</v>
      </c>
      <c r="H49" s="218">
        <v>0.99029999999999996</v>
      </c>
      <c r="I49" s="218">
        <v>0.67269999999999996</v>
      </c>
      <c r="J49" s="268">
        <v>5.7843808734952447</v>
      </c>
    </row>
    <row r="50" spans="1:10" ht="13.8" x14ac:dyDescent="0.3">
      <c r="A50" s="98" t="s">
        <v>52</v>
      </c>
      <c r="B50" s="99">
        <v>1642</v>
      </c>
      <c r="C50" s="99">
        <v>410.5</v>
      </c>
      <c r="D50" s="273">
        <v>4.7E-2</v>
      </c>
      <c r="E50" s="217">
        <v>472545.63555555552</v>
      </c>
      <c r="F50" s="218">
        <v>0.70499999999999996</v>
      </c>
      <c r="G50" s="218">
        <v>0.92390000000000005</v>
      </c>
      <c r="H50" s="218">
        <v>0.94089999999999996</v>
      </c>
      <c r="I50" s="218">
        <v>0.67290000000000005</v>
      </c>
      <c r="J50" s="268">
        <v>5.9768941742193613</v>
      </c>
    </row>
    <row r="51" spans="1:10" ht="13.8" x14ac:dyDescent="0.3">
      <c r="A51" s="98" t="s">
        <v>53</v>
      </c>
      <c r="B51" s="99">
        <v>2188</v>
      </c>
      <c r="C51" s="99">
        <v>282.32258064516128</v>
      </c>
      <c r="D51" s="273">
        <v>4.5999999999999999E-2</v>
      </c>
      <c r="E51" s="217">
        <v>366162.83222222223</v>
      </c>
      <c r="F51" s="218">
        <v>0.64400000000000002</v>
      </c>
      <c r="G51" s="218">
        <v>0.8821</v>
      </c>
      <c r="H51" s="218">
        <v>0.91100000000000003</v>
      </c>
      <c r="I51" s="218">
        <v>0.61960000000000004</v>
      </c>
      <c r="J51" s="268">
        <v>4.3913470033830322</v>
      </c>
    </row>
    <row r="52" spans="1:10" ht="13.8" x14ac:dyDescent="0.3">
      <c r="A52" s="98" t="s">
        <v>54</v>
      </c>
      <c r="B52" s="99">
        <v>134</v>
      </c>
      <c r="C52" s="99">
        <v>268</v>
      </c>
      <c r="D52" s="273">
        <v>8.8000000000000009E-2</v>
      </c>
      <c r="E52" s="217">
        <v>209754.06</v>
      </c>
      <c r="F52" s="218">
        <v>0.62109999999999999</v>
      </c>
      <c r="G52" s="218">
        <v>0.97009999999999996</v>
      </c>
      <c r="H52" s="218">
        <v>0.91069999999999995</v>
      </c>
      <c r="I52" s="218">
        <v>0.6694</v>
      </c>
      <c r="J52" s="268">
        <v>3.1298399580176528</v>
      </c>
    </row>
    <row r="53" spans="1:10" ht="13.8" x14ac:dyDescent="0.3">
      <c r="A53" s="98" t="s">
        <v>55</v>
      </c>
      <c r="B53" s="99">
        <v>4873</v>
      </c>
      <c r="C53" s="99">
        <v>374.84615384615387</v>
      </c>
      <c r="D53" s="273">
        <v>3.5000000000000003E-2</v>
      </c>
      <c r="E53" s="217">
        <v>458751.6225</v>
      </c>
      <c r="F53" s="218">
        <v>0.6875</v>
      </c>
      <c r="G53" s="218">
        <v>0.84160000000000001</v>
      </c>
      <c r="H53" s="218">
        <v>0.93289999999999995</v>
      </c>
      <c r="I53" s="218">
        <v>0.69499999999999995</v>
      </c>
      <c r="J53" s="268">
        <v>4.2224380219514517</v>
      </c>
    </row>
    <row r="54" spans="1:10" s="172" customFormat="1" ht="13.8" x14ac:dyDescent="0.3">
      <c r="A54" s="98" t="s">
        <v>56</v>
      </c>
      <c r="B54" s="99">
        <v>776</v>
      </c>
      <c r="C54" s="99">
        <v>388</v>
      </c>
      <c r="D54" s="273">
        <v>3.7000000000000005E-2</v>
      </c>
      <c r="E54" s="217">
        <v>308366.28536585369</v>
      </c>
      <c r="F54" s="218">
        <v>0.64190000000000003</v>
      </c>
      <c r="G54" s="218">
        <v>0.89429999999999998</v>
      </c>
      <c r="H54" s="218">
        <v>0.99609999999999999</v>
      </c>
      <c r="I54" s="218">
        <v>0.58660000000000001</v>
      </c>
      <c r="J54" s="268">
        <v>3.8046116073002381</v>
      </c>
    </row>
    <row r="55" spans="1:10" ht="13.8" x14ac:dyDescent="0.3">
      <c r="A55" s="98" t="s">
        <v>57</v>
      </c>
      <c r="B55" s="99">
        <v>5307</v>
      </c>
      <c r="C55" s="99">
        <v>372.42105263157896</v>
      </c>
      <c r="D55" s="273">
        <v>3.2000000000000001E-2</v>
      </c>
      <c r="E55" s="217">
        <v>509705.80465116282</v>
      </c>
      <c r="F55" s="218">
        <v>0.73819999999999997</v>
      </c>
      <c r="G55" s="218">
        <v>0.89370000000000005</v>
      </c>
      <c r="H55" s="218">
        <v>0.98470000000000002</v>
      </c>
      <c r="I55" s="218">
        <v>0.70569999999999999</v>
      </c>
      <c r="J55" s="268">
        <v>6.2818944935077514</v>
      </c>
    </row>
    <row r="56" spans="1:10" s="173" customFormat="1" ht="13.8" x14ac:dyDescent="0.3">
      <c r="A56" s="98" t="s">
        <v>58</v>
      </c>
      <c r="B56" s="99">
        <v>343</v>
      </c>
      <c r="C56" s="99">
        <v>343</v>
      </c>
      <c r="D56" s="273">
        <v>2.8999999999999998E-2</v>
      </c>
      <c r="E56" s="217">
        <v>607781.41</v>
      </c>
      <c r="F56" s="218">
        <v>0.68759999999999999</v>
      </c>
      <c r="G56" s="218">
        <v>0.94169999999999998</v>
      </c>
      <c r="H56" s="218">
        <v>0.95479999999999998</v>
      </c>
      <c r="I56" s="218">
        <v>0.63759999999999994</v>
      </c>
      <c r="J56" s="268">
        <v>7.0558447308017902</v>
      </c>
    </row>
    <row r="57" spans="1:10" ht="13.8" x14ac:dyDescent="0.3">
      <c r="A57" s="98" t="s">
        <v>59</v>
      </c>
      <c r="B57" s="99">
        <v>2109</v>
      </c>
      <c r="C57" s="99">
        <v>312.44444444444446</v>
      </c>
      <c r="D57" s="273">
        <v>4.2999999999999997E-2</v>
      </c>
      <c r="E57" s="217">
        <v>301784.04599999997</v>
      </c>
      <c r="F57" s="218">
        <v>0.68910000000000005</v>
      </c>
      <c r="G57" s="218">
        <v>0.87529999999999997</v>
      </c>
      <c r="H57" s="218">
        <v>0.89039999999999997</v>
      </c>
      <c r="I57" s="218">
        <v>0.63729999999999998</v>
      </c>
      <c r="J57" s="268">
        <v>4.3418240932030718</v>
      </c>
    </row>
    <row r="58" spans="1:10" ht="13.8" x14ac:dyDescent="0.3">
      <c r="A58" s="98" t="s">
        <v>60</v>
      </c>
      <c r="B58" s="99">
        <v>4170</v>
      </c>
      <c r="C58" s="99">
        <v>320.76923076923077</v>
      </c>
      <c r="D58" s="273">
        <v>3.5000000000000003E-2</v>
      </c>
      <c r="E58" s="217">
        <v>264817.1342105263</v>
      </c>
      <c r="F58" s="218">
        <v>0.64780000000000004</v>
      </c>
      <c r="G58" s="218">
        <v>0.89400000000000002</v>
      </c>
      <c r="H58" s="218">
        <v>0.89559999999999995</v>
      </c>
      <c r="I58" s="218">
        <v>0.62190000000000001</v>
      </c>
      <c r="J58" s="268">
        <v>4.0710587484585625</v>
      </c>
    </row>
    <row r="59" spans="1:10" ht="13.8" x14ac:dyDescent="0.3">
      <c r="A59" s="98" t="s">
        <v>61</v>
      </c>
      <c r="B59" s="99">
        <v>2323</v>
      </c>
      <c r="C59" s="99">
        <v>299.74193548387098</v>
      </c>
      <c r="D59" s="273">
        <v>3.2000000000000001E-2</v>
      </c>
      <c r="E59" s="217">
        <v>342686.603</v>
      </c>
      <c r="F59" s="218">
        <v>0.69779999999999998</v>
      </c>
      <c r="G59" s="218">
        <v>0.81879999999999997</v>
      </c>
      <c r="H59" s="218">
        <v>0.95250000000000001</v>
      </c>
      <c r="I59" s="218">
        <v>0.67430000000000001</v>
      </c>
      <c r="J59" s="268">
        <v>4.1485482205298849</v>
      </c>
    </row>
    <row r="60" spans="1:10" s="172" customFormat="1" ht="13.8" x14ac:dyDescent="0.3">
      <c r="A60" s="98" t="s">
        <v>62</v>
      </c>
      <c r="B60" s="99">
        <v>938</v>
      </c>
      <c r="C60" s="99">
        <v>312.66666666666669</v>
      </c>
      <c r="D60" s="273">
        <v>3.4000000000000002E-2</v>
      </c>
      <c r="E60" s="217">
        <v>582820.52340425528</v>
      </c>
      <c r="F60" s="218">
        <v>0.62629999999999997</v>
      </c>
      <c r="G60" s="218">
        <v>0.93920000000000003</v>
      </c>
      <c r="H60" s="218">
        <v>1</v>
      </c>
      <c r="I60" s="218">
        <v>0.61819999999999997</v>
      </c>
      <c r="J60" s="268">
        <v>4.8245854790801994</v>
      </c>
    </row>
    <row r="61" spans="1:10" ht="13.8" x14ac:dyDescent="0.3">
      <c r="A61" s="98" t="s">
        <v>63</v>
      </c>
      <c r="B61" s="99">
        <v>543</v>
      </c>
      <c r="C61" s="99">
        <v>724</v>
      </c>
      <c r="D61" s="273">
        <v>3.1E-2</v>
      </c>
      <c r="E61" s="219">
        <v>355231.73333333334</v>
      </c>
      <c r="F61" s="218">
        <v>0.63280000000000003</v>
      </c>
      <c r="G61" s="218">
        <v>0.94840000000000002</v>
      </c>
      <c r="H61" s="218">
        <v>0.95</v>
      </c>
      <c r="I61" s="218">
        <v>0.58479999999999999</v>
      </c>
      <c r="J61" s="269">
        <v>5.471722887349582</v>
      </c>
    </row>
    <row r="62" spans="1:10" ht="13.8" x14ac:dyDescent="0.3">
      <c r="A62" s="98" t="s">
        <v>64</v>
      </c>
      <c r="B62" s="99">
        <v>1575</v>
      </c>
      <c r="C62" s="99">
        <v>262.5</v>
      </c>
      <c r="D62" s="273">
        <v>4.9000000000000002E-2</v>
      </c>
      <c r="E62" s="217">
        <v>245120.62162162163</v>
      </c>
      <c r="F62" s="218">
        <v>0.65400000000000003</v>
      </c>
      <c r="G62" s="218">
        <v>0.96060000000000001</v>
      </c>
      <c r="H62" s="218">
        <v>0.9718</v>
      </c>
      <c r="I62" s="218">
        <v>0.61209999999999998</v>
      </c>
      <c r="J62" s="268">
        <v>4.8167168886571368</v>
      </c>
    </row>
    <row r="63" spans="1:10" ht="13.8" x14ac:dyDescent="0.3">
      <c r="A63" s="98" t="s">
        <v>65</v>
      </c>
      <c r="B63" s="99">
        <v>1426</v>
      </c>
      <c r="C63" s="99">
        <v>285.2</v>
      </c>
      <c r="D63" s="273">
        <v>3.2000000000000001E-2</v>
      </c>
      <c r="E63" s="217">
        <v>314799.02</v>
      </c>
      <c r="F63" s="218">
        <v>0.65680000000000005</v>
      </c>
      <c r="G63" s="218">
        <v>0.91300000000000003</v>
      </c>
      <c r="H63" s="218">
        <v>0.95240000000000002</v>
      </c>
      <c r="I63" s="218">
        <v>0.56869999999999998</v>
      </c>
      <c r="J63" s="268">
        <v>5.6808418523736606</v>
      </c>
    </row>
    <row r="64" spans="1:10" ht="13.8" x14ac:dyDescent="0.3">
      <c r="A64" s="98" t="s">
        <v>66</v>
      </c>
      <c r="B64" s="99">
        <v>29135</v>
      </c>
      <c r="C64" s="99">
        <v>364.1875</v>
      </c>
      <c r="D64" s="273">
        <v>3.6000000000000004E-2</v>
      </c>
      <c r="E64" s="217">
        <v>271905.3226356589</v>
      </c>
      <c r="F64" s="218">
        <v>0.60870000000000002</v>
      </c>
      <c r="G64" s="218">
        <v>0.75739999999999996</v>
      </c>
      <c r="H64" s="218">
        <v>0.91059999999999997</v>
      </c>
      <c r="I64" s="218">
        <v>0.59889999999999999</v>
      </c>
      <c r="J64" s="268">
        <v>4.0637624614649264</v>
      </c>
    </row>
    <row r="65" spans="1:10" ht="13.8" x14ac:dyDescent="0.3">
      <c r="A65" s="98" t="s">
        <v>67</v>
      </c>
      <c r="B65" s="99">
        <v>269</v>
      </c>
      <c r="C65" s="99">
        <v>269</v>
      </c>
      <c r="D65" s="273">
        <v>3.5000000000000003E-2</v>
      </c>
      <c r="E65" s="217">
        <v>466995.99999999994</v>
      </c>
      <c r="F65" s="218">
        <v>0.79269999999999996</v>
      </c>
      <c r="G65" s="218">
        <v>0.97770000000000001</v>
      </c>
      <c r="H65" s="218">
        <v>1.0057</v>
      </c>
      <c r="I65" s="218">
        <v>0.69230000000000003</v>
      </c>
      <c r="J65" s="268">
        <v>3.5802829376073877</v>
      </c>
    </row>
    <row r="66" spans="1:10" ht="13.8" x14ac:dyDescent="0.3">
      <c r="A66" s="98" t="s">
        <v>68</v>
      </c>
      <c r="B66" s="99">
        <v>1304</v>
      </c>
      <c r="C66" s="99">
        <v>326</v>
      </c>
      <c r="D66" s="273">
        <v>3.7999999999999999E-2</v>
      </c>
      <c r="E66" s="217">
        <v>327422.45400000003</v>
      </c>
      <c r="F66" s="218">
        <v>0.75880000000000003</v>
      </c>
      <c r="G66" s="218">
        <v>0.98470000000000002</v>
      </c>
      <c r="H66" s="218">
        <v>0.99419999999999997</v>
      </c>
      <c r="I66" s="218">
        <v>0.69720000000000004</v>
      </c>
      <c r="J66" s="268">
        <v>4.5836140478138692</v>
      </c>
    </row>
    <row r="67" spans="1:10" ht="13.8" x14ac:dyDescent="0.3">
      <c r="A67" s="98" t="s">
        <v>69</v>
      </c>
      <c r="B67" s="99">
        <v>2112</v>
      </c>
      <c r="C67" s="99">
        <v>301.71428571428572</v>
      </c>
      <c r="D67" s="273">
        <v>3.6000000000000004E-2</v>
      </c>
      <c r="E67" s="217">
        <v>350771.1618181818</v>
      </c>
      <c r="F67" s="218">
        <v>0.72230000000000005</v>
      </c>
      <c r="G67" s="218">
        <v>0.94550000000000001</v>
      </c>
      <c r="H67" s="218">
        <v>0.97360000000000002</v>
      </c>
      <c r="I67" s="218">
        <v>0.68759999999999999</v>
      </c>
      <c r="J67" s="268">
        <v>4.1099338630605358</v>
      </c>
    </row>
    <row r="68" spans="1:10" s="172" customFormat="1" ht="13.8" x14ac:dyDescent="0.3">
      <c r="A68" s="98" t="s">
        <v>70</v>
      </c>
      <c r="B68" s="99">
        <v>4408</v>
      </c>
      <c r="C68" s="99">
        <v>314.85714285714283</v>
      </c>
      <c r="D68" s="273">
        <v>4.7E-2</v>
      </c>
      <c r="E68" s="217">
        <v>338993.70153846155</v>
      </c>
      <c r="F68" s="218">
        <v>0.6895</v>
      </c>
      <c r="G68" s="218">
        <v>0.86499999999999999</v>
      </c>
      <c r="H68" s="218">
        <v>0.92210000000000003</v>
      </c>
      <c r="I68" s="218">
        <v>0.68589999999999995</v>
      </c>
      <c r="J68" s="268">
        <v>4.8552171740307326</v>
      </c>
    </row>
    <row r="69" spans="1:10" ht="13.8" x14ac:dyDescent="0.3">
      <c r="A69" s="98" t="s">
        <v>71</v>
      </c>
      <c r="B69" s="99">
        <v>4947</v>
      </c>
      <c r="C69" s="99">
        <v>353.35714285714283</v>
      </c>
      <c r="D69" s="273">
        <v>3.3000000000000002E-2</v>
      </c>
      <c r="E69" s="217">
        <v>542942.93133333337</v>
      </c>
      <c r="F69" s="218">
        <v>0.71340000000000003</v>
      </c>
      <c r="G69" s="218">
        <v>0.89629999999999999</v>
      </c>
      <c r="H69" s="218">
        <v>0.95540000000000003</v>
      </c>
      <c r="I69" s="218">
        <v>0.66310000000000002</v>
      </c>
      <c r="J69" s="268">
        <v>7.578913509824833</v>
      </c>
    </row>
    <row r="70" spans="1:10" ht="13.8" x14ac:dyDescent="0.3">
      <c r="A70" s="98" t="s">
        <v>72</v>
      </c>
      <c r="B70" s="99">
        <v>1602</v>
      </c>
      <c r="C70" s="99">
        <v>267</v>
      </c>
      <c r="D70" s="273">
        <v>4.2000000000000003E-2</v>
      </c>
      <c r="E70" s="217">
        <v>293062.49599999998</v>
      </c>
      <c r="F70" s="218">
        <v>0.63280000000000003</v>
      </c>
      <c r="G70" s="218">
        <v>0.88829999999999998</v>
      </c>
      <c r="H70" s="218">
        <v>0.8972</v>
      </c>
      <c r="I70" s="218">
        <v>0.56469999999999998</v>
      </c>
      <c r="J70" s="268">
        <v>3.055188113995333</v>
      </c>
    </row>
    <row r="71" spans="1:10" ht="13.8" x14ac:dyDescent="0.3">
      <c r="A71" s="98" t="s">
        <v>74</v>
      </c>
      <c r="B71" s="99">
        <v>7151</v>
      </c>
      <c r="C71" s="99">
        <v>550.07692307692309</v>
      </c>
      <c r="D71" s="273">
        <v>4.2000000000000003E-2</v>
      </c>
      <c r="E71" s="217">
        <v>807185.75611111103</v>
      </c>
      <c r="F71" s="218">
        <v>0.67849999999999999</v>
      </c>
      <c r="G71" s="218">
        <v>0.89880000000000004</v>
      </c>
      <c r="H71" s="218">
        <v>0.95860000000000001</v>
      </c>
      <c r="I71" s="218">
        <v>0.59379999999999999</v>
      </c>
      <c r="J71" s="268">
        <v>29.686862400041658</v>
      </c>
    </row>
    <row r="72" spans="1:10" ht="13.8" x14ac:dyDescent="0.3">
      <c r="A72" s="98" t="s">
        <v>75</v>
      </c>
      <c r="B72" s="99">
        <v>1638</v>
      </c>
      <c r="C72" s="99">
        <v>204.75</v>
      </c>
      <c r="D72" s="273">
        <v>2.7999999999999997E-2</v>
      </c>
      <c r="E72" s="217">
        <v>271556.27666666667</v>
      </c>
      <c r="F72" s="218">
        <v>0.73419999999999996</v>
      </c>
      <c r="G72" s="218">
        <v>0.84250000000000003</v>
      </c>
      <c r="H72" s="218">
        <v>0.96009999999999995</v>
      </c>
      <c r="I72" s="218">
        <v>0.7097</v>
      </c>
      <c r="J72" s="268">
        <v>3.0536061514027484</v>
      </c>
    </row>
    <row r="73" spans="1:10" s="172" customFormat="1" ht="13.8" x14ac:dyDescent="0.3">
      <c r="A73" s="98" t="s">
        <v>76</v>
      </c>
      <c r="B73" s="99">
        <v>440</v>
      </c>
      <c r="C73" s="99">
        <v>440</v>
      </c>
      <c r="D73" s="273">
        <v>3.6000000000000004E-2</v>
      </c>
      <c r="E73" s="217">
        <v>452549.05263157893</v>
      </c>
      <c r="F73" s="218">
        <v>0.63919999999999999</v>
      </c>
      <c r="G73" s="218">
        <v>0.91820000000000002</v>
      </c>
      <c r="H73" s="218">
        <v>0.98570000000000002</v>
      </c>
      <c r="I73" s="218">
        <v>0.62270000000000003</v>
      </c>
      <c r="J73" s="268">
        <v>6.2090384575562148</v>
      </c>
    </row>
    <row r="74" spans="1:10" s="172" customFormat="1" ht="13.8" x14ac:dyDescent="0.3">
      <c r="A74" s="98" t="s">
        <v>77</v>
      </c>
      <c r="B74" s="99">
        <v>2032</v>
      </c>
      <c r="C74" s="99">
        <v>406.4</v>
      </c>
      <c r="D74" s="273">
        <v>0.04</v>
      </c>
      <c r="E74" s="217">
        <v>596948</v>
      </c>
      <c r="F74" s="218">
        <v>0.69099999999999995</v>
      </c>
      <c r="G74" s="218">
        <v>0.93259999999999998</v>
      </c>
      <c r="H74" s="218">
        <v>0.94930000000000003</v>
      </c>
      <c r="I74" s="218">
        <v>0.65649999999999997</v>
      </c>
      <c r="J74" s="268">
        <v>7.3342443126583001</v>
      </c>
    </row>
    <row r="75" spans="1:10" ht="13.8" x14ac:dyDescent="0.3">
      <c r="A75" s="98" t="s">
        <v>78</v>
      </c>
      <c r="B75" s="99">
        <v>1491</v>
      </c>
      <c r="C75" s="99">
        <v>497</v>
      </c>
      <c r="D75" s="273">
        <v>3.3000000000000002E-2</v>
      </c>
      <c r="E75" s="217">
        <v>446707.80909090914</v>
      </c>
      <c r="F75" s="218">
        <v>0.65759999999999996</v>
      </c>
      <c r="G75" s="218">
        <v>0.90339999999999998</v>
      </c>
      <c r="H75" s="218">
        <v>0.94220000000000004</v>
      </c>
      <c r="I75" s="218">
        <v>0.65129999999999999</v>
      </c>
      <c r="J75" s="268">
        <v>5.4160254388565976</v>
      </c>
    </row>
    <row r="76" spans="1:10" s="172" customFormat="1" ht="13.8" x14ac:dyDescent="0.3">
      <c r="A76" s="98" t="s">
        <v>79</v>
      </c>
      <c r="B76" s="99">
        <v>506</v>
      </c>
      <c r="C76" s="99">
        <v>1012</v>
      </c>
      <c r="D76" s="273">
        <v>4.4000000000000004E-2</v>
      </c>
      <c r="E76" s="217">
        <v>545644.78</v>
      </c>
      <c r="F76" s="218">
        <v>0.71689999999999998</v>
      </c>
      <c r="G76" s="218">
        <v>0.96250000000000002</v>
      </c>
      <c r="H76" s="218">
        <v>1.0079</v>
      </c>
      <c r="I76" s="218">
        <v>0.69579999999999997</v>
      </c>
      <c r="J76" s="268">
        <v>7.0228286382687104</v>
      </c>
    </row>
    <row r="77" spans="1:10" s="172" customFormat="1" ht="13.8" x14ac:dyDescent="0.3">
      <c r="A77" s="98" t="s">
        <v>80</v>
      </c>
      <c r="B77" s="99">
        <v>1746</v>
      </c>
      <c r="C77" s="99">
        <v>249.42857142857142</v>
      </c>
      <c r="D77" s="273">
        <v>3.5000000000000003E-2</v>
      </c>
      <c r="E77" s="217">
        <v>263258.44888888887</v>
      </c>
      <c r="F77" s="218">
        <v>0.68500000000000005</v>
      </c>
      <c r="G77" s="218">
        <v>0.89180000000000004</v>
      </c>
      <c r="H77" s="218">
        <v>0.92520000000000002</v>
      </c>
      <c r="I77" s="218">
        <v>0.67420000000000002</v>
      </c>
      <c r="J77" s="268">
        <v>4.6237372665537846</v>
      </c>
    </row>
    <row r="78" spans="1:10" s="172" customFormat="1" ht="13.8" x14ac:dyDescent="0.3">
      <c r="A78" s="98" t="s">
        <v>81</v>
      </c>
      <c r="B78" s="99">
        <v>8532</v>
      </c>
      <c r="C78" s="99">
        <v>387.81818181818181</v>
      </c>
      <c r="D78" s="273">
        <v>0.04</v>
      </c>
      <c r="E78" s="217">
        <v>375890.01174496644</v>
      </c>
      <c r="F78" s="218">
        <v>0.63839999999999997</v>
      </c>
      <c r="G78" s="218">
        <v>0.93340000000000001</v>
      </c>
      <c r="H78" s="218">
        <v>0.97570000000000001</v>
      </c>
      <c r="I78" s="218">
        <v>0.62170000000000003</v>
      </c>
      <c r="J78" s="268">
        <v>4.3940187550440637</v>
      </c>
    </row>
    <row r="79" spans="1:10" ht="13.8" x14ac:dyDescent="0.3">
      <c r="A79" s="98" t="s">
        <v>82</v>
      </c>
      <c r="B79" s="99">
        <v>368</v>
      </c>
      <c r="C79" s="99">
        <v>368</v>
      </c>
      <c r="D79" s="273">
        <v>3.2000000000000001E-2</v>
      </c>
      <c r="E79" s="217">
        <v>483634.79090909089</v>
      </c>
      <c r="F79" s="218">
        <v>0.75609999999999999</v>
      </c>
      <c r="G79" s="218">
        <v>0.86140000000000005</v>
      </c>
      <c r="H79" s="218">
        <v>1.0347</v>
      </c>
      <c r="I79" s="218">
        <v>0.75170000000000003</v>
      </c>
      <c r="J79" s="268">
        <v>5.39550553702618</v>
      </c>
    </row>
    <row r="80" spans="1:10" ht="13.8" x14ac:dyDescent="0.3">
      <c r="A80" s="98" t="s">
        <v>83</v>
      </c>
      <c r="B80" s="99">
        <v>4117</v>
      </c>
      <c r="C80" s="99">
        <v>343.08333333333331</v>
      </c>
      <c r="D80" s="273">
        <v>3.7000000000000005E-2</v>
      </c>
      <c r="E80" s="217">
        <v>383152.22625000001</v>
      </c>
      <c r="F80" s="218">
        <v>0.67510000000000003</v>
      </c>
      <c r="G80" s="218">
        <v>0.89990000000000003</v>
      </c>
      <c r="H80" s="218">
        <v>0.94120000000000004</v>
      </c>
      <c r="I80" s="218">
        <v>0.61119999999999997</v>
      </c>
      <c r="J80" s="268">
        <v>5.6414119426434022</v>
      </c>
    </row>
    <row r="81" spans="1:10" s="172" customFormat="1" ht="13.8" x14ac:dyDescent="0.3">
      <c r="A81" s="98" t="s">
        <v>84</v>
      </c>
      <c r="B81" s="99">
        <v>3875</v>
      </c>
      <c r="C81" s="99">
        <v>397.43589743589746</v>
      </c>
      <c r="D81" s="273">
        <v>4.7E-2</v>
      </c>
      <c r="E81" s="217">
        <v>411733.17272727279</v>
      </c>
      <c r="F81" s="218">
        <v>0.64559999999999995</v>
      </c>
      <c r="G81" s="218">
        <v>0.95050000000000001</v>
      </c>
      <c r="H81" s="218">
        <v>0.95420000000000005</v>
      </c>
      <c r="I81" s="218">
        <v>0.63829999999999998</v>
      </c>
      <c r="J81" s="268">
        <v>5.412434716816402</v>
      </c>
    </row>
    <row r="82" spans="1:10" ht="13.8" x14ac:dyDescent="0.3">
      <c r="A82" s="98" t="s">
        <v>85</v>
      </c>
      <c r="B82" s="99">
        <v>8088</v>
      </c>
      <c r="C82" s="99">
        <v>323.52</v>
      </c>
      <c r="D82" s="273">
        <v>5.2000000000000005E-2</v>
      </c>
      <c r="E82" s="217">
        <v>306291.71413793106</v>
      </c>
      <c r="F82" s="218">
        <v>0.67810000000000004</v>
      </c>
      <c r="G82" s="218">
        <v>0.87190000000000001</v>
      </c>
      <c r="H82" s="218">
        <v>0.90429999999999999</v>
      </c>
      <c r="I82" s="218">
        <v>0.66830000000000001</v>
      </c>
      <c r="J82" s="268">
        <v>3.222516932109257</v>
      </c>
    </row>
    <row r="83" spans="1:10" s="172" customFormat="1" ht="13.8" x14ac:dyDescent="0.3">
      <c r="A83" s="98" t="s">
        <v>86</v>
      </c>
      <c r="B83" s="99">
        <v>3271</v>
      </c>
      <c r="C83" s="99">
        <v>408.875</v>
      </c>
      <c r="D83" s="273">
        <v>0.04</v>
      </c>
      <c r="E83" s="219">
        <v>373342.28818181815</v>
      </c>
      <c r="F83" s="218">
        <v>0.68820000000000003</v>
      </c>
      <c r="G83" s="218">
        <v>0.84870000000000001</v>
      </c>
      <c r="H83" s="218">
        <v>0.94599999999999995</v>
      </c>
      <c r="I83" s="218">
        <v>0.60670000000000002</v>
      </c>
      <c r="J83" s="269">
        <v>4.4705061931065266</v>
      </c>
    </row>
    <row r="84" spans="1:10" s="172" customFormat="1" ht="13.8" x14ac:dyDescent="0.3">
      <c r="A84" s="98" t="s">
        <v>87</v>
      </c>
      <c r="B84" s="99">
        <v>4681</v>
      </c>
      <c r="C84" s="99">
        <v>322.82758620689657</v>
      </c>
      <c r="D84" s="273">
        <v>3.5000000000000003E-2</v>
      </c>
      <c r="E84" s="217">
        <v>334416.44857142854</v>
      </c>
      <c r="F84" s="218">
        <v>0.70979999999999999</v>
      </c>
      <c r="G84" s="218">
        <v>0.88460000000000005</v>
      </c>
      <c r="H84" s="218">
        <v>0.94</v>
      </c>
      <c r="I84" s="218">
        <v>0.71199999999999997</v>
      </c>
      <c r="J84" s="268">
        <v>4.4288663278876781</v>
      </c>
    </row>
    <row r="85" spans="1:10" ht="13.8" x14ac:dyDescent="0.3">
      <c r="A85" s="98" t="s">
        <v>88</v>
      </c>
      <c r="B85" s="99">
        <v>3572</v>
      </c>
      <c r="C85" s="99">
        <v>396.88888888888891</v>
      </c>
      <c r="D85" s="273">
        <v>4.8000000000000001E-2</v>
      </c>
      <c r="E85" s="217">
        <v>402630.18</v>
      </c>
      <c r="F85" s="218">
        <v>0.62629999999999997</v>
      </c>
      <c r="G85" s="218">
        <v>0.81269999999999998</v>
      </c>
      <c r="H85" s="218">
        <v>0.91549999999999998</v>
      </c>
      <c r="I85" s="218">
        <v>0.56889999999999996</v>
      </c>
      <c r="J85" s="268">
        <v>5.5914759569600516</v>
      </c>
    </row>
    <row r="86" spans="1:10" s="172" customFormat="1" ht="13.8" x14ac:dyDescent="0.3">
      <c r="A86" s="98" t="s">
        <v>89</v>
      </c>
      <c r="B86" s="99">
        <v>3018</v>
      </c>
      <c r="C86" s="99">
        <v>301.8</v>
      </c>
      <c r="D86" s="273">
        <v>3.7000000000000005E-2</v>
      </c>
      <c r="E86" s="217">
        <v>365966.52076923073</v>
      </c>
      <c r="F86" s="218">
        <v>0.69579999999999997</v>
      </c>
      <c r="G86" s="218">
        <v>0.90659999999999996</v>
      </c>
      <c r="H86" s="218">
        <v>0.95799999999999996</v>
      </c>
      <c r="I86" s="218">
        <v>0.66</v>
      </c>
      <c r="J86" s="268">
        <v>5.1102697372406629</v>
      </c>
    </row>
    <row r="87" spans="1:10" s="172" customFormat="1" ht="13.8" x14ac:dyDescent="0.3">
      <c r="A87" s="98" t="s">
        <v>90</v>
      </c>
      <c r="B87" s="99">
        <v>3569</v>
      </c>
      <c r="C87" s="99">
        <v>324.45454545454544</v>
      </c>
      <c r="D87" s="273">
        <v>6.6000000000000003E-2</v>
      </c>
      <c r="E87" s="217">
        <v>302980.51230769232</v>
      </c>
      <c r="F87" s="218">
        <v>0.60489999999999999</v>
      </c>
      <c r="G87" s="218">
        <v>0.91010000000000002</v>
      </c>
      <c r="H87" s="218">
        <v>0.91859999999999997</v>
      </c>
      <c r="I87" s="218">
        <v>0.59489999999999998</v>
      </c>
      <c r="J87" s="268">
        <v>4.5507645693823244</v>
      </c>
    </row>
    <row r="88" spans="1:10" s="172" customFormat="1" ht="13.8" x14ac:dyDescent="0.3">
      <c r="A88" s="98" t="s">
        <v>91</v>
      </c>
      <c r="B88" s="99">
        <v>2161</v>
      </c>
      <c r="C88" s="99">
        <v>325.9426847662142</v>
      </c>
      <c r="D88" s="273">
        <v>3.1E-2</v>
      </c>
      <c r="E88" s="217">
        <v>256264.33700000006</v>
      </c>
      <c r="F88" s="218">
        <v>0.69120000000000004</v>
      </c>
      <c r="G88" s="218">
        <v>0.83250000000000002</v>
      </c>
      <c r="H88" s="218">
        <v>0.95099999999999996</v>
      </c>
      <c r="I88" s="218">
        <v>0.68510000000000004</v>
      </c>
      <c r="J88" s="268">
        <v>4.0060067027593229</v>
      </c>
    </row>
    <row r="89" spans="1:10" s="172" customFormat="1" ht="13.8" x14ac:dyDescent="0.3">
      <c r="A89" s="98" t="s">
        <v>92</v>
      </c>
      <c r="B89" s="99">
        <v>1025</v>
      </c>
      <c r="C89" s="99">
        <v>256.25</v>
      </c>
      <c r="D89" s="273">
        <v>3.2000000000000001E-2</v>
      </c>
      <c r="E89" s="217">
        <v>250805.27333333332</v>
      </c>
      <c r="F89" s="218">
        <v>0.69520000000000004</v>
      </c>
      <c r="G89" s="218">
        <v>0.89270000000000005</v>
      </c>
      <c r="H89" s="218">
        <v>0.96030000000000004</v>
      </c>
      <c r="I89" s="218">
        <v>0.58750000000000002</v>
      </c>
      <c r="J89" s="268">
        <v>4.2446170722682757</v>
      </c>
    </row>
    <row r="90" spans="1:10" s="172" customFormat="1" ht="13.8" x14ac:dyDescent="0.3">
      <c r="A90" s="98" t="s">
        <v>93</v>
      </c>
      <c r="B90" s="99">
        <v>1910</v>
      </c>
      <c r="C90" s="99">
        <v>272.85714285714283</v>
      </c>
      <c r="D90" s="273">
        <v>3.2000000000000001E-2</v>
      </c>
      <c r="E90" s="217">
        <v>265572.84333333332</v>
      </c>
      <c r="F90" s="218">
        <v>0.67530000000000001</v>
      </c>
      <c r="G90" s="218">
        <v>0.91990000000000005</v>
      </c>
      <c r="H90" s="218">
        <v>1.0233000000000001</v>
      </c>
      <c r="I90" s="218">
        <v>0.63190000000000002</v>
      </c>
      <c r="J90" s="268">
        <v>4.1481284874022002</v>
      </c>
    </row>
    <row r="91" spans="1:10" s="172" customFormat="1" ht="12" customHeight="1" x14ac:dyDescent="0.3">
      <c r="A91" s="98" t="s">
        <v>94</v>
      </c>
      <c r="B91" s="99">
        <v>339</v>
      </c>
      <c r="C91" s="99">
        <v>169.5</v>
      </c>
      <c r="D91" s="273">
        <v>3.6000000000000004E-2</v>
      </c>
      <c r="E91" s="217">
        <v>360488.24444444443</v>
      </c>
      <c r="F91" s="218">
        <v>0.74219999999999997</v>
      </c>
      <c r="G91" s="218">
        <v>0.92630000000000001</v>
      </c>
      <c r="H91" s="218">
        <v>0.9899</v>
      </c>
      <c r="I91" s="218">
        <v>0.64790000000000003</v>
      </c>
      <c r="J91" s="268">
        <v>2.3797248318607251</v>
      </c>
    </row>
    <row r="92" spans="1:10" ht="13.8" x14ac:dyDescent="0.3">
      <c r="A92" s="98" t="s">
        <v>95</v>
      </c>
      <c r="B92" s="99">
        <v>670</v>
      </c>
      <c r="C92" s="99">
        <v>335</v>
      </c>
      <c r="D92" s="273">
        <v>3.4000000000000002E-2</v>
      </c>
      <c r="E92" s="217">
        <v>427726.47142857139</v>
      </c>
      <c r="F92" s="218">
        <v>0.72670000000000001</v>
      </c>
      <c r="G92" s="218">
        <v>0.94779999999999998</v>
      </c>
      <c r="H92" s="218">
        <v>0.97150000000000003</v>
      </c>
      <c r="I92" s="218">
        <v>0.74770000000000003</v>
      </c>
      <c r="J92" s="268">
        <v>6.6727898394964384</v>
      </c>
    </row>
    <row r="93" spans="1:10" ht="13.8" x14ac:dyDescent="0.3">
      <c r="A93" s="98" t="s">
        <v>97</v>
      </c>
      <c r="B93" s="99">
        <v>160</v>
      </c>
      <c r="C93" s="99">
        <v>320</v>
      </c>
      <c r="D93" s="273">
        <v>7.2000000000000008E-2</v>
      </c>
      <c r="E93" s="217">
        <v>523414.38</v>
      </c>
      <c r="F93" s="218">
        <v>0.69520000000000004</v>
      </c>
      <c r="G93" s="218">
        <v>0.9375</v>
      </c>
      <c r="H93" s="218">
        <v>0.92469999999999997</v>
      </c>
      <c r="I93" s="218">
        <v>0.69499999999999995</v>
      </c>
      <c r="J93" s="268">
        <v>4.663354023350605</v>
      </c>
    </row>
    <row r="94" spans="1:10" ht="13.8" x14ac:dyDescent="0.3">
      <c r="A94" s="98" t="s">
        <v>98</v>
      </c>
      <c r="B94" s="99">
        <v>4678</v>
      </c>
      <c r="C94" s="99">
        <v>519.77777777777783</v>
      </c>
      <c r="D94" s="273">
        <v>3.1E-2</v>
      </c>
      <c r="E94" s="217">
        <v>530812.22357142856</v>
      </c>
      <c r="F94" s="218">
        <v>0.64629999999999999</v>
      </c>
      <c r="G94" s="218">
        <v>0.92130000000000001</v>
      </c>
      <c r="H94" s="218">
        <v>0.95520000000000005</v>
      </c>
      <c r="I94" s="218">
        <v>0.623</v>
      </c>
      <c r="J94" s="268">
        <v>7.4896696424419007</v>
      </c>
    </row>
    <row r="95" spans="1:10" ht="13.8" x14ac:dyDescent="0.3">
      <c r="A95" s="98" t="s">
        <v>99</v>
      </c>
      <c r="B95" s="99">
        <v>2866</v>
      </c>
      <c r="C95" s="99">
        <v>286.60000000000002</v>
      </c>
      <c r="D95" s="273">
        <v>5.2000000000000005E-2</v>
      </c>
      <c r="E95" s="217">
        <v>371119.93473684211</v>
      </c>
      <c r="F95" s="218">
        <v>0.69099999999999995</v>
      </c>
      <c r="G95" s="218">
        <v>0.91520000000000001</v>
      </c>
      <c r="H95" s="218">
        <v>0.9627</v>
      </c>
      <c r="I95" s="218">
        <v>0.70699999999999996</v>
      </c>
      <c r="J95" s="268">
        <v>16.757360004788215</v>
      </c>
    </row>
    <row r="96" spans="1:10" ht="13.8" x14ac:dyDescent="0.3">
      <c r="A96" s="98" t="s">
        <v>100</v>
      </c>
      <c r="B96" s="99">
        <v>18294</v>
      </c>
      <c r="C96" s="99">
        <v>389.2340425531915</v>
      </c>
      <c r="D96" s="273">
        <v>3.2000000000000001E-2</v>
      </c>
      <c r="E96" s="217">
        <v>429197.64280000003</v>
      </c>
      <c r="F96" s="218">
        <v>0.68540000000000001</v>
      </c>
      <c r="G96" s="218">
        <v>0.86450000000000005</v>
      </c>
      <c r="H96" s="218">
        <v>0.95</v>
      </c>
      <c r="I96" s="218">
        <v>0.66739999999999999</v>
      </c>
      <c r="J96" s="268">
        <v>4.750001031259738</v>
      </c>
    </row>
    <row r="97" spans="1:10" ht="13.8" x14ac:dyDescent="0.3">
      <c r="A97" s="98" t="s">
        <v>101</v>
      </c>
      <c r="B97" s="99">
        <v>1033</v>
      </c>
      <c r="C97" s="99">
        <v>258.25</v>
      </c>
      <c r="D97" s="273">
        <v>5.7000000000000002E-2</v>
      </c>
      <c r="E97" s="217">
        <v>241468.33</v>
      </c>
      <c r="F97" s="218">
        <v>0.69879999999999998</v>
      </c>
      <c r="G97" s="218">
        <v>0.93899999999999995</v>
      </c>
      <c r="H97" s="218">
        <v>0.97350000000000003</v>
      </c>
      <c r="I97" s="218">
        <v>0.69779999999999998</v>
      </c>
      <c r="J97" s="268">
        <v>3.2636782892599179</v>
      </c>
    </row>
    <row r="98" spans="1:10" ht="13.8" x14ac:dyDescent="0.3">
      <c r="A98" s="98" t="s">
        <v>102</v>
      </c>
      <c r="B98" s="99">
        <v>961</v>
      </c>
      <c r="C98" s="99">
        <v>274.57142857142856</v>
      </c>
      <c r="D98" s="273">
        <v>0.05</v>
      </c>
      <c r="E98" s="217">
        <v>255094.02857142856</v>
      </c>
      <c r="F98" s="218">
        <v>0.65410000000000001</v>
      </c>
      <c r="G98" s="218">
        <v>0.84389999999999998</v>
      </c>
      <c r="H98" s="218">
        <v>0.90580000000000005</v>
      </c>
      <c r="I98" s="218">
        <v>0.66469999999999996</v>
      </c>
      <c r="J98" s="268">
        <v>4.9660849775410245</v>
      </c>
    </row>
    <row r="99" spans="1:10" ht="13.8" x14ac:dyDescent="0.3">
      <c r="A99" s="98" t="s">
        <v>103</v>
      </c>
      <c r="B99" s="99">
        <v>518</v>
      </c>
      <c r="C99" s="99">
        <v>518</v>
      </c>
      <c r="D99" s="273">
        <v>2.7999999999999997E-2</v>
      </c>
      <c r="E99" s="217">
        <v>607551.125</v>
      </c>
      <c r="F99" s="218">
        <v>0.76600000000000001</v>
      </c>
      <c r="G99" s="218">
        <v>0.94399999999999995</v>
      </c>
      <c r="H99" s="218">
        <v>0.95879999999999999</v>
      </c>
      <c r="I99" s="218">
        <v>0.68410000000000004</v>
      </c>
      <c r="J99" s="268">
        <v>6.7342614355180634</v>
      </c>
    </row>
    <row r="100" spans="1:10" ht="13.8" x14ac:dyDescent="0.3">
      <c r="A100" s="98" t="s">
        <v>104</v>
      </c>
      <c r="B100" s="99">
        <v>7775</v>
      </c>
      <c r="C100" s="99">
        <v>598.07692307692309</v>
      </c>
      <c r="D100" s="273">
        <v>3.9E-2</v>
      </c>
      <c r="E100" s="217">
        <v>406854.076</v>
      </c>
      <c r="F100" s="218">
        <v>0.63849999999999996</v>
      </c>
      <c r="G100" s="218">
        <v>0.81740000000000002</v>
      </c>
      <c r="H100" s="218">
        <v>0.93259999999999998</v>
      </c>
      <c r="I100" s="218">
        <v>0.57410000000000005</v>
      </c>
      <c r="J100" s="268">
        <v>7.7110493206119033</v>
      </c>
    </row>
    <row r="101" spans="1:10" ht="13.8" x14ac:dyDescent="0.3">
      <c r="A101" s="98" t="s">
        <v>105</v>
      </c>
      <c r="B101" s="99">
        <v>2659</v>
      </c>
      <c r="C101" s="99">
        <v>443.16666666666669</v>
      </c>
      <c r="D101" s="273">
        <v>3.9E-2</v>
      </c>
      <c r="E101" s="217">
        <v>372932.37142857147</v>
      </c>
      <c r="F101" s="218">
        <v>0.59840000000000004</v>
      </c>
      <c r="G101" s="218">
        <v>0.91759999999999997</v>
      </c>
      <c r="H101" s="218">
        <v>0.92659999999999998</v>
      </c>
      <c r="I101" s="218">
        <v>0.50980000000000003</v>
      </c>
      <c r="J101" s="268">
        <v>5.4198381182074487</v>
      </c>
    </row>
    <row r="102" spans="1:10" ht="13.8" x14ac:dyDescent="0.3">
      <c r="A102" s="98" t="s">
        <v>106</v>
      </c>
      <c r="B102" s="99">
        <v>4794</v>
      </c>
      <c r="C102" s="99">
        <v>342.42857142857144</v>
      </c>
      <c r="D102" s="273">
        <v>5.2000000000000005E-2</v>
      </c>
      <c r="E102" s="217">
        <v>317573.26250000001</v>
      </c>
      <c r="F102" s="218">
        <v>0.64570000000000005</v>
      </c>
      <c r="G102" s="218">
        <v>0.93759999999999999</v>
      </c>
      <c r="H102" s="218">
        <v>0.97499999999999998</v>
      </c>
      <c r="I102" s="218">
        <v>0.60709999999999997</v>
      </c>
      <c r="J102" s="268">
        <v>4.514425441247691</v>
      </c>
    </row>
    <row r="103" spans="1:10" ht="13.8" x14ac:dyDescent="0.3">
      <c r="A103" s="98" t="s">
        <v>107</v>
      </c>
      <c r="B103" s="99">
        <v>1003</v>
      </c>
      <c r="C103" s="99">
        <v>250.75</v>
      </c>
      <c r="D103" s="273">
        <v>3.1E-2</v>
      </c>
      <c r="E103" s="217">
        <v>370513.65749999997</v>
      </c>
      <c r="F103" s="218">
        <v>0.64529999999999998</v>
      </c>
      <c r="G103" s="218">
        <v>0.92020000000000002</v>
      </c>
      <c r="H103" s="218">
        <v>0.98409999999999997</v>
      </c>
      <c r="I103" s="218">
        <v>0.61629999999999996</v>
      </c>
      <c r="J103" s="268">
        <v>4.9777090741514174</v>
      </c>
    </row>
    <row r="104" spans="1:10" ht="13.8" x14ac:dyDescent="0.3">
      <c r="A104" s="98" t="s">
        <v>108</v>
      </c>
      <c r="B104" s="99">
        <v>339</v>
      </c>
      <c r="C104" s="99">
        <v>452</v>
      </c>
      <c r="D104" s="273">
        <v>3.2000000000000001E-2</v>
      </c>
      <c r="E104" s="217">
        <v>470838.19047619042</v>
      </c>
      <c r="F104" s="218">
        <v>0.71519999999999995</v>
      </c>
      <c r="G104" s="218">
        <v>0.81120000000000003</v>
      </c>
      <c r="H104" s="218">
        <v>0.99439999999999995</v>
      </c>
      <c r="I104" s="218">
        <v>0.66180000000000005</v>
      </c>
      <c r="J104" s="269">
        <v>7.5729415452920188</v>
      </c>
    </row>
    <row r="105" spans="1:10" s="172" customFormat="1" ht="13.8" x14ac:dyDescent="0.3">
      <c r="A105" s="100" t="s">
        <v>3</v>
      </c>
      <c r="B105" s="101">
        <v>335029</v>
      </c>
      <c r="C105" s="101">
        <v>349.85223938264255</v>
      </c>
      <c r="D105" s="222">
        <v>3.5999999999999997E-2</v>
      </c>
      <c r="E105" s="102">
        <v>354864.40278245776</v>
      </c>
      <c r="F105" s="103">
        <v>0.6759835458422927</v>
      </c>
      <c r="G105" s="103">
        <v>0.8708320772231658</v>
      </c>
      <c r="H105" s="103">
        <v>0.9429870281376892</v>
      </c>
      <c r="I105" s="103">
        <v>0.63833857978005804</v>
      </c>
      <c r="J105" s="104"/>
    </row>
    <row r="106" spans="1:10" ht="13.8" x14ac:dyDescent="0.3">
      <c r="A106" s="105"/>
      <c r="B106" s="106"/>
      <c r="C106" s="106"/>
      <c r="D106" s="360"/>
      <c r="E106" s="108"/>
      <c r="F106" s="109"/>
      <c r="G106" s="109"/>
      <c r="H106" s="109"/>
      <c r="I106" s="110"/>
    </row>
    <row r="107" spans="1:10" s="169" customFormat="1" ht="13.8" x14ac:dyDescent="0.3">
      <c r="A107" s="111">
        <f>SUBTOTAL(103,A5:A104)</f>
        <v>100</v>
      </c>
      <c r="B107" s="112">
        <f>SUBTOTAL(109,B5:B104)</f>
        <v>335022</v>
      </c>
      <c r="C107" s="113">
        <f>SUBTOTAL(101,C5:C104)</f>
        <v>356.90459168753716</v>
      </c>
      <c r="D107" s="114">
        <f>SUBTOTAL(101,D5:D104)</f>
        <v>3.9270000000000006E-2</v>
      </c>
      <c r="E107" s="240"/>
      <c r="F107" s="109"/>
      <c r="G107" s="109"/>
      <c r="H107" s="109"/>
      <c r="I107" s="109"/>
    </row>
    <row r="108" spans="1:10" ht="13.8" hidden="1" x14ac:dyDescent="0.3">
      <c r="A108" s="174" t="s">
        <v>183</v>
      </c>
      <c r="B108" s="106" t="s">
        <v>184</v>
      </c>
      <c r="C108" s="106" t="s">
        <v>185</v>
      </c>
      <c r="D108" s="107" t="s">
        <v>185</v>
      </c>
      <c r="E108" s="175"/>
      <c r="F108" s="109"/>
      <c r="G108" s="109"/>
      <c r="H108" s="109"/>
      <c r="I108" s="109"/>
    </row>
    <row r="109" spans="1:10" ht="13.8" hidden="1" x14ac:dyDescent="0.3">
      <c r="A109" s="174">
        <f>SUBTOTAL(103,A5:A103)</f>
        <v>99</v>
      </c>
      <c r="B109" s="176">
        <f>SUBTOTAL(109,B5:B103)</f>
        <v>334683</v>
      </c>
      <c r="C109" s="174">
        <f>SUBTOTAL(101,C5:C103)</f>
        <v>355.94403200761332</v>
      </c>
      <c r="D109" s="174">
        <f>SUBTOTAL(101,D5:D103)</f>
        <v>3.9343434343434347E-2</v>
      </c>
      <c r="E109" s="175"/>
      <c r="F109" s="109"/>
      <c r="G109" s="109"/>
      <c r="H109" s="109"/>
      <c r="I109" s="109"/>
    </row>
    <row r="110" spans="1:10" ht="13.8" x14ac:dyDescent="0.3">
      <c r="A110" s="174"/>
      <c r="B110" s="106"/>
      <c r="C110" s="106"/>
      <c r="D110" s="107"/>
      <c r="E110" s="175"/>
      <c r="F110" s="109"/>
      <c r="G110" s="109"/>
      <c r="H110" s="109"/>
      <c r="I110" s="109"/>
    </row>
    <row r="111" spans="1:10" s="177" customFormat="1" ht="13.8" x14ac:dyDescent="0.3">
      <c r="B111" s="238"/>
      <c r="C111" s="263"/>
      <c r="D111" s="264" t="s">
        <v>314</v>
      </c>
      <c r="E111" s="239"/>
      <c r="F111" s="109"/>
      <c r="G111" s="109"/>
      <c r="H111" s="109"/>
      <c r="I111" s="109"/>
    </row>
    <row r="112" spans="1:10" ht="13.8" x14ac:dyDescent="0.3">
      <c r="A112" s="116"/>
      <c r="B112" s="106"/>
      <c r="C112" s="106"/>
      <c r="D112" s="107"/>
      <c r="E112" s="175"/>
      <c r="F112" s="109"/>
      <c r="G112" s="109"/>
      <c r="H112" s="109"/>
      <c r="I112" s="109"/>
    </row>
    <row r="113" spans="1:9" ht="13.8" x14ac:dyDescent="0.3">
      <c r="A113" s="115"/>
      <c r="B113" s="106"/>
      <c r="C113" s="106"/>
      <c r="D113" s="107"/>
      <c r="E113" s="175"/>
      <c r="F113" s="109"/>
      <c r="G113" s="109"/>
      <c r="H113" s="109"/>
      <c r="I113" s="109"/>
    </row>
    <row r="114" spans="1:9" ht="15" customHeight="1" x14ac:dyDescent="0.3">
      <c r="A114" s="242"/>
      <c r="B114" s="106"/>
      <c r="C114" s="106"/>
      <c r="D114" s="107"/>
      <c r="E114" s="108"/>
      <c r="F114" s="109"/>
      <c r="G114" s="109"/>
      <c r="H114" s="109"/>
      <c r="I114" s="110"/>
    </row>
    <row r="115" spans="1:9" ht="13.8" x14ac:dyDescent="0.3">
      <c r="A115" s="179"/>
      <c r="B115" s="106"/>
      <c r="C115" s="106"/>
      <c r="D115" s="107"/>
      <c r="E115" s="175"/>
      <c r="F115" s="180"/>
      <c r="G115" s="109"/>
      <c r="H115" s="109"/>
      <c r="I115" s="110"/>
    </row>
    <row r="116" spans="1:9" ht="13.8" x14ac:dyDescent="0.3">
      <c r="A116" s="179"/>
      <c r="B116" s="106"/>
      <c r="C116" s="106"/>
      <c r="D116" s="107"/>
      <c r="E116" s="175"/>
      <c r="F116" s="180"/>
      <c r="G116" s="109"/>
      <c r="H116" s="109"/>
      <c r="I116" s="110"/>
    </row>
    <row r="117" spans="1:9" ht="13.8" x14ac:dyDescent="0.3">
      <c r="A117" s="181"/>
      <c r="B117" s="106"/>
      <c r="C117" s="106"/>
      <c r="D117" s="107"/>
      <c r="E117" s="175"/>
      <c r="F117" s="180"/>
      <c r="G117" s="109"/>
      <c r="H117" s="109"/>
      <c r="I117" s="110"/>
    </row>
    <row r="118" spans="1:9" s="168" customFormat="1" ht="13.8" x14ac:dyDescent="0.3">
      <c r="A118" s="174"/>
      <c r="B118" s="106"/>
      <c r="C118" s="106"/>
      <c r="D118" s="107"/>
      <c r="E118" s="175"/>
      <c r="F118" s="109"/>
      <c r="G118" s="109"/>
      <c r="H118" s="109"/>
      <c r="I118" s="109"/>
    </row>
    <row r="119" spans="1:9" s="168" customFormat="1" ht="13.8" x14ac:dyDescent="0.3">
      <c r="A119" s="105"/>
      <c r="B119" s="106"/>
      <c r="C119" s="182"/>
      <c r="D119" s="182"/>
      <c r="E119" s="175"/>
      <c r="F119" s="109"/>
      <c r="G119" s="109"/>
      <c r="H119" s="109"/>
      <c r="I119" s="109"/>
    </row>
    <row r="120" spans="1:9" s="168" customFormat="1" ht="13.8" x14ac:dyDescent="0.3">
      <c r="A120" s="105"/>
      <c r="B120" s="106"/>
      <c r="C120" s="106"/>
      <c r="D120" s="183"/>
      <c r="E120" s="175"/>
      <c r="F120" s="109"/>
      <c r="G120" s="109"/>
      <c r="H120" s="109"/>
      <c r="I120" s="109"/>
    </row>
    <row r="121" spans="1:9" s="168" customFormat="1" ht="13.8" x14ac:dyDescent="0.3">
      <c r="A121" s="105"/>
      <c r="B121" s="106"/>
      <c r="C121" s="106"/>
      <c r="D121" s="107"/>
      <c r="E121" s="175"/>
      <c r="F121" s="109"/>
      <c r="G121" s="109"/>
      <c r="H121" s="109"/>
      <c r="I121" s="109"/>
    </row>
    <row r="122" spans="1:9" s="168" customFormat="1" ht="13.8" x14ac:dyDescent="0.3">
      <c r="A122" s="105"/>
      <c r="B122" s="106"/>
      <c r="C122" s="106"/>
      <c r="D122" s="182"/>
      <c r="E122" s="175"/>
      <c r="F122" s="109"/>
      <c r="G122" s="109"/>
      <c r="H122" s="109"/>
      <c r="I122" s="109"/>
    </row>
    <row r="123" spans="1:9" s="168" customFormat="1" ht="13.8" x14ac:dyDescent="0.3">
      <c r="A123" s="174"/>
      <c r="B123" s="106"/>
      <c r="C123" s="106"/>
      <c r="D123" s="107"/>
      <c r="E123" s="175"/>
      <c r="F123" s="109"/>
      <c r="G123" s="109"/>
      <c r="H123" s="109"/>
      <c r="I123" s="109"/>
    </row>
    <row r="124" spans="1:9" s="168" customFormat="1" ht="13.8" x14ac:dyDescent="0.3">
      <c r="A124" s="105"/>
      <c r="B124" s="106"/>
      <c r="C124" s="106"/>
      <c r="D124" s="107"/>
      <c r="E124" s="175"/>
      <c r="F124" s="109"/>
      <c r="G124" s="109"/>
      <c r="H124" s="109"/>
      <c r="I124" s="109"/>
    </row>
    <row r="125" spans="1:9" s="168" customFormat="1" ht="13.8" x14ac:dyDescent="0.3">
      <c r="A125" s="174"/>
      <c r="B125" s="106"/>
      <c r="C125" s="106"/>
      <c r="D125" s="107"/>
      <c r="E125" s="175"/>
      <c r="F125" s="109"/>
      <c r="G125" s="109"/>
      <c r="H125" s="109"/>
      <c r="I125" s="109"/>
    </row>
    <row r="126" spans="1:9" s="172" customFormat="1" ht="13.8" x14ac:dyDescent="0.3">
      <c r="A126" s="178"/>
      <c r="B126" s="184"/>
      <c r="C126" s="184"/>
      <c r="D126" s="185"/>
      <c r="E126" s="186"/>
      <c r="F126" s="187"/>
      <c r="G126" s="187"/>
      <c r="H126" s="187"/>
      <c r="I126" s="187"/>
    </row>
    <row r="127" spans="1:9" ht="13.8" x14ac:dyDescent="0.3">
      <c r="A127" s="179"/>
      <c r="B127" s="106"/>
      <c r="C127" s="106"/>
      <c r="D127" s="107"/>
      <c r="E127" s="175"/>
      <c r="F127" s="180"/>
      <c r="G127" s="109"/>
      <c r="H127" s="109"/>
      <c r="I127" s="110"/>
    </row>
    <row r="128" spans="1:9" ht="13.8" x14ac:dyDescent="0.3">
      <c r="A128" s="188"/>
      <c r="B128" s="106"/>
      <c r="C128" s="106"/>
      <c r="D128" s="107"/>
      <c r="E128" s="175"/>
      <c r="F128" s="180"/>
      <c r="G128" s="109"/>
      <c r="H128" s="109"/>
      <c r="I128" s="110"/>
    </row>
    <row r="129" spans="1:9" ht="13.8" x14ac:dyDescent="0.3">
      <c r="A129" s="179"/>
      <c r="B129" s="106"/>
      <c r="C129" s="106"/>
      <c r="D129" s="107"/>
      <c r="E129" s="175"/>
      <c r="F129" s="180"/>
      <c r="G129" s="109"/>
      <c r="H129" s="109"/>
      <c r="I129" s="110"/>
    </row>
    <row r="130" spans="1:9" ht="13.8" x14ac:dyDescent="0.3">
      <c r="A130" s="179"/>
      <c r="B130" s="106"/>
      <c r="C130" s="106"/>
      <c r="D130" s="107"/>
      <c r="E130" s="175"/>
      <c r="F130" s="180"/>
      <c r="G130" s="109"/>
      <c r="H130" s="109"/>
      <c r="I130" s="110"/>
    </row>
    <row r="131" spans="1:9" ht="13.8" x14ac:dyDescent="0.3">
      <c r="A131" s="179"/>
      <c r="B131" s="106"/>
      <c r="C131" s="106"/>
      <c r="D131" s="107"/>
      <c r="E131" s="175"/>
      <c r="F131" s="180"/>
      <c r="G131" s="109"/>
      <c r="H131" s="109"/>
      <c r="I131" s="110"/>
    </row>
    <row r="132" spans="1:9" ht="13.8" x14ac:dyDescent="0.3">
      <c r="A132" s="179"/>
      <c r="B132" s="106"/>
      <c r="C132" s="106"/>
      <c r="D132" s="107"/>
      <c r="E132" s="175"/>
      <c r="F132" s="180"/>
      <c r="G132" s="109"/>
      <c r="H132" s="109"/>
      <c r="I132" s="110"/>
    </row>
    <row r="133" spans="1:9" ht="13.8" x14ac:dyDescent="0.3">
      <c r="A133" s="179"/>
      <c r="B133" s="106"/>
      <c r="C133" s="106"/>
      <c r="D133" s="107"/>
      <c r="E133" s="175"/>
      <c r="F133" s="180"/>
      <c r="G133" s="109"/>
      <c r="H133" s="109"/>
      <c r="I133" s="110"/>
    </row>
    <row r="134" spans="1:9" ht="13.8" x14ac:dyDescent="0.3">
      <c r="A134" s="179"/>
      <c r="B134" s="106"/>
      <c r="C134" s="106"/>
      <c r="D134" s="107"/>
      <c r="E134" s="175"/>
      <c r="F134" s="180"/>
      <c r="G134" s="109"/>
      <c r="H134" s="109"/>
      <c r="I134" s="110"/>
    </row>
    <row r="135" spans="1:9" ht="13.8" x14ac:dyDescent="0.3">
      <c r="A135" s="179"/>
      <c r="B135" s="106"/>
      <c r="C135" s="106"/>
      <c r="D135" s="107"/>
      <c r="E135" s="175"/>
      <c r="F135" s="180"/>
      <c r="G135" s="109"/>
      <c r="H135" s="109"/>
      <c r="I135" s="110"/>
    </row>
    <row r="136" spans="1:9" ht="13.8" x14ac:dyDescent="0.3">
      <c r="A136" s="179"/>
      <c r="B136" s="106"/>
      <c r="C136" s="106"/>
      <c r="D136" s="107"/>
      <c r="E136" s="175"/>
      <c r="F136" s="180"/>
      <c r="G136" s="109"/>
      <c r="H136" s="109"/>
      <c r="I136" s="110"/>
    </row>
    <row r="137" spans="1:9" ht="13.8" x14ac:dyDescent="0.3">
      <c r="A137" s="179"/>
      <c r="B137" s="106"/>
      <c r="C137" s="106"/>
      <c r="D137" s="107"/>
      <c r="E137" s="175"/>
      <c r="F137" s="180"/>
      <c r="G137" s="109"/>
      <c r="H137" s="109"/>
      <c r="I137" s="110"/>
    </row>
    <row r="138" spans="1:9" ht="13.8" x14ac:dyDescent="0.3">
      <c r="A138" s="179"/>
      <c r="B138" s="106"/>
      <c r="C138" s="106"/>
      <c r="D138" s="107"/>
      <c r="E138" s="175"/>
      <c r="F138" s="180"/>
      <c r="G138" s="109"/>
      <c r="H138" s="109"/>
      <c r="I138" s="110"/>
    </row>
    <row r="139" spans="1:9" ht="13.8" x14ac:dyDescent="0.3">
      <c r="A139" s="179"/>
      <c r="B139" s="106"/>
      <c r="C139" s="106"/>
      <c r="D139" s="107"/>
      <c r="E139" s="175"/>
      <c r="F139" s="180"/>
      <c r="G139" s="109"/>
      <c r="H139" s="109"/>
      <c r="I139" s="110"/>
    </row>
    <row r="140" spans="1:9" ht="13.8" x14ac:dyDescent="0.3">
      <c r="A140" s="179"/>
      <c r="B140" s="106"/>
      <c r="C140" s="106"/>
      <c r="D140" s="107"/>
      <c r="E140" s="175"/>
      <c r="F140" s="180"/>
      <c r="G140" s="109"/>
      <c r="H140" s="109"/>
      <c r="I140" s="110"/>
    </row>
    <row r="141" spans="1:9" ht="13.8" x14ac:dyDescent="0.3">
      <c r="A141" s="179"/>
      <c r="B141" s="106"/>
      <c r="C141" s="106"/>
      <c r="D141" s="107"/>
      <c r="E141" s="175"/>
      <c r="F141" s="180"/>
      <c r="G141" s="109"/>
      <c r="H141" s="109"/>
      <c r="I141" s="110"/>
    </row>
    <row r="142" spans="1:9" ht="13.8" x14ac:dyDescent="0.3">
      <c r="A142" s="179"/>
      <c r="B142" s="106"/>
      <c r="C142" s="106"/>
      <c r="D142" s="107"/>
      <c r="E142" s="175"/>
      <c r="F142" s="180"/>
      <c r="G142" s="109"/>
      <c r="H142" s="109"/>
      <c r="I142" s="110"/>
    </row>
    <row r="143" spans="1:9" x14ac:dyDescent="0.2">
      <c r="A143" s="189"/>
      <c r="E143" s="192"/>
      <c r="F143" s="193"/>
    </row>
    <row r="144" spans="1:9" x14ac:dyDescent="0.2">
      <c r="A144" s="189"/>
      <c r="E144" s="192"/>
      <c r="F144" s="193"/>
    </row>
    <row r="145" spans="1:10" s="194" customFormat="1" x14ac:dyDescent="0.2">
      <c r="A145" s="189"/>
      <c r="B145" s="190"/>
      <c r="C145" s="190"/>
      <c r="D145" s="191"/>
      <c r="E145" s="192"/>
      <c r="F145" s="193"/>
      <c r="I145" s="195"/>
      <c r="J145" s="171"/>
    </row>
    <row r="146" spans="1:10" s="194" customFormat="1" x14ac:dyDescent="0.2">
      <c r="A146" s="189"/>
      <c r="B146" s="190"/>
      <c r="C146" s="190"/>
      <c r="D146" s="191"/>
      <c r="E146" s="192"/>
      <c r="F146" s="193"/>
      <c r="I146" s="195"/>
      <c r="J146" s="171"/>
    </row>
    <row r="147" spans="1:10" s="194" customFormat="1" x14ac:dyDescent="0.2">
      <c r="A147" s="189"/>
      <c r="B147" s="190"/>
      <c r="C147" s="190"/>
      <c r="D147" s="191"/>
      <c r="E147" s="192"/>
      <c r="F147" s="193"/>
      <c r="I147" s="195"/>
      <c r="J147" s="171"/>
    </row>
    <row r="148" spans="1:10" s="194" customFormat="1" x14ac:dyDescent="0.2">
      <c r="A148" s="189"/>
      <c r="B148" s="190"/>
      <c r="C148" s="190"/>
      <c r="D148" s="191"/>
      <c r="E148" s="192"/>
      <c r="F148" s="193"/>
      <c r="I148" s="195"/>
      <c r="J148" s="171"/>
    </row>
    <row r="149" spans="1:10" s="194" customFormat="1" x14ac:dyDescent="0.2">
      <c r="A149" s="189"/>
      <c r="B149" s="190"/>
      <c r="C149" s="190"/>
      <c r="D149" s="191"/>
      <c r="E149" s="192"/>
      <c r="F149" s="193"/>
      <c r="I149" s="195"/>
      <c r="J149" s="171"/>
    </row>
    <row r="150" spans="1:10" s="194" customFormat="1" x14ac:dyDescent="0.2">
      <c r="A150" s="189"/>
      <c r="B150" s="190"/>
      <c r="C150" s="190"/>
      <c r="D150" s="191"/>
      <c r="E150" s="192"/>
      <c r="F150" s="193"/>
      <c r="I150" s="195"/>
      <c r="J150" s="171"/>
    </row>
    <row r="151" spans="1:10" s="194" customFormat="1" x14ac:dyDescent="0.2">
      <c r="A151" s="189"/>
      <c r="B151" s="190"/>
      <c r="C151" s="190"/>
      <c r="D151" s="191"/>
      <c r="E151" s="192"/>
      <c r="F151" s="193"/>
      <c r="I151" s="195"/>
      <c r="J151" s="171"/>
    </row>
    <row r="152" spans="1:10" s="194" customFormat="1" x14ac:dyDescent="0.2">
      <c r="A152" s="189"/>
      <c r="B152" s="190"/>
      <c r="C152" s="190"/>
      <c r="D152" s="191"/>
      <c r="E152" s="192"/>
      <c r="F152" s="193"/>
      <c r="I152" s="195"/>
      <c r="J152" s="171"/>
    </row>
    <row r="153" spans="1:10" s="194" customFormat="1" x14ac:dyDescent="0.2">
      <c r="A153" s="189"/>
      <c r="B153" s="190"/>
      <c r="C153" s="190"/>
      <c r="D153" s="191"/>
      <c r="E153" s="192"/>
      <c r="F153" s="193"/>
      <c r="I153" s="195"/>
      <c r="J153" s="171"/>
    </row>
    <row r="154" spans="1:10" s="194" customFormat="1" x14ac:dyDescent="0.2">
      <c r="A154" s="189"/>
      <c r="B154" s="190"/>
      <c r="C154" s="190"/>
      <c r="D154" s="191"/>
      <c r="E154" s="192"/>
      <c r="F154" s="193"/>
      <c r="I154" s="195"/>
      <c r="J154" s="171"/>
    </row>
    <row r="155" spans="1:10" s="194" customFormat="1" x14ac:dyDescent="0.2">
      <c r="A155" s="189"/>
      <c r="B155" s="190"/>
      <c r="C155" s="190"/>
      <c r="D155" s="191"/>
      <c r="E155" s="192"/>
      <c r="F155" s="193"/>
      <c r="I155" s="195"/>
      <c r="J155" s="171"/>
    </row>
    <row r="156" spans="1:10" s="194" customFormat="1" x14ac:dyDescent="0.2">
      <c r="A156" s="189"/>
      <c r="B156" s="190"/>
      <c r="C156" s="190"/>
      <c r="D156" s="191"/>
      <c r="E156" s="192"/>
      <c r="F156" s="193"/>
      <c r="I156" s="195"/>
      <c r="J156" s="171"/>
    </row>
    <row r="157" spans="1:10" s="194" customFormat="1" x14ac:dyDescent="0.2">
      <c r="A157" s="189"/>
      <c r="B157" s="190"/>
      <c r="C157" s="190"/>
      <c r="D157" s="191"/>
      <c r="E157" s="192"/>
      <c r="F157" s="193"/>
      <c r="I157" s="195"/>
      <c r="J157" s="171"/>
    </row>
    <row r="158" spans="1:10" s="194" customFormat="1" x14ac:dyDescent="0.2">
      <c r="A158" s="189"/>
      <c r="B158" s="190"/>
      <c r="C158" s="190"/>
      <c r="D158" s="191"/>
      <c r="E158" s="192"/>
      <c r="F158" s="193"/>
      <c r="I158" s="195"/>
      <c r="J158" s="171"/>
    </row>
    <row r="159" spans="1:10" s="194" customFormat="1" x14ac:dyDescent="0.2">
      <c r="A159" s="189"/>
      <c r="B159" s="190"/>
      <c r="C159" s="190"/>
      <c r="D159" s="191"/>
      <c r="E159" s="192"/>
      <c r="F159" s="193"/>
      <c r="I159" s="195"/>
      <c r="J159" s="171"/>
    </row>
    <row r="160" spans="1:10" s="194" customFormat="1" x14ac:dyDescent="0.2">
      <c r="A160" s="189"/>
      <c r="B160" s="190"/>
      <c r="C160" s="190"/>
      <c r="D160" s="191"/>
      <c r="E160" s="192"/>
      <c r="F160" s="193"/>
      <c r="I160" s="195"/>
      <c r="J160" s="171"/>
    </row>
    <row r="161" spans="1:10" s="194" customFormat="1" x14ac:dyDescent="0.2">
      <c r="A161" s="189"/>
      <c r="B161" s="190"/>
      <c r="C161" s="190"/>
      <c r="D161" s="191"/>
      <c r="E161" s="192"/>
      <c r="F161" s="193"/>
      <c r="I161" s="195"/>
      <c r="J161" s="171"/>
    </row>
    <row r="162" spans="1:10" s="194" customFormat="1" x14ac:dyDescent="0.2">
      <c r="A162" s="189"/>
      <c r="B162" s="190"/>
      <c r="C162" s="190"/>
      <c r="D162" s="191"/>
      <c r="E162" s="192"/>
      <c r="F162" s="193"/>
      <c r="I162" s="195"/>
      <c r="J162" s="171"/>
    </row>
    <row r="163" spans="1:10" s="194" customFormat="1" x14ac:dyDescent="0.2">
      <c r="A163" s="189"/>
      <c r="B163" s="190"/>
      <c r="C163" s="190"/>
      <c r="D163" s="191"/>
      <c r="E163" s="192"/>
      <c r="F163" s="193"/>
      <c r="I163" s="195"/>
      <c r="J163" s="171"/>
    </row>
    <row r="164" spans="1:10" s="194" customFormat="1" x14ac:dyDescent="0.2">
      <c r="A164" s="189"/>
      <c r="B164" s="190"/>
      <c r="C164" s="190"/>
      <c r="D164" s="191"/>
      <c r="E164" s="192"/>
      <c r="F164" s="193"/>
      <c r="I164" s="195"/>
      <c r="J164" s="171"/>
    </row>
    <row r="165" spans="1:10" s="194" customFormat="1" x14ac:dyDescent="0.2">
      <c r="A165" s="189"/>
      <c r="B165" s="190"/>
      <c r="C165" s="190"/>
      <c r="D165" s="191"/>
      <c r="E165" s="192"/>
      <c r="F165" s="193"/>
      <c r="I165" s="195"/>
      <c r="J165" s="171"/>
    </row>
    <row r="166" spans="1:10" s="194" customFormat="1" x14ac:dyDescent="0.2">
      <c r="A166" s="189"/>
      <c r="B166" s="190"/>
      <c r="C166" s="190"/>
      <c r="D166" s="191"/>
      <c r="E166" s="192"/>
      <c r="F166" s="193"/>
      <c r="I166" s="195"/>
      <c r="J166" s="171"/>
    </row>
    <row r="167" spans="1:10" s="194" customFormat="1" x14ac:dyDescent="0.2">
      <c r="A167" s="189"/>
      <c r="B167" s="190"/>
      <c r="C167" s="190"/>
      <c r="D167" s="191"/>
      <c r="E167" s="192"/>
      <c r="F167" s="193"/>
      <c r="I167" s="195"/>
      <c r="J167" s="171"/>
    </row>
    <row r="168" spans="1:10" s="194" customFormat="1" x14ac:dyDescent="0.2">
      <c r="A168" s="189"/>
      <c r="B168" s="190"/>
      <c r="C168" s="190"/>
      <c r="D168" s="191"/>
      <c r="E168" s="192"/>
      <c r="F168" s="193"/>
      <c r="I168" s="195"/>
      <c r="J168" s="171"/>
    </row>
    <row r="169" spans="1:10" s="194" customFormat="1" x14ac:dyDescent="0.2">
      <c r="A169" s="189"/>
      <c r="B169" s="190"/>
      <c r="C169" s="190"/>
      <c r="D169" s="191"/>
      <c r="E169" s="192"/>
      <c r="F169" s="193"/>
      <c r="I169" s="195"/>
      <c r="J169" s="171"/>
    </row>
    <row r="170" spans="1:10" s="194" customFormat="1" x14ac:dyDescent="0.2">
      <c r="A170" s="189"/>
      <c r="B170" s="190"/>
      <c r="C170" s="190"/>
      <c r="D170" s="191"/>
      <c r="E170" s="192"/>
      <c r="F170" s="193"/>
      <c r="I170" s="195"/>
      <c r="J170" s="171"/>
    </row>
    <row r="171" spans="1:10" s="194" customFormat="1" x14ac:dyDescent="0.2">
      <c r="A171" s="189"/>
      <c r="B171" s="190"/>
      <c r="C171" s="190"/>
      <c r="D171" s="191"/>
      <c r="E171" s="192"/>
      <c r="F171" s="193"/>
      <c r="I171" s="195"/>
      <c r="J171" s="171"/>
    </row>
    <row r="172" spans="1:10" s="194" customFormat="1" x14ac:dyDescent="0.2">
      <c r="A172" s="189"/>
      <c r="B172" s="190"/>
      <c r="C172" s="190"/>
      <c r="D172" s="191"/>
      <c r="E172" s="192"/>
      <c r="F172" s="193"/>
      <c r="I172" s="195"/>
      <c r="J172" s="171"/>
    </row>
    <row r="173" spans="1:10" s="194" customFormat="1" x14ac:dyDescent="0.2">
      <c r="A173" s="189"/>
      <c r="B173" s="190"/>
      <c r="C173" s="190"/>
      <c r="D173" s="191"/>
      <c r="E173" s="192"/>
      <c r="F173" s="193"/>
      <c r="I173" s="195"/>
      <c r="J173" s="171"/>
    </row>
    <row r="174" spans="1:10" s="194" customFormat="1" x14ac:dyDescent="0.2">
      <c r="A174" s="189"/>
      <c r="B174" s="190"/>
      <c r="C174" s="190"/>
      <c r="D174" s="191"/>
      <c r="E174" s="192"/>
      <c r="F174" s="193"/>
      <c r="I174" s="195"/>
      <c r="J174" s="171"/>
    </row>
    <row r="175" spans="1:10" s="194" customFormat="1" x14ac:dyDescent="0.2">
      <c r="A175" s="189"/>
      <c r="B175" s="190"/>
      <c r="C175" s="190"/>
      <c r="D175" s="191"/>
      <c r="E175" s="192"/>
      <c r="F175" s="193"/>
      <c r="I175" s="195"/>
      <c r="J175" s="171"/>
    </row>
    <row r="176" spans="1:10" s="194" customFormat="1" x14ac:dyDescent="0.2">
      <c r="A176" s="189"/>
      <c r="B176" s="190"/>
      <c r="C176" s="190"/>
      <c r="D176" s="191"/>
      <c r="E176" s="192"/>
      <c r="F176" s="193"/>
      <c r="I176" s="195"/>
      <c r="J176" s="171"/>
    </row>
    <row r="177" spans="1:10" s="194" customFormat="1" x14ac:dyDescent="0.2">
      <c r="A177" s="189"/>
      <c r="B177" s="190"/>
      <c r="C177" s="190"/>
      <c r="D177" s="191"/>
      <c r="E177" s="192"/>
      <c r="F177" s="193"/>
      <c r="I177" s="195"/>
      <c r="J177" s="171"/>
    </row>
    <row r="178" spans="1:10" s="194" customFormat="1" x14ac:dyDescent="0.2">
      <c r="A178" s="189"/>
      <c r="B178" s="190"/>
      <c r="C178" s="190"/>
      <c r="D178" s="191"/>
      <c r="E178" s="192"/>
      <c r="F178" s="193"/>
      <c r="I178" s="195"/>
      <c r="J178" s="171"/>
    </row>
    <row r="179" spans="1:10" s="194" customFormat="1" x14ac:dyDescent="0.2">
      <c r="A179" s="189"/>
      <c r="B179" s="190"/>
      <c r="C179" s="190"/>
      <c r="D179" s="191"/>
      <c r="E179" s="192"/>
      <c r="F179" s="193"/>
      <c r="I179" s="195"/>
      <c r="J179" s="171"/>
    </row>
    <row r="180" spans="1:10" s="194" customFormat="1" x14ac:dyDescent="0.2">
      <c r="A180" s="189"/>
      <c r="B180" s="190"/>
      <c r="C180" s="190"/>
      <c r="D180" s="191"/>
      <c r="E180" s="192"/>
      <c r="F180" s="193"/>
      <c r="I180" s="195"/>
      <c r="J180" s="171"/>
    </row>
    <row r="181" spans="1:10" s="194" customFormat="1" x14ac:dyDescent="0.2">
      <c r="A181" s="189"/>
      <c r="B181" s="190"/>
      <c r="C181" s="190"/>
      <c r="D181" s="191"/>
      <c r="E181" s="192"/>
      <c r="F181" s="193"/>
      <c r="I181" s="195"/>
      <c r="J181" s="171"/>
    </row>
    <row r="182" spans="1:10" s="194" customFormat="1" x14ac:dyDescent="0.2">
      <c r="A182" s="189"/>
      <c r="B182" s="190"/>
      <c r="C182" s="190"/>
      <c r="D182" s="191"/>
      <c r="E182" s="192"/>
      <c r="F182" s="193"/>
      <c r="I182" s="195"/>
      <c r="J182" s="171"/>
    </row>
    <row r="183" spans="1:10" s="194" customFormat="1" x14ac:dyDescent="0.2">
      <c r="A183" s="189"/>
      <c r="B183" s="190"/>
      <c r="C183" s="190"/>
      <c r="D183" s="191"/>
      <c r="E183" s="192"/>
      <c r="F183" s="193"/>
      <c r="I183" s="195"/>
      <c r="J183" s="171"/>
    </row>
    <row r="184" spans="1:10" s="194" customFormat="1" x14ac:dyDescent="0.2">
      <c r="A184" s="189"/>
      <c r="B184" s="190"/>
      <c r="C184" s="190"/>
      <c r="D184" s="191"/>
      <c r="E184" s="192"/>
      <c r="F184" s="193"/>
      <c r="I184" s="195"/>
      <c r="J184" s="171"/>
    </row>
    <row r="185" spans="1:10" s="194" customFormat="1" x14ac:dyDescent="0.2">
      <c r="A185" s="189"/>
      <c r="B185" s="190"/>
      <c r="C185" s="190"/>
      <c r="D185" s="191"/>
      <c r="E185" s="192"/>
      <c r="F185" s="193"/>
      <c r="I185" s="195"/>
      <c r="J185" s="171"/>
    </row>
    <row r="186" spans="1:10" s="194" customFormat="1" x14ac:dyDescent="0.2">
      <c r="A186" s="189"/>
      <c r="B186" s="190"/>
      <c r="C186" s="190"/>
      <c r="D186" s="191"/>
      <c r="E186" s="192"/>
      <c r="F186" s="193"/>
      <c r="I186" s="195"/>
      <c r="J186" s="171"/>
    </row>
    <row r="187" spans="1:10" s="194" customFormat="1" x14ac:dyDescent="0.2">
      <c r="A187" s="189"/>
      <c r="B187" s="190"/>
      <c r="C187" s="190"/>
      <c r="D187" s="191"/>
      <c r="E187" s="192"/>
      <c r="F187" s="193"/>
      <c r="I187" s="195"/>
      <c r="J187" s="171"/>
    </row>
    <row r="188" spans="1:10" s="194" customFormat="1" x14ac:dyDescent="0.2">
      <c r="A188" s="189"/>
      <c r="B188" s="190"/>
      <c r="C188" s="190"/>
      <c r="D188" s="191"/>
      <c r="E188" s="192"/>
      <c r="F188" s="193"/>
      <c r="I188" s="195"/>
      <c r="J188" s="171"/>
    </row>
    <row r="189" spans="1:10" s="194" customFormat="1" x14ac:dyDescent="0.2">
      <c r="A189" s="189"/>
      <c r="B189" s="190"/>
      <c r="C189" s="190"/>
      <c r="D189" s="191"/>
      <c r="E189" s="192"/>
      <c r="F189" s="193"/>
      <c r="I189" s="195"/>
      <c r="J189" s="171"/>
    </row>
    <row r="190" spans="1:10" s="194" customFormat="1" x14ac:dyDescent="0.2">
      <c r="A190" s="189"/>
      <c r="B190" s="190"/>
      <c r="C190" s="190"/>
      <c r="D190" s="191"/>
      <c r="E190" s="192"/>
      <c r="F190" s="193"/>
      <c r="I190" s="195"/>
      <c r="J190" s="171"/>
    </row>
    <row r="191" spans="1:10" s="194" customFormat="1" x14ac:dyDescent="0.2">
      <c r="A191" s="189"/>
      <c r="B191" s="190"/>
      <c r="C191" s="190"/>
      <c r="D191" s="191"/>
      <c r="E191" s="192"/>
      <c r="F191" s="193"/>
      <c r="I191" s="195"/>
      <c r="J191" s="171"/>
    </row>
    <row r="192" spans="1:10" s="194" customFormat="1" x14ac:dyDescent="0.2">
      <c r="A192" s="189"/>
      <c r="B192" s="190"/>
      <c r="C192" s="190"/>
      <c r="D192" s="191"/>
      <c r="E192" s="192"/>
      <c r="F192" s="193"/>
      <c r="I192" s="195"/>
      <c r="J192" s="171"/>
    </row>
    <row r="193" spans="1:10" s="194" customFormat="1" x14ac:dyDescent="0.2">
      <c r="A193" s="189"/>
      <c r="B193" s="190"/>
      <c r="C193" s="190"/>
      <c r="D193" s="191"/>
      <c r="E193" s="192"/>
      <c r="F193" s="193"/>
      <c r="I193" s="195"/>
      <c r="J193" s="171"/>
    </row>
    <row r="194" spans="1:10" s="194" customFormat="1" x14ac:dyDescent="0.2">
      <c r="A194" s="189"/>
      <c r="B194" s="190"/>
      <c r="C194" s="190"/>
      <c r="D194" s="191"/>
      <c r="E194" s="192"/>
      <c r="F194" s="193"/>
      <c r="I194" s="195"/>
      <c r="J194" s="171"/>
    </row>
    <row r="195" spans="1:10" s="194" customFormat="1" x14ac:dyDescent="0.2">
      <c r="A195" s="189"/>
      <c r="B195" s="190"/>
      <c r="C195" s="190"/>
      <c r="D195" s="191"/>
      <c r="E195" s="192"/>
      <c r="F195" s="193"/>
      <c r="I195" s="195"/>
      <c r="J195" s="171"/>
    </row>
    <row r="196" spans="1:10" s="194" customFormat="1" x14ac:dyDescent="0.2">
      <c r="A196" s="189"/>
      <c r="B196" s="190"/>
      <c r="C196" s="190"/>
      <c r="D196" s="191"/>
      <c r="E196" s="192"/>
      <c r="F196" s="193"/>
      <c r="I196" s="195"/>
      <c r="J196" s="171"/>
    </row>
    <row r="197" spans="1:10" s="194" customFormat="1" x14ac:dyDescent="0.2">
      <c r="A197" s="189"/>
      <c r="B197" s="190"/>
      <c r="C197" s="190"/>
      <c r="D197" s="191"/>
      <c r="E197" s="192"/>
      <c r="F197" s="193"/>
      <c r="I197" s="195"/>
      <c r="J197" s="171"/>
    </row>
    <row r="198" spans="1:10" s="194" customFormat="1" x14ac:dyDescent="0.2">
      <c r="A198" s="189"/>
      <c r="B198" s="190"/>
      <c r="C198" s="190"/>
      <c r="D198" s="191"/>
      <c r="E198" s="192"/>
      <c r="F198" s="193"/>
      <c r="I198" s="195"/>
      <c r="J198" s="171"/>
    </row>
    <row r="199" spans="1:10" s="194" customFormat="1" x14ac:dyDescent="0.2">
      <c r="A199" s="189"/>
      <c r="B199" s="190"/>
      <c r="C199" s="190"/>
      <c r="D199" s="191"/>
      <c r="E199" s="192"/>
      <c r="F199" s="193"/>
      <c r="I199" s="195"/>
      <c r="J199" s="171"/>
    </row>
    <row r="200" spans="1:10" s="194" customFormat="1" x14ac:dyDescent="0.2">
      <c r="A200" s="189"/>
      <c r="B200" s="190"/>
      <c r="C200" s="190"/>
      <c r="D200" s="191"/>
      <c r="E200" s="192"/>
      <c r="F200" s="193"/>
      <c r="I200" s="195"/>
      <c r="J200" s="171"/>
    </row>
    <row r="201" spans="1:10" s="194" customFormat="1" x14ac:dyDescent="0.2">
      <c r="A201" s="189"/>
      <c r="B201" s="190"/>
      <c r="C201" s="190"/>
      <c r="D201" s="191"/>
      <c r="E201" s="192"/>
      <c r="F201" s="193"/>
      <c r="I201" s="195"/>
      <c r="J201" s="171"/>
    </row>
    <row r="202" spans="1:10" s="194" customFormat="1" x14ac:dyDescent="0.2">
      <c r="A202" s="189"/>
      <c r="B202" s="190"/>
      <c r="C202" s="190"/>
      <c r="D202" s="191"/>
      <c r="E202" s="192"/>
      <c r="F202" s="193"/>
      <c r="I202" s="195"/>
      <c r="J202" s="171"/>
    </row>
    <row r="203" spans="1:10" s="194" customFormat="1" x14ac:dyDescent="0.2">
      <c r="A203" s="189"/>
      <c r="B203" s="190"/>
      <c r="C203" s="190"/>
      <c r="D203" s="191"/>
      <c r="E203" s="192"/>
      <c r="F203" s="193"/>
      <c r="I203" s="195"/>
      <c r="J203" s="171"/>
    </row>
    <row r="204" spans="1:10" s="194" customFormat="1" x14ac:dyDescent="0.2">
      <c r="A204" s="189"/>
      <c r="B204" s="190"/>
      <c r="C204" s="190"/>
      <c r="D204" s="191"/>
      <c r="E204" s="192"/>
      <c r="F204" s="193"/>
      <c r="I204" s="195"/>
      <c r="J204" s="171"/>
    </row>
    <row r="205" spans="1:10" s="194" customFormat="1" x14ac:dyDescent="0.2">
      <c r="A205" s="189"/>
      <c r="B205" s="190"/>
      <c r="C205" s="190"/>
      <c r="D205" s="191"/>
      <c r="E205" s="192"/>
      <c r="F205" s="193"/>
      <c r="I205" s="195"/>
      <c r="J205" s="171"/>
    </row>
  </sheetData>
  <sheetProtection formatCells="0" formatColumns="0" formatRows="0" insertColumns="0" insertRows="0" insertHyperlinks="0" deleteColumns="0" deleteRows="0" sort="0"/>
  <autoFilter ref="B4:D105" xr:uid="{00000000-0001-0000-0200-000000000000}"/>
  <sortState xmlns:xlrd2="http://schemas.microsoft.com/office/spreadsheetml/2017/richdata2" ref="A1:J104">
    <sortCondition ref="A5:A104"/>
  </sortState>
  <mergeCells count="2">
    <mergeCell ref="A1:D2"/>
    <mergeCell ref="J1:J4"/>
  </mergeCells>
  <printOptions gridLines="1"/>
  <pageMargins left="0.17" right="0" top="0.79" bottom="0.55000000000000004" header="0.5" footer="0.39"/>
  <pageSetup scale="90" fitToHeight="4" orientation="landscape" r:id="rId1"/>
  <headerFooter alignWithMargins="0">
    <oddFooter>&amp;C&amp;"Arial,Bold"&amp;9Page &amp;P of &amp;N&amp;R&amp;"Arial,Bold"&amp;9last revised &amp;D</oddFooter>
  </headerFooter>
  <rowBreaks count="1" manualBreakCount="1">
    <brk id="118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S118"/>
  <sheetViews>
    <sheetView workbookViewId="0">
      <pane xSplit="2" ySplit="3" topLeftCell="C59" activePane="bottomRight" state="frozen"/>
      <selection activeCell="D7" sqref="D7"/>
      <selection pane="topRight" activeCell="D7" sqref="D7"/>
      <selection pane="bottomLeft" activeCell="D7" sqref="D7"/>
      <selection pane="bottomRight" activeCell="AT92" sqref="AT92"/>
    </sheetView>
  </sheetViews>
  <sheetFormatPr defaultColWidth="9.33203125" defaultRowHeight="13.2" x14ac:dyDescent="0.25"/>
  <cols>
    <col min="1" max="1" width="15.6640625" style="117" bestFit="1" customWidth="1"/>
    <col min="2" max="2" width="25.6640625" style="117" customWidth="1"/>
    <col min="3" max="3" width="15.33203125" style="150" bestFit="1" customWidth="1"/>
    <col min="4" max="4" width="14" style="151" bestFit="1" customWidth="1"/>
    <col min="5" max="5" width="12" style="152" bestFit="1" customWidth="1"/>
    <col min="6" max="6" width="10.5546875" style="153" customWidth="1"/>
    <col min="7" max="7" width="11" style="152" bestFit="1" customWidth="1"/>
    <col min="8" max="8" width="12.6640625" style="154" bestFit="1" customWidth="1"/>
    <col min="9" max="9" width="10.6640625" style="152" bestFit="1" customWidth="1"/>
    <col min="10" max="10" width="13.5546875" style="153" customWidth="1"/>
    <col min="11" max="11" width="16.6640625" style="155" bestFit="1" customWidth="1"/>
    <col min="12" max="12" width="12.33203125" style="156" bestFit="1" customWidth="1"/>
    <col min="13" max="13" width="14" style="157" bestFit="1" customWidth="1"/>
    <col min="14" max="14" width="12" style="152" bestFit="1" customWidth="1"/>
    <col min="15" max="15" width="18" style="158" bestFit="1" customWidth="1"/>
    <col min="16" max="16" width="9.6640625" style="154" bestFit="1" customWidth="1"/>
    <col min="17" max="17" width="9.33203125" style="153" bestFit="1" customWidth="1"/>
    <col min="18" max="18" width="10.5546875" style="152" bestFit="1" customWidth="1"/>
    <col min="19" max="19" width="10.5546875" style="158" customWidth="1"/>
    <col min="20" max="20" width="9.6640625" style="154" bestFit="1" customWidth="1"/>
    <col min="21" max="21" width="9.33203125" style="153" bestFit="1" customWidth="1"/>
    <col min="22" max="22" width="7.6640625" style="152" bestFit="1" customWidth="1"/>
    <col min="23" max="23" width="8.44140625" style="158" bestFit="1" customWidth="1"/>
    <col min="24" max="24" width="9.6640625" style="154" bestFit="1" customWidth="1"/>
    <col min="25" max="25" width="9.33203125" style="153" bestFit="1" customWidth="1"/>
    <col min="26" max="26" width="8.5546875" style="152" bestFit="1" customWidth="1"/>
    <col min="27" max="27" width="8.44140625" style="158" bestFit="1" customWidth="1"/>
    <col min="28" max="28" width="9.6640625" style="154" bestFit="1" customWidth="1"/>
    <col min="29" max="29" width="9.33203125" style="153" bestFit="1" customWidth="1"/>
    <col min="30" max="30" width="9.6640625" style="154" bestFit="1" customWidth="1"/>
    <col min="31" max="31" width="14.44140625" style="154" customWidth="1"/>
    <col min="32" max="32" width="10.44140625" style="152" customWidth="1"/>
    <col min="33" max="33" width="16" style="153" customWidth="1"/>
    <col min="34" max="34" width="9.6640625" style="154" bestFit="1" customWidth="1"/>
    <col min="35" max="35" width="19.5546875" style="153" customWidth="1"/>
    <col min="36" max="36" width="9.6640625" style="152" bestFit="1" customWidth="1"/>
    <col min="37" max="37" width="9.33203125" style="153" bestFit="1" customWidth="1"/>
    <col min="38" max="38" width="9.6640625" style="152" bestFit="1" customWidth="1"/>
    <col min="39" max="39" width="14" style="153" customWidth="1"/>
    <col min="40" max="40" width="9.33203125" style="152"/>
    <col min="41" max="41" width="8.44140625" style="158" bestFit="1" customWidth="1"/>
    <col min="42" max="42" width="9.6640625" style="154" bestFit="1" customWidth="1"/>
    <col min="43" max="43" width="9.33203125" style="153" bestFit="1" customWidth="1"/>
    <col min="44" max="44" width="9.6640625" style="152" bestFit="1" customWidth="1"/>
    <col min="45" max="45" width="10.5546875" style="153" customWidth="1"/>
    <col min="46" max="16384" width="9.33203125" style="117"/>
  </cols>
  <sheetData>
    <row r="1" spans="1:45" ht="24" customHeight="1" x14ac:dyDescent="0.3">
      <c r="A1" s="391" t="s">
        <v>322</v>
      </c>
      <c r="B1" s="392"/>
      <c r="C1" s="405" t="s">
        <v>186</v>
      </c>
      <c r="D1" s="406"/>
      <c r="E1" s="394" t="s">
        <v>117</v>
      </c>
      <c r="F1" s="395"/>
      <c r="G1" s="394" t="s">
        <v>187</v>
      </c>
      <c r="H1" s="395"/>
      <c r="I1" s="394" t="s">
        <v>188</v>
      </c>
      <c r="J1" s="395"/>
      <c r="K1" s="396" t="s">
        <v>250</v>
      </c>
      <c r="L1" s="397"/>
      <c r="M1" s="398"/>
      <c r="N1" s="394" t="s">
        <v>189</v>
      </c>
      <c r="O1" s="403"/>
      <c r="P1" s="403"/>
      <c r="Q1" s="395"/>
      <c r="R1" s="394" t="s">
        <v>190</v>
      </c>
      <c r="S1" s="403"/>
      <c r="T1" s="403"/>
      <c r="U1" s="404"/>
      <c r="V1" s="394" t="s">
        <v>170</v>
      </c>
      <c r="W1" s="403"/>
      <c r="X1" s="403"/>
      <c r="Y1" s="404"/>
      <c r="Z1" s="394" t="s">
        <v>191</v>
      </c>
      <c r="AA1" s="403"/>
      <c r="AB1" s="403"/>
      <c r="AC1" s="404"/>
      <c r="AD1" s="394" t="s">
        <v>192</v>
      </c>
      <c r="AE1" s="404"/>
      <c r="AF1" s="394" t="s">
        <v>193</v>
      </c>
      <c r="AG1" s="395"/>
      <c r="AH1" s="403" t="s">
        <v>194</v>
      </c>
      <c r="AI1" s="410"/>
      <c r="AJ1" s="394" t="s">
        <v>195</v>
      </c>
      <c r="AK1" s="404"/>
      <c r="AL1" s="394" t="s">
        <v>196</v>
      </c>
      <c r="AM1" s="404"/>
      <c r="AN1" s="394" t="s">
        <v>197</v>
      </c>
      <c r="AO1" s="403"/>
      <c r="AP1" s="410"/>
      <c r="AQ1" s="395"/>
      <c r="AR1" s="394" t="s">
        <v>198</v>
      </c>
      <c r="AS1" s="395"/>
    </row>
    <row r="2" spans="1:45" ht="34.5" customHeight="1" thickBot="1" x14ac:dyDescent="0.3">
      <c r="A2" s="393"/>
      <c r="B2" s="392"/>
      <c r="C2" s="399" t="s">
        <v>199</v>
      </c>
      <c r="D2" s="390"/>
      <c r="E2" s="400" t="s">
        <v>200</v>
      </c>
      <c r="F2" s="401"/>
      <c r="G2" s="400" t="s">
        <v>201</v>
      </c>
      <c r="H2" s="401"/>
      <c r="I2" s="400" t="s">
        <v>202</v>
      </c>
      <c r="J2" s="401"/>
      <c r="K2" s="402" t="s">
        <v>203</v>
      </c>
      <c r="L2" s="386"/>
      <c r="M2" s="387"/>
      <c r="N2" s="385" t="s">
        <v>204</v>
      </c>
      <c r="O2" s="386"/>
      <c r="P2" s="386"/>
      <c r="Q2" s="387"/>
      <c r="R2" s="385" t="s">
        <v>204</v>
      </c>
      <c r="S2" s="386"/>
      <c r="T2" s="386"/>
      <c r="U2" s="387"/>
      <c r="V2" s="385" t="s">
        <v>204</v>
      </c>
      <c r="W2" s="386"/>
      <c r="X2" s="386"/>
      <c r="Y2" s="387"/>
      <c r="Z2" s="388" t="s">
        <v>204</v>
      </c>
      <c r="AA2" s="389"/>
      <c r="AB2" s="389"/>
      <c r="AC2" s="390"/>
      <c r="AD2" s="388" t="s">
        <v>204</v>
      </c>
      <c r="AE2" s="409"/>
      <c r="AF2" s="388" t="s">
        <v>204</v>
      </c>
      <c r="AG2" s="390"/>
      <c r="AH2" s="388" t="s">
        <v>204</v>
      </c>
      <c r="AI2" s="390"/>
      <c r="AJ2" s="388" t="s">
        <v>204</v>
      </c>
      <c r="AK2" s="390"/>
      <c r="AL2" s="388" t="s">
        <v>204</v>
      </c>
      <c r="AM2" s="390"/>
      <c r="AN2" s="388" t="s">
        <v>204</v>
      </c>
      <c r="AO2" s="389"/>
      <c r="AP2" s="389"/>
      <c r="AQ2" s="390"/>
      <c r="AR2" s="407" t="s">
        <v>204</v>
      </c>
      <c r="AS2" s="408"/>
    </row>
    <row r="3" spans="1:45" ht="13.5" customHeight="1" x14ac:dyDescent="0.3">
      <c r="A3" s="118" t="s">
        <v>109</v>
      </c>
      <c r="B3" s="119" t="s">
        <v>110</v>
      </c>
      <c r="C3" s="120" t="s">
        <v>205</v>
      </c>
      <c r="D3" s="120" t="s">
        <v>206</v>
      </c>
      <c r="E3" s="121" t="s">
        <v>117</v>
      </c>
      <c r="F3" s="121" t="s">
        <v>178</v>
      </c>
      <c r="G3" s="121" t="s">
        <v>115</v>
      </c>
      <c r="H3" s="121" t="s">
        <v>207</v>
      </c>
      <c r="I3" s="121" t="s">
        <v>208</v>
      </c>
      <c r="J3" s="121" t="s">
        <v>209</v>
      </c>
      <c r="K3" s="122" t="s">
        <v>210</v>
      </c>
      <c r="L3" s="122" t="s">
        <v>211</v>
      </c>
      <c r="M3" s="122" t="s">
        <v>212</v>
      </c>
      <c r="N3" s="121" t="s">
        <v>213</v>
      </c>
      <c r="O3" s="121" t="s">
        <v>214</v>
      </c>
      <c r="P3" s="121" t="s">
        <v>215</v>
      </c>
      <c r="Q3" s="121" t="s">
        <v>216</v>
      </c>
      <c r="R3" s="121" t="s">
        <v>213</v>
      </c>
      <c r="S3" s="121" t="s">
        <v>214</v>
      </c>
      <c r="T3" s="121" t="s">
        <v>215</v>
      </c>
      <c r="U3" s="121" t="s">
        <v>216</v>
      </c>
      <c r="V3" s="121" t="s">
        <v>213</v>
      </c>
      <c r="W3" s="121" t="s">
        <v>214</v>
      </c>
      <c r="X3" s="121" t="s">
        <v>215</v>
      </c>
      <c r="Y3" s="121" t="s">
        <v>216</v>
      </c>
      <c r="Z3" s="119" t="s">
        <v>213</v>
      </c>
      <c r="AA3" s="119" t="s">
        <v>214</v>
      </c>
      <c r="AB3" s="119" t="s">
        <v>215</v>
      </c>
      <c r="AC3" s="119" t="s">
        <v>216</v>
      </c>
      <c r="AD3" s="119" t="s">
        <v>215</v>
      </c>
      <c r="AE3" s="119" t="s">
        <v>216</v>
      </c>
      <c r="AF3" s="119" t="s">
        <v>215</v>
      </c>
      <c r="AG3" s="119" t="s">
        <v>216</v>
      </c>
      <c r="AH3" s="119" t="s">
        <v>215</v>
      </c>
      <c r="AI3" s="119" t="s">
        <v>216</v>
      </c>
      <c r="AJ3" s="119" t="s">
        <v>215</v>
      </c>
      <c r="AK3" s="119" t="s">
        <v>216</v>
      </c>
      <c r="AL3" s="119" t="s">
        <v>215</v>
      </c>
      <c r="AM3" s="119" t="s">
        <v>216</v>
      </c>
      <c r="AN3" s="119" t="s">
        <v>213</v>
      </c>
      <c r="AO3" s="119" t="s">
        <v>214</v>
      </c>
      <c r="AP3" s="119" t="s">
        <v>215</v>
      </c>
      <c r="AQ3" s="119" t="s">
        <v>216</v>
      </c>
      <c r="AR3" s="119" t="s">
        <v>215</v>
      </c>
      <c r="AS3" s="119" t="s">
        <v>216</v>
      </c>
    </row>
    <row r="4" spans="1:45" ht="13.5" customHeight="1" x14ac:dyDescent="0.3">
      <c r="A4" s="123" t="s">
        <v>142</v>
      </c>
      <c r="B4" s="167" t="str">
        <f>'Incentive Goal'!B3</f>
        <v>ALAMANCE</v>
      </c>
      <c r="C4" s="124">
        <v>14</v>
      </c>
      <c r="D4" s="124">
        <v>23.5</v>
      </c>
      <c r="E4" s="225">
        <v>5909</v>
      </c>
      <c r="F4" s="224">
        <v>422.07142857142856</v>
      </c>
      <c r="G4" s="225">
        <v>218</v>
      </c>
      <c r="H4" s="224">
        <v>15.571428571428571</v>
      </c>
      <c r="I4" s="225">
        <v>245</v>
      </c>
      <c r="J4" s="224">
        <v>17.5</v>
      </c>
      <c r="K4" s="125">
        <v>7937300.5800000001</v>
      </c>
      <c r="L4" s="125">
        <v>566950.04142857145</v>
      </c>
      <c r="M4" s="125">
        <v>337757.47148936172</v>
      </c>
      <c r="N4" s="355">
        <v>78746</v>
      </c>
      <c r="O4" s="124">
        <v>5624.7142857142853</v>
      </c>
      <c r="P4" s="355">
        <v>439</v>
      </c>
      <c r="Q4" s="124">
        <v>31.357142857142858</v>
      </c>
      <c r="R4" s="355">
        <v>1164</v>
      </c>
      <c r="S4" s="124">
        <v>83.142857142857139</v>
      </c>
      <c r="T4" s="355">
        <v>68</v>
      </c>
      <c r="U4" s="124">
        <v>4.8571428571428568</v>
      </c>
      <c r="V4" s="355">
        <v>201</v>
      </c>
      <c r="W4" s="124">
        <v>14.357142857142858</v>
      </c>
      <c r="X4" s="355">
        <v>215</v>
      </c>
      <c r="Y4" s="124">
        <v>15.357142857142858</v>
      </c>
      <c r="Z4" s="355">
        <v>500</v>
      </c>
      <c r="AA4" s="124">
        <v>35.714285714285715</v>
      </c>
      <c r="AB4" s="355">
        <v>226</v>
      </c>
      <c r="AC4" s="124">
        <v>16.142857142857142</v>
      </c>
      <c r="AD4" s="355">
        <v>249</v>
      </c>
      <c r="AE4" s="124">
        <v>17.785714285714285</v>
      </c>
      <c r="AF4" s="126">
        <v>140</v>
      </c>
      <c r="AG4" s="124">
        <v>10</v>
      </c>
      <c r="AH4" s="126">
        <v>205</v>
      </c>
      <c r="AI4" s="124">
        <v>14.642857142857142</v>
      </c>
      <c r="AJ4" s="126">
        <v>49</v>
      </c>
      <c r="AK4" s="124">
        <v>3.5</v>
      </c>
      <c r="AL4" s="126">
        <v>2023</v>
      </c>
      <c r="AM4" s="124">
        <v>144.5</v>
      </c>
      <c r="AN4" s="126">
        <v>1016</v>
      </c>
      <c r="AO4" s="124">
        <v>72.571428571428569</v>
      </c>
      <c r="AP4" s="126">
        <v>1953</v>
      </c>
      <c r="AQ4" s="124">
        <v>139.5</v>
      </c>
      <c r="AR4" s="126">
        <v>503</v>
      </c>
      <c r="AS4" s="124">
        <v>35.928571428571431</v>
      </c>
    </row>
    <row r="5" spans="1:45" ht="13.5" customHeight="1" x14ac:dyDescent="0.3">
      <c r="A5" s="123" t="s">
        <v>152</v>
      </c>
      <c r="B5" s="167" t="str">
        <f>'Incentive Goal'!B4</f>
        <v>ALEXANDER</v>
      </c>
      <c r="C5" s="124">
        <v>4</v>
      </c>
      <c r="D5" s="124">
        <v>5.25</v>
      </c>
      <c r="E5" s="225">
        <v>1115</v>
      </c>
      <c r="F5" s="224">
        <v>278.75</v>
      </c>
      <c r="G5" s="225">
        <v>33</v>
      </c>
      <c r="H5" s="224">
        <v>8.25</v>
      </c>
      <c r="I5" s="225">
        <v>33</v>
      </c>
      <c r="J5" s="224">
        <v>8.25</v>
      </c>
      <c r="K5" s="125">
        <v>1207601.21</v>
      </c>
      <c r="L5" s="125">
        <v>301900.30249999999</v>
      </c>
      <c r="M5" s="125">
        <v>230019.27809523809</v>
      </c>
      <c r="N5" s="355">
        <v>25786</v>
      </c>
      <c r="O5" s="124">
        <v>6446.5</v>
      </c>
      <c r="P5" s="355">
        <v>100</v>
      </c>
      <c r="Q5" s="124">
        <v>25</v>
      </c>
      <c r="R5" s="355">
        <v>543</v>
      </c>
      <c r="S5" s="124">
        <v>135.75</v>
      </c>
      <c r="T5" s="355">
        <v>12</v>
      </c>
      <c r="U5" s="124">
        <v>3</v>
      </c>
      <c r="V5" s="355">
        <v>12</v>
      </c>
      <c r="W5" s="124">
        <v>3</v>
      </c>
      <c r="X5" s="355">
        <v>33</v>
      </c>
      <c r="Y5" s="124">
        <v>8.25</v>
      </c>
      <c r="Z5" s="355">
        <v>47</v>
      </c>
      <c r="AA5" s="124">
        <v>11.75</v>
      </c>
      <c r="AB5" s="355">
        <v>28</v>
      </c>
      <c r="AC5" s="124">
        <v>7</v>
      </c>
      <c r="AD5" s="355">
        <v>17</v>
      </c>
      <c r="AE5" s="124">
        <v>4.25</v>
      </c>
      <c r="AF5" s="126">
        <v>6</v>
      </c>
      <c r="AG5" s="124">
        <v>1.5</v>
      </c>
      <c r="AH5" s="126">
        <v>71</v>
      </c>
      <c r="AI5" s="124">
        <v>17.75</v>
      </c>
      <c r="AJ5" s="126">
        <v>1</v>
      </c>
      <c r="AK5" s="124">
        <v>0.25</v>
      </c>
      <c r="AL5" s="126">
        <v>307</v>
      </c>
      <c r="AM5" s="124">
        <v>76.75</v>
      </c>
      <c r="AN5" s="126">
        <v>678</v>
      </c>
      <c r="AO5" s="124">
        <v>169.5</v>
      </c>
      <c r="AP5" s="126">
        <v>1046</v>
      </c>
      <c r="AQ5" s="124">
        <v>261.5</v>
      </c>
      <c r="AR5" s="126">
        <v>142</v>
      </c>
      <c r="AS5" s="124">
        <v>35.5</v>
      </c>
    </row>
    <row r="6" spans="1:45" ht="13.5" customHeight="1" x14ac:dyDescent="0.3">
      <c r="A6" s="123" t="s">
        <v>152</v>
      </c>
      <c r="B6" s="167" t="str">
        <f>'Incentive Goal'!B5</f>
        <v>ALLEGHANY</v>
      </c>
      <c r="C6" s="124">
        <v>1.75</v>
      </c>
      <c r="D6" s="124">
        <v>2</v>
      </c>
      <c r="E6" s="225">
        <v>322</v>
      </c>
      <c r="F6" s="224">
        <v>184</v>
      </c>
      <c r="G6" s="225">
        <v>4</v>
      </c>
      <c r="H6" s="224">
        <v>2.2857142857142856</v>
      </c>
      <c r="I6" s="225">
        <v>22</v>
      </c>
      <c r="J6" s="224">
        <v>12.571428571428571</v>
      </c>
      <c r="K6" s="125">
        <v>354709.24</v>
      </c>
      <c r="L6" s="125">
        <v>202690.99428571429</v>
      </c>
      <c r="M6" s="125">
        <v>177354.62</v>
      </c>
      <c r="N6" s="355">
        <v>5392</v>
      </c>
      <c r="O6" s="124">
        <v>3081.1428571428573</v>
      </c>
      <c r="P6" s="355">
        <v>37</v>
      </c>
      <c r="Q6" s="124">
        <v>21.142857142857142</v>
      </c>
      <c r="R6" s="355">
        <v>379</v>
      </c>
      <c r="S6" s="124">
        <v>216.57142857142858</v>
      </c>
      <c r="T6" s="355">
        <v>3</v>
      </c>
      <c r="U6" s="124">
        <v>1.7142857142857142</v>
      </c>
      <c r="V6" s="355">
        <v>3</v>
      </c>
      <c r="W6" s="124">
        <v>1.7142857142857142</v>
      </c>
      <c r="X6" s="355">
        <v>3</v>
      </c>
      <c r="Y6" s="124">
        <v>1.7142857142857142</v>
      </c>
      <c r="Z6" s="355">
        <v>8</v>
      </c>
      <c r="AA6" s="124">
        <v>4.5714285714285712</v>
      </c>
      <c r="AB6" s="355">
        <v>21</v>
      </c>
      <c r="AC6" s="124">
        <v>12</v>
      </c>
      <c r="AD6" s="355">
        <v>19</v>
      </c>
      <c r="AE6" s="124">
        <v>10.857142857142858</v>
      </c>
      <c r="AF6" s="126">
        <v>5</v>
      </c>
      <c r="AG6" s="124">
        <v>2.8571428571428572</v>
      </c>
      <c r="AH6" s="126">
        <v>15</v>
      </c>
      <c r="AI6" s="124">
        <v>8.5714285714285712</v>
      </c>
      <c r="AJ6" s="126">
        <v>10</v>
      </c>
      <c r="AK6" s="124">
        <v>5.7142857142857144</v>
      </c>
      <c r="AL6" s="126">
        <v>79</v>
      </c>
      <c r="AM6" s="124">
        <v>45.142857142857146</v>
      </c>
      <c r="AN6" s="126">
        <v>85</v>
      </c>
      <c r="AO6" s="124">
        <v>48.571428571428569</v>
      </c>
      <c r="AP6" s="126">
        <v>308</v>
      </c>
      <c r="AQ6" s="124">
        <v>176</v>
      </c>
      <c r="AR6" s="126">
        <v>50</v>
      </c>
      <c r="AS6" s="124">
        <v>28.571428571428573</v>
      </c>
    </row>
    <row r="7" spans="1:45" ht="13.5" customHeight="1" x14ac:dyDescent="0.3">
      <c r="A7" s="123" t="s">
        <v>153</v>
      </c>
      <c r="B7" s="167" t="str">
        <f>'Incentive Goal'!B6</f>
        <v>ANSON</v>
      </c>
      <c r="C7" s="124">
        <v>4.75</v>
      </c>
      <c r="D7" s="124">
        <v>6</v>
      </c>
      <c r="E7" s="225">
        <v>1858</v>
      </c>
      <c r="F7" s="224">
        <v>391.15789473684208</v>
      </c>
      <c r="G7" s="225">
        <v>47</v>
      </c>
      <c r="H7" s="224">
        <v>9.8947368421052637</v>
      </c>
      <c r="I7" s="225">
        <v>75</v>
      </c>
      <c r="J7" s="224">
        <v>15.789473684210526</v>
      </c>
      <c r="K7" s="125">
        <v>2205357.9500000002</v>
      </c>
      <c r="L7" s="125">
        <v>464285.88421052636</v>
      </c>
      <c r="M7" s="125">
        <v>367559.65833333338</v>
      </c>
      <c r="N7" s="355">
        <v>32169</v>
      </c>
      <c r="O7" s="124">
        <v>6772.4210526315792</v>
      </c>
      <c r="P7" s="355">
        <v>167</v>
      </c>
      <c r="Q7" s="124">
        <v>35.157894736842103</v>
      </c>
      <c r="R7" s="355">
        <v>468</v>
      </c>
      <c r="S7" s="124">
        <v>98.526315789473685</v>
      </c>
      <c r="T7" s="355">
        <v>17</v>
      </c>
      <c r="U7" s="124">
        <v>3.5789473684210527</v>
      </c>
      <c r="V7" s="355">
        <v>29</v>
      </c>
      <c r="W7" s="124">
        <v>6.1052631578947372</v>
      </c>
      <c r="X7" s="355">
        <v>49</v>
      </c>
      <c r="Y7" s="124">
        <v>10.315789473684211</v>
      </c>
      <c r="Z7" s="355">
        <v>67</v>
      </c>
      <c r="AA7" s="124">
        <v>14.105263157894736</v>
      </c>
      <c r="AB7" s="355">
        <v>62</v>
      </c>
      <c r="AC7" s="124">
        <v>13.052631578947368</v>
      </c>
      <c r="AD7" s="355">
        <v>37</v>
      </c>
      <c r="AE7" s="124">
        <v>7.7894736842105265</v>
      </c>
      <c r="AF7" s="126">
        <v>7</v>
      </c>
      <c r="AG7" s="124">
        <v>1.4736842105263157</v>
      </c>
      <c r="AH7" s="126">
        <v>31</v>
      </c>
      <c r="AI7" s="124">
        <v>6.5263157894736841</v>
      </c>
      <c r="AJ7" s="126">
        <v>35</v>
      </c>
      <c r="AK7" s="124">
        <v>7.3684210526315788</v>
      </c>
      <c r="AL7" s="126">
        <v>719</v>
      </c>
      <c r="AM7" s="124">
        <v>151.36842105263159</v>
      </c>
      <c r="AN7" s="126">
        <v>1049</v>
      </c>
      <c r="AO7" s="124">
        <v>220.84210526315789</v>
      </c>
      <c r="AP7" s="126">
        <v>981</v>
      </c>
      <c r="AQ7" s="124">
        <v>206.52631578947367</v>
      </c>
      <c r="AR7" s="126">
        <v>119</v>
      </c>
      <c r="AS7" s="124">
        <v>25.05263157894737</v>
      </c>
    </row>
    <row r="8" spans="1:45" ht="13.5" customHeight="1" x14ac:dyDescent="0.3">
      <c r="A8" s="123" t="s">
        <v>152</v>
      </c>
      <c r="B8" s="167" t="str">
        <f>'Incentive Goal'!B7</f>
        <v>ASHE</v>
      </c>
      <c r="C8" s="124">
        <v>4</v>
      </c>
      <c r="D8" s="124">
        <v>5.25</v>
      </c>
      <c r="E8" s="225">
        <v>828</v>
      </c>
      <c r="F8" s="224">
        <v>207</v>
      </c>
      <c r="G8" s="225">
        <v>8</v>
      </c>
      <c r="H8" s="224">
        <v>2</v>
      </c>
      <c r="I8" s="225">
        <v>39</v>
      </c>
      <c r="J8" s="224">
        <v>9.75</v>
      </c>
      <c r="K8" s="125">
        <v>1060718.73</v>
      </c>
      <c r="L8" s="125">
        <v>265179.6825</v>
      </c>
      <c r="M8" s="125">
        <v>202041.66285714286</v>
      </c>
      <c r="N8" s="355">
        <v>11008</v>
      </c>
      <c r="O8" s="124">
        <v>2752</v>
      </c>
      <c r="P8" s="355">
        <v>54</v>
      </c>
      <c r="Q8" s="124">
        <v>13.5</v>
      </c>
      <c r="R8" s="355">
        <v>758</v>
      </c>
      <c r="S8" s="124">
        <v>189.5</v>
      </c>
      <c r="T8" s="355">
        <v>3</v>
      </c>
      <c r="U8" s="124">
        <v>0.75</v>
      </c>
      <c r="V8" s="355">
        <v>2</v>
      </c>
      <c r="W8" s="124">
        <v>0.5</v>
      </c>
      <c r="X8" s="355">
        <v>9</v>
      </c>
      <c r="Y8" s="124">
        <v>2.25</v>
      </c>
      <c r="Z8" s="355">
        <v>30</v>
      </c>
      <c r="AA8" s="124">
        <v>7.5</v>
      </c>
      <c r="AB8" s="355">
        <v>41</v>
      </c>
      <c r="AC8" s="124">
        <v>10.25</v>
      </c>
      <c r="AD8" s="355">
        <v>6</v>
      </c>
      <c r="AE8" s="124">
        <v>1.5</v>
      </c>
      <c r="AF8" s="126">
        <v>1</v>
      </c>
      <c r="AG8" s="124">
        <v>0.25</v>
      </c>
      <c r="AH8" s="126">
        <v>15</v>
      </c>
      <c r="AI8" s="124">
        <v>3.75</v>
      </c>
      <c r="AJ8" s="126">
        <v>8</v>
      </c>
      <c r="AK8" s="124">
        <v>2</v>
      </c>
      <c r="AL8" s="126">
        <v>319</v>
      </c>
      <c r="AM8" s="124">
        <v>79.75</v>
      </c>
      <c r="AN8" s="126">
        <v>806</v>
      </c>
      <c r="AO8" s="124">
        <v>201.5</v>
      </c>
      <c r="AP8" s="126">
        <v>329</v>
      </c>
      <c r="AQ8" s="124">
        <v>82.25</v>
      </c>
      <c r="AR8" s="126">
        <v>408</v>
      </c>
      <c r="AS8" s="124">
        <v>102</v>
      </c>
    </row>
    <row r="9" spans="1:45" ht="13.5" customHeight="1" x14ac:dyDescent="0.3">
      <c r="A9" s="123" t="s">
        <v>152</v>
      </c>
      <c r="B9" s="167" t="str">
        <f>'Incentive Goal'!B8</f>
        <v>AVERY</v>
      </c>
      <c r="C9" s="124">
        <v>1</v>
      </c>
      <c r="D9" s="124">
        <v>1</v>
      </c>
      <c r="E9" s="225">
        <v>272</v>
      </c>
      <c r="F9" s="224">
        <v>272</v>
      </c>
      <c r="G9" s="225">
        <v>1</v>
      </c>
      <c r="H9" s="224">
        <v>1</v>
      </c>
      <c r="I9" s="225">
        <v>10</v>
      </c>
      <c r="J9" s="224">
        <v>10</v>
      </c>
      <c r="K9" s="125">
        <v>442867.31</v>
      </c>
      <c r="L9" s="125">
        <v>442867.31</v>
      </c>
      <c r="M9" s="125">
        <v>442867.31</v>
      </c>
      <c r="N9" s="355">
        <v>3302</v>
      </c>
      <c r="O9" s="124">
        <v>3302</v>
      </c>
      <c r="P9" s="355">
        <v>10</v>
      </c>
      <c r="Q9" s="124">
        <v>10</v>
      </c>
      <c r="R9" s="355">
        <v>29</v>
      </c>
      <c r="S9" s="124">
        <v>29</v>
      </c>
      <c r="T9" s="355">
        <v>0</v>
      </c>
      <c r="U9" s="124">
        <v>0</v>
      </c>
      <c r="V9" s="355">
        <v>0</v>
      </c>
      <c r="W9" s="124">
        <v>0</v>
      </c>
      <c r="X9" s="355">
        <v>1</v>
      </c>
      <c r="Y9" s="124">
        <v>1</v>
      </c>
      <c r="Z9" s="355">
        <v>13</v>
      </c>
      <c r="AA9" s="124">
        <v>13</v>
      </c>
      <c r="AB9" s="355">
        <v>9</v>
      </c>
      <c r="AC9" s="124">
        <v>9</v>
      </c>
      <c r="AD9" s="355">
        <v>1</v>
      </c>
      <c r="AE9" s="124">
        <v>1</v>
      </c>
      <c r="AF9" s="126">
        <v>3</v>
      </c>
      <c r="AG9" s="124">
        <v>3</v>
      </c>
      <c r="AH9" s="126">
        <v>8</v>
      </c>
      <c r="AI9" s="124">
        <v>8</v>
      </c>
      <c r="AJ9" s="126">
        <v>0</v>
      </c>
      <c r="AK9" s="124">
        <v>0</v>
      </c>
      <c r="AL9" s="126">
        <v>59</v>
      </c>
      <c r="AM9" s="124">
        <v>59</v>
      </c>
      <c r="AN9" s="126">
        <v>150</v>
      </c>
      <c r="AO9" s="124">
        <v>150</v>
      </c>
      <c r="AP9" s="126">
        <v>61</v>
      </c>
      <c r="AQ9" s="124">
        <v>61</v>
      </c>
      <c r="AR9" s="126">
        <v>26</v>
      </c>
      <c r="AS9" s="124">
        <v>26</v>
      </c>
    </row>
    <row r="10" spans="1:45" ht="13.5" customHeight="1" x14ac:dyDescent="0.3">
      <c r="A10" s="123" t="s">
        <v>317</v>
      </c>
      <c r="B10" s="167" t="str">
        <f>'Incentive Goal'!B9</f>
        <v>BEAUFORT</v>
      </c>
      <c r="C10" s="124">
        <v>5.5</v>
      </c>
      <c r="D10" s="124">
        <v>7.25</v>
      </c>
      <c r="E10" s="225">
        <v>2504</v>
      </c>
      <c r="F10" s="224">
        <v>455.27272727272725</v>
      </c>
      <c r="G10" s="225">
        <v>71</v>
      </c>
      <c r="H10" s="224">
        <v>12.909090909090908</v>
      </c>
      <c r="I10" s="225">
        <v>149</v>
      </c>
      <c r="J10" s="224">
        <v>27.09090909090909</v>
      </c>
      <c r="K10" s="125">
        <v>2747354.55</v>
      </c>
      <c r="L10" s="125">
        <v>499519.00909090904</v>
      </c>
      <c r="M10" s="125">
        <v>378945.45517241379</v>
      </c>
      <c r="N10" s="355">
        <v>34610</v>
      </c>
      <c r="O10" s="124">
        <v>6292.727272727273</v>
      </c>
      <c r="P10" s="355">
        <v>116</v>
      </c>
      <c r="Q10" s="124">
        <v>21.09090909090909</v>
      </c>
      <c r="R10" s="355">
        <v>1674</v>
      </c>
      <c r="S10" s="124">
        <v>304.36363636363637</v>
      </c>
      <c r="T10" s="355">
        <v>24</v>
      </c>
      <c r="U10" s="124">
        <v>4.3636363636363633</v>
      </c>
      <c r="V10" s="355">
        <v>51</v>
      </c>
      <c r="W10" s="124">
        <v>9.2727272727272734</v>
      </c>
      <c r="X10" s="355">
        <v>83</v>
      </c>
      <c r="Y10" s="124">
        <v>15.090909090909092</v>
      </c>
      <c r="Z10" s="355">
        <v>151</v>
      </c>
      <c r="AA10" s="124">
        <v>27.454545454545453</v>
      </c>
      <c r="AB10" s="355">
        <v>147</v>
      </c>
      <c r="AC10" s="124">
        <v>26.727272727272727</v>
      </c>
      <c r="AD10" s="355">
        <v>287</v>
      </c>
      <c r="AE10" s="124">
        <v>52.18181818181818</v>
      </c>
      <c r="AF10" s="126">
        <v>94</v>
      </c>
      <c r="AG10" s="124">
        <v>17.09090909090909</v>
      </c>
      <c r="AH10" s="126">
        <v>157</v>
      </c>
      <c r="AI10" s="124">
        <v>28.545454545454547</v>
      </c>
      <c r="AJ10" s="126">
        <v>34</v>
      </c>
      <c r="AK10" s="124">
        <v>6.1818181818181817</v>
      </c>
      <c r="AL10" s="126">
        <v>981</v>
      </c>
      <c r="AM10" s="124">
        <v>178.36363636363637</v>
      </c>
      <c r="AN10" s="126">
        <v>518</v>
      </c>
      <c r="AO10" s="124">
        <v>94.181818181818187</v>
      </c>
      <c r="AP10" s="126">
        <v>2770</v>
      </c>
      <c r="AQ10" s="124">
        <v>503.63636363636363</v>
      </c>
      <c r="AR10" s="126">
        <v>288</v>
      </c>
      <c r="AS10" s="124">
        <v>52.363636363636367</v>
      </c>
    </row>
    <row r="11" spans="1:45" ht="13.5" customHeight="1" x14ac:dyDescent="0.3">
      <c r="A11" s="123" t="s">
        <v>317</v>
      </c>
      <c r="B11" s="167" t="str">
        <f>'Incentive Goal'!B10</f>
        <v>BERTIE</v>
      </c>
      <c r="C11" s="124">
        <v>3</v>
      </c>
      <c r="D11" s="124">
        <v>3.5</v>
      </c>
      <c r="E11" s="225">
        <v>1280</v>
      </c>
      <c r="F11" s="224">
        <v>426.66666666666669</v>
      </c>
      <c r="G11" s="225">
        <v>40</v>
      </c>
      <c r="H11" s="224">
        <v>13.333333333333334</v>
      </c>
      <c r="I11" s="225">
        <v>40</v>
      </c>
      <c r="J11" s="224">
        <v>13.333333333333334</v>
      </c>
      <c r="K11" s="125">
        <v>1560096.78</v>
      </c>
      <c r="L11" s="125">
        <v>520032.26</v>
      </c>
      <c r="M11" s="125">
        <v>445741.93714285718</v>
      </c>
      <c r="N11" s="355">
        <v>17026</v>
      </c>
      <c r="O11" s="124">
        <v>5675.333333333333</v>
      </c>
      <c r="P11" s="355">
        <v>69</v>
      </c>
      <c r="Q11" s="124">
        <v>23</v>
      </c>
      <c r="R11" s="355">
        <v>630</v>
      </c>
      <c r="S11" s="124">
        <v>210</v>
      </c>
      <c r="T11" s="355">
        <v>15</v>
      </c>
      <c r="U11" s="124">
        <v>5</v>
      </c>
      <c r="V11" s="355">
        <v>6</v>
      </c>
      <c r="W11" s="124">
        <v>2</v>
      </c>
      <c r="X11" s="355">
        <v>12</v>
      </c>
      <c r="Y11" s="124">
        <v>4</v>
      </c>
      <c r="Z11" s="355">
        <v>3</v>
      </c>
      <c r="AA11" s="124">
        <v>1</v>
      </c>
      <c r="AB11" s="355">
        <v>10</v>
      </c>
      <c r="AC11" s="124">
        <v>3.3333333333333335</v>
      </c>
      <c r="AD11" s="355">
        <v>1</v>
      </c>
      <c r="AE11" s="124">
        <v>0.33333333333333331</v>
      </c>
      <c r="AF11" s="126">
        <v>29</v>
      </c>
      <c r="AG11" s="124">
        <v>9.6666666666666661</v>
      </c>
      <c r="AH11" s="126">
        <v>70</v>
      </c>
      <c r="AI11" s="124">
        <v>23.333333333333332</v>
      </c>
      <c r="AJ11" s="126">
        <v>14</v>
      </c>
      <c r="AK11" s="124">
        <v>4.666666666666667</v>
      </c>
      <c r="AL11" s="126">
        <v>485</v>
      </c>
      <c r="AM11" s="124">
        <v>161.66666666666666</v>
      </c>
      <c r="AN11" s="126">
        <v>330</v>
      </c>
      <c r="AO11" s="124">
        <v>110</v>
      </c>
      <c r="AP11" s="126">
        <v>806</v>
      </c>
      <c r="AQ11" s="124">
        <v>268.66666666666669</v>
      </c>
      <c r="AR11" s="126">
        <v>107</v>
      </c>
      <c r="AS11" s="124">
        <v>35.666666666666664</v>
      </c>
    </row>
    <row r="12" spans="1:45" ht="13.5" customHeight="1" x14ac:dyDescent="0.3">
      <c r="A12" s="123" t="s">
        <v>166</v>
      </c>
      <c r="B12" s="167" t="str">
        <f>'Incentive Goal'!B11</f>
        <v>BLADEN</v>
      </c>
      <c r="C12" s="124">
        <v>8</v>
      </c>
      <c r="D12" s="124">
        <v>10</v>
      </c>
      <c r="E12" s="225">
        <v>1994</v>
      </c>
      <c r="F12" s="224">
        <v>249.25</v>
      </c>
      <c r="G12" s="225">
        <v>78</v>
      </c>
      <c r="H12" s="224">
        <v>9.75</v>
      </c>
      <c r="I12" s="225">
        <v>87</v>
      </c>
      <c r="J12" s="224">
        <v>10.875</v>
      </c>
      <c r="K12" s="125">
        <v>3132474.84</v>
      </c>
      <c r="L12" s="125">
        <v>391559.35499999998</v>
      </c>
      <c r="M12" s="125">
        <v>313247.484</v>
      </c>
      <c r="N12" s="355">
        <v>33076</v>
      </c>
      <c r="O12" s="124">
        <v>4134.5</v>
      </c>
      <c r="P12" s="355">
        <v>160</v>
      </c>
      <c r="Q12" s="124">
        <v>20</v>
      </c>
      <c r="R12" s="355">
        <v>2357</v>
      </c>
      <c r="S12" s="124">
        <v>294.625</v>
      </c>
      <c r="T12" s="355">
        <v>118</v>
      </c>
      <c r="U12" s="124">
        <v>14.75</v>
      </c>
      <c r="V12" s="355">
        <v>53</v>
      </c>
      <c r="W12" s="124">
        <v>6.625</v>
      </c>
      <c r="X12" s="355">
        <v>86</v>
      </c>
      <c r="Y12" s="124">
        <v>10.75</v>
      </c>
      <c r="Z12" s="355">
        <v>151</v>
      </c>
      <c r="AA12" s="124">
        <v>18.875</v>
      </c>
      <c r="AB12" s="355">
        <v>88</v>
      </c>
      <c r="AC12" s="124">
        <v>11</v>
      </c>
      <c r="AD12" s="355">
        <v>169</v>
      </c>
      <c r="AE12" s="124">
        <v>21.125</v>
      </c>
      <c r="AF12" s="126">
        <v>48</v>
      </c>
      <c r="AG12" s="124">
        <v>6</v>
      </c>
      <c r="AH12" s="126">
        <v>90</v>
      </c>
      <c r="AI12" s="124">
        <v>11.25</v>
      </c>
      <c r="AJ12" s="126">
        <v>28</v>
      </c>
      <c r="AK12" s="124">
        <v>3.5</v>
      </c>
      <c r="AL12" s="126">
        <v>928</v>
      </c>
      <c r="AM12" s="124">
        <v>116</v>
      </c>
      <c r="AN12" s="126">
        <v>1532</v>
      </c>
      <c r="AO12" s="124">
        <v>191.5</v>
      </c>
      <c r="AP12" s="126">
        <v>3077</v>
      </c>
      <c r="AQ12" s="124">
        <v>384.625</v>
      </c>
      <c r="AR12" s="126">
        <v>231</v>
      </c>
      <c r="AS12" s="124">
        <v>28.875</v>
      </c>
    </row>
    <row r="13" spans="1:45" ht="13.5" customHeight="1" x14ac:dyDescent="0.3">
      <c r="A13" s="123" t="s">
        <v>166</v>
      </c>
      <c r="B13" s="167" t="str">
        <f>'Incentive Goal'!B12</f>
        <v>BRUNSWICK</v>
      </c>
      <c r="C13" s="124">
        <v>10.75</v>
      </c>
      <c r="D13" s="124">
        <v>14</v>
      </c>
      <c r="E13" s="225">
        <v>3374</v>
      </c>
      <c r="F13" s="224">
        <v>313.86046511627904</v>
      </c>
      <c r="G13" s="225">
        <v>176</v>
      </c>
      <c r="H13" s="224">
        <v>16.372093023255815</v>
      </c>
      <c r="I13" s="225">
        <v>269</v>
      </c>
      <c r="J13" s="224">
        <v>25.023255813953487</v>
      </c>
      <c r="K13" s="125">
        <v>4946574.32</v>
      </c>
      <c r="L13" s="125">
        <v>460146.44837209303</v>
      </c>
      <c r="M13" s="125">
        <v>353326.73714285716</v>
      </c>
      <c r="N13" s="355">
        <v>48769</v>
      </c>
      <c r="O13" s="124">
        <v>4536.6511627906975</v>
      </c>
      <c r="P13" s="355">
        <v>270</v>
      </c>
      <c r="Q13" s="124">
        <v>25.11627906976744</v>
      </c>
      <c r="R13" s="355">
        <v>1538</v>
      </c>
      <c r="S13" s="124">
        <v>143.06976744186048</v>
      </c>
      <c r="T13" s="355">
        <v>207</v>
      </c>
      <c r="U13" s="124">
        <v>19.255813953488371</v>
      </c>
      <c r="V13" s="355">
        <v>76</v>
      </c>
      <c r="W13" s="124">
        <v>7.0697674418604652</v>
      </c>
      <c r="X13" s="355">
        <v>178</v>
      </c>
      <c r="Y13" s="124">
        <v>16.558139534883722</v>
      </c>
      <c r="Z13" s="355">
        <v>327</v>
      </c>
      <c r="AA13" s="124">
        <v>30.418604651162791</v>
      </c>
      <c r="AB13" s="355">
        <v>240</v>
      </c>
      <c r="AC13" s="124">
        <v>22.325581395348838</v>
      </c>
      <c r="AD13" s="355">
        <v>820</v>
      </c>
      <c r="AE13" s="124">
        <v>76.279069767441854</v>
      </c>
      <c r="AF13" s="126">
        <v>125</v>
      </c>
      <c r="AG13" s="124">
        <v>11.627906976744185</v>
      </c>
      <c r="AH13" s="126">
        <v>188</v>
      </c>
      <c r="AI13" s="124">
        <v>17.488372093023255</v>
      </c>
      <c r="AJ13" s="126">
        <v>23</v>
      </c>
      <c r="AK13" s="124">
        <v>2.13953488372093</v>
      </c>
      <c r="AL13" s="126">
        <v>1162</v>
      </c>
      <c r="AM13" s="124">
        <v>108.09302325581395</v>
      </c>
      <c r="AN13" s="126">
        <v>981</v>
      </c>
      <c r="AO13" s="124">
        <v>91.255813953488371</v>
      </c>
      <c r="AP13" s="126">
        <v>4934</v>
      </c>
      <c r="AQ13" s="124">
        <v>458.97674418604652</v>
      </c>
      <c r="AR13" s="126">
        <v>542</v>
      </c>
      <c r="AS13" s="124">
        <v>50.418604651162788</v>
      </c>
    </row>
    <row r="14" spans="1:45" ht="13.5" customHeight="1" x14ac:dyDescent="0.3">
      <c r="A14" s="123" t="s">
        <v>251</v>
      </c>
      <c r="B14" s="167" t="str">
        <f>'Incentive Goal'!B13</f>
        <v>BUNCOMBE</v>
      </c>
      <c r="C14" s="124">
        <v>9</v>
      </c>
      <c r="D14" s="124">
        <v>17.5</v>
      </c>
      <c r="E14" s="225">
        <v>5583</v>
      </c>
      <c r="F14" s="224">
        <v>620.33333333333337</v>
      </c>
      <c r="G14" s="225">
        <v>277</v>
      </c>
      <c r="H14" s="224">
        <v>30.777777777777779</v>
      </c>
      <c r="I14" s="225">
        <v>292</v>
      </c>
      <c r="J14" s="224">
        <v>32.444444444444443</v>
      </c>
      <c r="K14" s="125">
        <v>8163771.8099999996</v>
      </c>
      <c r="L14" s="125">
        <v>907085.7566666666</v>
      </c>
      <c r="M14" s="125">
        <v>466501.24628571427</v>
      </c>
      <c r="N14" s="355">
        <v>84063</v>
      </c>
      <c r="O14" s="124">
        <v>9340.3333333333339</v>
      </c>
      <c r="P14" s="355">
        <v>653</v>
      </c>
      <c r="Q14" s="124">
        <v>72.555555555555557</v>
      </c>
      <c r="R14" s="355">
        <v>2708</v>
      </c>
      <c r="S14" s="124">
        <v>300.88888888888891</v>
      </c>
      <c r="T14" s="355">
        <v>352</v>
      </c>
      <c r="U14" s="124">
        <v>39.111111111111114</v>
      </c>
      <c r="V14" s="355">
        <v>143</v>
      </c>
      <c r="W14" s="124">
        <v>15.888888888888889</v>
      </c>
      <c r="X14" s="355">
        <v>281</v>
      </c>
      <c r="Y14" s="124">
        <v>31.222222222222221</v>
      </c>
      <c r="Z14" s="355">
        <v>450</v>
      </c>
      <c r="AA14" s="124">
        <v>50</v>
      </c>
      <c r="AB14" s="355">
        <v>267</v>
      </c>
      <c r="AC14" s="124">
        <v>29.666666666666668</v>
      </c>
      <c r="AD14" s="355">
        <v>5</v>
      </c>
      <c r="AE14" s="124">
        <v>0.55555555555555558</v>
      </c>
      <c r="AF14" s="126">
        <v>93</v>
      </c>
      <c r="AG14" s="124">
        <v>10.333333333333334</v>
      </c>
      <c r="AH14" s="126">
        <v>548</v>
      </c>
      <c r="AI14" s="124">
        <v>60.888888888888886</v>
      </c>
      <c r="AJ14" s="126">
        <v>36</v>
      </c>
      <c r="AK14" s="124">
        <v>4</v>
      </c>
      <c r="AL14" s="126">
        <v>2583</v>
      </c>
      <c r="AM14" s="124">
        <v>287</v>
      </c>
      <c r="AN14" s="126">
        <v>4951</v>
      </c>
      <c r="AO14" s="124">
        <v>550.11111111111109</v>
      </c>
      <c r="AP14" s="126">
        <v>2767</v>
      </c>
      <c r="AQ14" s="124">
        <v>307.44444444444446</v>
      </c>
      <c r="AR14" s="126">
        <v>3665</v>
      </c>
      <c r="AS14" s="124">
        <v>407.22222222222223</v>
      </c>
    </row>
    <row r="15" spans="1:45" ht="13.5" customHeight="1" x14ac:dyDescent="0.3">
      <c r="A15" s="123" t="s">
        <v>152</v>
      </c>
      <c r="B15" s="167" t="str">
        <f>'Incentive Goal'!B14</f>
        <v>BURKE</v>
      </c>
      <c r="C15" s="124">
        <v>5</v>
      </c>
      <c r="D15" s="124">
        <v>8</v>
      </c>
      <c r="E15" s="225">
        <v>2381</v>
      </c>
      <c r="F15" s="224">
        <v>476.2</v>
      </c>
      <c r="G15" s="225">
        <v>93</v>
      </c>
      <c r="H15" s="224">
        <v>18.600000000000001</v>
      </c>
      <c r="I15" s="225">
        <v>116</v>
      </c>
      <c r="J15" s="224">
        <v>23.2</v>
      </c>
      <c r="K15" s="125">
        <v>2826525.52</v>
      </c>
      <c r="L15" s="125">
        <v>565305.10400000005</v>
      </c>
      <c r="M15" s="125">
        <v>353315.69</v>
      </c>
      <c r="N15" s="355">
        <v>45656</v>
      </c>
      <c r="O15" s="124">
        <v>9131.2000000000007</v>
      </c>
      <c r="P15" s="355">
        <v>330</v>
      </c>
      <c r="Q15" s="124">
        <v>66</v>
      </c>
      <c r="R15" s="355">
        <v>1474</v>
      </c>
      <c r="S15" s="124">
        <v>294.8</v>
      </c>
      <c r="T15" s="355">
        <v>98</v>
      </c>
      <c r="U15" s="124">
        <v>19.600000000000001</v>
      </c>
      <c r="V15" s="355">
        <v>11</v>
      </c>
      <c r="W15" s="124">
        <v>2.2000000000000002</v>
      </c>
      <c r="X15" s="355">
        <v>125</v>
      </c>
      <c r="Y15" s="124">
        <v>25</v>
      </c>
      <c r="Z15" s="355">
        <v>110</v>
      </c>
      <c r="AA15" s="124">
        <v>22</v>
      </c>
      <c r="AB15" s="355">
        <v>118</v>
      </c>
      <c r="AC15" s="124">
        <v>23.6</v>
      </c>
      <c r="AD15" s="355">
        <v>10</v>
      </c>
      <c r="AE15" s="124">
        <v>2</v>
      </c>
      <c r="AF15" s="126">
        <v>62</v>
      </c>
      <c r="AG15" s="124">
        <v>12.4</v>
      </c>
      <c r="AH15" s="126">
        <v>128</v>
      </c>
      <c r="AI15" s="124">
        <v>25.6</v>
      </c>
      <c r="AJ15" s="126">
        <v>21</v>
      </c>
      <c r="AK15" s="124">
        <v>4.2</v>
      </c>
      <c r="AL15" s="126">
        <v>1351</v>
      </c>
      <c r="AM15" s="124">
        <v>270.2</v>
      </c>
      <c r="AN15" s="126">
        <v>1375</v>
      </c>
      <c r="AO15" s="124">
        <v>275</v>
      </c>
      <c r="AP15" s="126">
        <v>1317</v>
      </c>
      <c r="AQ15" s="124">
        <v>263.39999999999998</v>
      </c>
      <c r="AR15" s="126">
        <v>525</v>
      </c>
      <c r="AS15" s="124">
        <v>105</v>
      </c>
    </row>
    <row r="16" spans="1:45" ht="13.5" customHeight="1" x14ac:dyDescent="0.3">
      <c r="A16" s="123" t="s">
        <v>153</v>
      </c>
      <c r="B16" s="167" t="str">
        <f>'Incentive Goal'!B15</f>
        <v>CABARRUS</v>
      </c>
      <c r="C16" s="124">
        <v>16.75</v>
      </c>
      <c r="D16" s="124">
        <v>23</v>
      </c>
      <c r="E16" s="225">
        <v>4572</v>
      </c>
      <c r="F16" s="224">
        <v>272.95522388059703</v>
      </c>
      <c r="G16" s="225">
        <v>300</v>
      </c>
      <c r="H16" s="224">
        <v>17.910447761194028</v>
      </c>
      <c r="I16" s="225">
        <v>272</v>
      </c>
      <c r="J16" s="224">
        <v>16.238805970149254</v>
      </c>
      <c r="K16" s="125">
        <v>9182445.5199999996</v>
      </c>
      <c r="L16" s="125">
        <v>548205.70268656709</v>
      </c>
      <c r="M16" s="125">
        <v>399236.76173913042</v>
      </c>
      <c r="N16" s="355">
        <v>61937</v>
      </c>
      <c r="O16" s="124">
        <v>3697.7313432835822</v>
      </c>
      <c r="P16" s="355">
        <v>530</v>
      </c>
      <c r="Q16" s="124">
        <v>31.64179104477612</v>
      </c>
      <c r="R16" s="355">
        <v>4465</v>
      </c>
      <c r="S16" s="124">
        <v>266.56716417910445</v>
      </c>
      <c r="T16" s="355">
        <v>236</v>
      </c>
      <c r="U16" s="124">
        <v>14.08955223880597</v>
      </c>
      <c r="V16" s="355">
        <v>113</v>
      </c>
      <c r="W16" s="124">
        <v>6.7462686567164178</v>
      </c>
      <c r="X16" s="355">
        <v>303</v>
      </c>
      <c r="Y16" s="124">
        <v>18.089552238805972</v>
      </c>
      <c r="Z16" s="355">
        <v>275</v>
      </c>
      <c r="AA16" s="124">
        <v>16.417910447761194</v>
      </c>
      <c r="AB16" s="355">
        <v>259</v>
      </c>
      <c r="AC16" s="124">
        <v>15.462686567164178</v>
      </c>
      <c r="AD16" s="355">
        <v>14</v>
      </c>
      <c r="AE16" s="124">
        <v>0.83582089552238803</v>
      </c>
      <c r="AF16" s="126">
        <v>242</v>
      </c>
      <c r="AG16" s="124">
        <v>14.447761194029852</v>
      </c>
      <c r="AH16" s="126">
        <v>271</v>
      </c>
      <c r="AI16" s="124">
        <v>16.17910447761194</v>
      </c>
      <c r="AJ16" s="126">
        <v>120</v>
      </c>
      <c r="AK16" s="124">
        <v>7.1641791044776122</v>
      </c>
      <c r="AL16" s="126">
        <v>2786</v>
      </c>
      <c r="AM16" s="124">
        <v>166.32835820895522</v>
      </c>
      <c r="AN16" s="126">
        <v>6907</v>
      </c>
      <c r="AO16" s="124">
        <v>412.35820895522386</v>
      </c>
      <c r="AP16" s="126">
        <v>9492</v>
      </c>
      <c r="AQ16" s="124">
        <v>566.68656716417911</v>
      </c>
      <c r="AR16" s="126">
        <v>2440</v>
      </c>
      <c r="AS16" s="124">
        <v>145.67164179104478</v>
      </c>
    </row>
    <row r="17" spans="1:45" ht="13.5" customHeight="1" x14ac:dyDescent="0.3">
      <c r="A17" s="123" t="s">
        <v>152</v>
      </c>
      <c r="B17" s="167" t="str">
        <f>'Incentive Goal'!B16</f>
        <v>CALDWELL</v>
      </c>
      <c r="C17" s="124">
        <v>7.75</v>
      </c>
      <c r="D17" s="124">
        <v>9</v>
      </c>
      <c r="E17" s="225">
        <v>2634</v>
      </c>
      <c r="F17" s="224">
        <v>339.87096774193549</v>
      </c>
      <c r="G17" s="225">
        <v>77</v>
      </c>
      <c r="H17" s="224">
        <v>9.935483870967742</v>
      </c>
      <c r="I17" s="225">
        <v>125</v>
      </c>
      <c r="J17" s="224">
        <v>16.129032258064516</v>
      </c>
      <c r="K17" s="125">
        <v>3986468.64</v>
      </c>
      <c r="L17" s="125">
        <v>514383.05032258068</v>
      </c>
      <c r="M17" s="125">
        <v>442940.96</v>
      </c>
      <c r="N17" s="355">
        <v>44851</v>
      </c>
      <c r="O17" s="124">
        <v>5787.2258064516127</v>
      </c>
      <c r="P17" s="355">
        <v>306</v>
      </c>
      <c r="Q17" s="124">
        <v>39.483870967741936</v>
      </c>
      <c r="R17" s="355">
        <v>730</v>
      </c>
      <c r="S17" s="124">
        <v>94.193548387096769</v>
      </c>
      <c r="T17" s="355">
        <v>49</v>
      </c>
      <c r="U17" s="124">
        <v>6.32258064516129</v>
      </c>
      <c r="V17" s="355">
        <v>14</v>
      </c>
      <c r="W17" s="124">
        <v>1.8064516129032258</v>
      </c>
      <c r="X17" s="355">
        <v>85</v>
      </c>
      <c r="Y17" s="124">
        <v>10.96774193548387</v>
      </c>
      <c r="Z17" s="355">
        <v>96</v>
      </c>
      <c r="AA17" s="124">
        <v>12.387096774193548</v>
      </c>
      <c r="AB17" s="355">
        <v>113</v>
      </c>
      <c r="AC17" s="124">
        <v>14.580645161290322</v>
      </c>
      <c r="AD17" s="355">
        <v>4</v>
      </c>
      <c r="AE17" s="124">
        <v>0.5161290322580645</v>
      </c>
      <c r="AF17" s="126">
        <v>17</v>
      </c>
      <c r="AG17" s="124">
        <v>2.193548387096774</v>
      </c>
      <c r="AH17" s="126">
        <v>77</v>
      </c>
      <c r="AI17" s="124">
        <v>9.935483870967742</v>
      </c>
      <c r="AJ17" s="126">
        <v>25</v>
      </c>
      <c r="AK17" s="124">
        <v>3.225806451612903</v>
      </c>
      <c r="AL17" s="126">
        <v>1301</v>
      </c>
      <c r="AM17" s="124">
        <v>167.87096774193549</v>
      </c>
      <c r="AN17" s="126">
        <v>1268</v>
      </c>
      <c r="AO17" s="124">
        <v>163.61290322580646</v>
      </c>
      <c r="AP17" s="126">
        <v>874</v>
      </c>
      <c r="AQ17" s="124">
        <v>112.7741935483871</v>
      </c>
      <c r="AR17" s="126">
        <v>1240</v>
      </c>
      <c r="AS17" s="124">
        <v>160</v>
      </c>
    </row>
    <row r="18" spans="1:45" ht="13.5" customHeight="1" x14ac:dyDescent="0.3">
      <c r="A18" s="123" t="s">
        <v>317</v>
      </c>
      <c r="B18" s="167" t="str">
        <f>'Incentive Goal'!B17</f>
        <v>CAMDEN</v>
      </c>
      <c r="C18" s="124">
        <v>0.5</v>
      </c>
      <c r="D18" s="124">
        <v>1.5</v>
      </c>
      <c r="E18" s="225">
        <v>259</v>
      </c>
      <c r="F18" s="224">
        <v>518</v>
      </c>
      <c r="G18" s="225">
        <v>20</v>
      </c>
      <c r="H18" s="224">
        <v>40</v>
      </c>
      <c r="I18" s="225">
        <v>11</v>
      </c>
      <c r="J18" s="224">
        <v>22</v>
      </c>
      <c r="K18" s="125">
        <v>704598.06</v>
      </c>
      <c r="L18" s="125">
        <v>1409196.12</v>
      </c>
      <c r="M18" s="125">
        <v>469732.04000000004</v>
      </c>
      <c r="N18" s="355">
        <v>19</v>
      </c>
      <c r="O18" s="124">
        <v>38</v>
      </c>
      <c r="P18" s="355">
        <v>0</v>
      </c>
      <c r="Q18" s="124">
        <v>0</v>
      </c>
      <c r="R18" s="355">
        <v>0</v>
      </c>
      <c r="S18" s="124">
        <v>0</v>
      </c>
      <c r="T18" s="355">
        <v>0</v>
      </c>
      <c r="U18" s="124">
        <v>0</v>
      </c>
      <c r="V18" s="355">
        <v>1</v>
      </c>
      <c r="W18" s="124">
        <v>2</v>
      </c>
      <c r="X18" s="355">
        <v>0</v>
      </c>
      <c r="Y18" s="124">
        <v>0</v>
      </c>
      <c r="Z18" s="355">
        <v>0</v>
      </c>
      <c r="AA18" s="124">
        <v>0</v>
      </c>
      <c r="AB18" s="355">
        <v>0</v>
      </c>
      <c r="AC18" s="124">
        <v>0</v>
      </c>
      <c r="AD18" s="355">
        <v>0</v>
      </c>
      <c r="AE18" s="124">
        <v>0</v>
      </c>
      <c r="AF18" s="126">
        <v>0</v>
      </c>
      <c r="AG18" s="124">
        <v>0</v>
      </c>
      <c r="AH18" s="126">
        <v>0</v>
      </c>
      <c r="AI18" s="124">
        <v>0</v>
      </c>
      <c r="AJ18" s="126">
        <v>0</v>
      </c>
      <c r="AK18" s="124">
        <v>0</v>
      </c>
      <c r="AL18" s="126">
        <v>72</v>
      </c>
      <c r="AM18" s="124">
        <v>144</v>
      </c>
      <c r="AN18" s="126">
        <v>0</v>
      </c>
      <c r="AO18" s="124">
        <v>0</v>
      </c>
      <c r="AP18" s="126">
        <v>0</v>
      </c>
      <c r="AQ18" s="124">
        <v>0</v>
      </c>
      <c r="AR18" s="126">
        <v>31</v>
      </c>
      <c r="AS18" s="124">
        <v>62</v>
      </c>
    </row>
    <row r="19" spans="1:45" ht="13.5" customHeight="1" x14ac:dyDescent="0.3">
      <c r="A19" s="123" t="s">
        <v>166</v>
      </c>
      <c r="B19" s="167" t="str">
        <f>'Incentive Goal'!B18</f>
        <v>CARTERET</v>
      </c>
      <c r="C19" s="124">
        <v>4</v>
      </c>
      <c r="D19" s="124">
        <v>6.5</v>
      </c>
      <c r="E19" s="225">
        <v>1945</v>
      </c>
      <c r="F19" s="224">
        <v>486.25</v>
      </c>
      <c r="G19" s="225">
        <v>50</v>
      </c>
      <c r="H19" s="224">
        <v>12.5</v>
      </c>
      <c r="I19" s="225">
        <v>51</v>
      </c>
      <c r="J19" s="224">
        <v>12.75</v>
      </c>
      <c r="K19" s="125">
        <v>2929595.93</v>
      </c>
      <c r="L19" s="125">
        <v>732398.98250000004</v>
      </c>
      <c r="M19" s="125">
        <v>450707.06615384616</v>
      </c>
      <c r="N19" s="355">
        <v>27824</v>
      </c>
      <c r="O19" s="124">
        <v>6956</v>
      </c>
      <c r="P19" s="355">
        <v>128</v>
      </c>
      <c r="Q19" s="124">
        <v>32</v>
      </c>
      <c r="R19" s="355">
        <v>1017</v>
      </c>
      <c r="S19" s="124">
        <v>254.25</v>
      </c>
      <c r="T19" s="355">
        <v>10</v>
      </c>
      <c r="U19" s="124">
        <v>2.5</v>
      </c>
      <c r="V19" s="355">
        <v>6</v>
      </c>
      <c r="W19" s="124">
        <v>1.5</v>
      </c>
      <c r="X19" s="355">
        <v>50</v>
      </c>
      <c r="Y19" s="124">
        <v>12.5</v>
      </c>
      <c r="Z19" s="355">
        <v>24</v>
      </c>
      <c r="AA19" s="124">
        <v>6</v>
      </c>
      <c r="AB19" s="355">
        <v>39</v>
      </c>
      <c r="AC19" s="124">
        <v>9.75</v>
      </c>
      <c r="AD19" s="355">
        <v>102</v>
      </c>
      <c r="AE19" s="124">
        <v>25.5</v>
      </c>
      <c r="AF19" s="126">
        <v>14</v>
      </c>
      <c r="AG19" s="124">
        <v>3.5</v>
      </c>
      <c r="AH19" s="126">
        <v>124</v>
      </c>
      <c r="AI19" s="124">
        <v>31</v>
      </c>
      <c r="AJ19" s="126">
        <v>18</v>
      </c>
      <c r="AK19" s="124">
        <v>4.5</v>
      </c>
      <c r="AL19" s="126">
        <v>452</v>
      </c>
      <c r="AM19" s="124">
        <v>113</v>
      </c>
      <c r="AN19" s="126">
        <v>300</v>
      </c>
      <c r="AO19" s="124">
        <v>75</v>
      </c>
      <c r="AP19" s="126">
        <v>1340</v>
      </c>
      <c r="AQ19" s="124">
        <v>335</v>
      </c>
      <c r="AR19" s="126">
        <v>56</v>
      </c>
      <c r="AS19" s="124">
        <v>14</v>
      </c>
    </row>
    <row r="20" spans="1:45" ht="13.5" customHeight="1" x14ac:dyDescent="0.3">
      <c r="A20" s="123" t="s">
        <v>142</v>
      </c>
      <c r="B20" s="167" t="str">
        <f>'Incentive Goal'!B19</f>
        <v>CASWELL</v>
      </c>
      <c r="C20" s="124">
        <v>3</v>
      </c>
      <c r="D20" s="124">
        <v>4.33</v>
      </c>
      <c r="E20" s="225">
        <v>826</v>
      </c>
      <c r="F20" s="224">
        <v>275.33333333333331</v>
      </c>
      <c r="G20" s="225">
        <v>46</v>
      </c>
      <c r="H20" s="224">
        <v>15.333333333333334</v>
      </c>
      <c r="I20" s="225">
        <v>26</v>
      </c>
      <c r="J20" s="224">
        <v>8.6666666666666661</v>
      </c>
      <c r="K20" s="125">
        <v>937074.05</v>
      </c>
      <c r="L20" s="125">
        <v>312358.01666666666</v>
      </c>
      <c r="M20" s="125">
        <v>216414.33025404159</v>
      </c>
      <c r="N20" s="355">
        <v>13738</v>
      </c>
      <c r="O20" s="124">
        <v>4579.333333333333</v>
      </c>
      <c r="P20" s="355">
        <v>65</v>
      </c>
      <c r="Q20" s="124">
        <v>21.666666666666668</v>
      </c>
      <c r="R20" s="355">
        <v>396</v>
      </c>
      <c r="S20" s="124">
        <v>132</v>
      </c>
      <c r="T20" s="355">
        <v>43</v>
      </c>
      <c r="U20" s="124">
        <v>14.333333333333334</v>
      </c>
      <c r="V20" s="355">
        <v>10</v>
      </c>
      <c r="W20" s="124">
        <v>3.3333333333333335</v>
      </c>
      <c r="X20" s="355">
        <v>36</v>
      </c>
      <c r="Y20" s="124">
        <v>12</v>
      </c>
      <c r="Z20" s="355">
        <v>25</v>
      </c>
      <c r="AA20" s="124">
        <v>8.3333333333333339</v>
      </c>
      <c r="AB20" s="355">
        <v>24</v>
      </c>
      <c r="AC20" s="124">
        <v>8</v>
      </c>
      <c r="AD20" s="355">
        <v>1</v>
      </c>
      <c r="AE20" s="124">
        <v>0.33333333333333331</v>
      </c>
      <c r="AF20" s="126">
        <v>13</v>
      </c>
      <c r="AG20" s="124">
        <v>4.333333333333333</v>
      </c>
      <c r="AH20" s="126">
        <v>30</v>
      </c>
      <c r="AI20" s="124">
        <v>10</v>
      </c>
      <c r="AJ20" s="126">
        <v>1</v>
      </c>
      <c r="AK20" s="124">
        <v>0.33333333333333331</v>
      </c>
      <c r="AL20" s="126">
        <v>213</v>
      </c>
      <c r="AM20" s="124">
        <v>71</v>
      </c>
      <c r="AN20" s="126">
        <v>303</v>
      </c>
      <c r="AO20" s="124">
        <v>101</v>
      </c>
      <c r="AP20" s="126">
        <v>279</v>
      </c>
      <c r="AQ20" s="124">
        <v>93</v>
      </c>
      <c r="AR20" s="126">
        <v>97</v>
      </c>
      <c r="AS20" s="124">
        <v>32.333333333333336</v>
      </c>
    </row>
    <row r="21" spans="1:45" ht="13.5" customHeight="1" x14ac:dyDescent="0.3">
      <c r="A21" s="123" t="s">
        <v>152</v>
      </c>
      <c r="B21" s="167" t="str">
        <f>'Incentive Goal'!B20</f>
        <v>CATAWBA</v>
      </c>
      <c r="C21" s="124">
        <v>17</v>
      </c>
      <c r="D21" s="124">
        <v>22</v>
      </c>
      <c r="E21" s="225">
        <v>4765</v>
      </c>
      <c r="F21" s="224">
        <v>280.29411764705884</v>
      </c>
      <c r="G21" s="225">
        <v>172</v>
      </c>
      <c r="H21" s="224">
        <v>10.117647058823529</v>
      </c>
      <c r="I21" s="225">
        <v>211</v>
      </c>
      <c r="J21" s="224">
        <v>12.411764705882353</v>
      </c>
      <c r="K21" s="125">
        <v>7604682.9800000004</v>
      </c>
      <c r="L21" s="125">
        <v>447334.29294117651</v>
      </c>
      <c r="M21" s="125">
        <v>345667.4081818182</v>
      </c>
      <c r="N21" s="355">
        <v>72098</v>
      </c>
      <c r="O21" s="124">
        <v>4241.0588235294117</v>
      </c>
      <c r="P21" s="355">
        <v>401</v>
      </c>
      <c r="Q21" s="124">
        <v>23.588235294117649</v>
      </c>
      <c r="R21" s="355">
        <v>3877</v>
      </c>
      <c r="S21" s="124">
        <v>228.05882352941177</v>
      </c>
      <c r="T21" s="355">
        <v>59</v>
      </c>
      <c r="U21" s="124">
        <v>3.4705882352941178</v>
      </c>
      <c r="V21" s="355">
        <v>20</v>
      </c>
      <c r="W21" s="124">
        <v>1.1764705882352942</v>
      </c>
      <c r="X21" s="355">
        <v>187</v>
      </c>
      <c r="Y21" s="124">
        <v>11</v>
      </c>
      <c r="Z21" s="355">
        <v>51</v>
      </c>
      <c r="AA21" s="124">
        <v>3</v>
      </c>
      <c r="AB21" s="355">
        <v>200</v>
      </c>
      <c r="AC21" s="124">
        <v>11.764705882352942</v>
      </c>
      <c r="AD21" s="355">
        <v>49</v>
      </c>
      <c r="AE21" s="124">
        <v>2.8823529411764706</v>
      </c>
      <c r="AF21" s="126">
        <v>108</v>
      </c>
      <c r="AG21" s="124">
        <v>6.3529411764705879</v>
      </c>
      <c r="AH21" s="126">
        <v>218</v>
      </c>
      <c r="AI21" s="124">
        <v>12.823529411764707</v>
      </c>
      <c r="AJ21" s="126">
        <v>96</v>
      </c>
      <c r="AK21" s="124">
        <v>5.6470588235294121</v>
      </c>
      <c r="AL21" s="126">
        <v>2637</v>
      </c>
      <c r="AM21" s="124">
        <v>155.11764705882354</v>
      </c>
      <c r="AN21" s="126">
        <v>3901</v>
      </c>
      <c r="AO21" s="124">
        <v>229.47058823529412</v>
      </c>
      <c r="AP21" s="126">
        <v>4551</v>
      </c>
      <c r="AQ21" s="124">
        <v>267.70588235294116</v>
      </c>
      <c r="AR21" s="126">
        <v>1844</v>
      </c>
      <c r="AS21" s="124">
        <v>108.47058823529412</v>
      </c>
    </row>
    <row r="22" spans="1:45" ht="13.5" customHeight="1" x14ac:dyDescent="0.3">
      <c r="A22" s="123" t="s">
        <v>142</v>
      </c>
      <c r="B22" s="167" t="str">
        <f>'Incentive Goal'!B21</f>
        <v>CHATHAM</v>
      </c>
      <c r="C22" s="124">
        <v>4</v>
      </c>
      <c r="D22" s="124">
        <v>5</v>
      </c>
      <c r="E22" s="225">
        <v>1370</v>
      </c>
      <c r="F22" s="224">
        <v>342.5</v>
      </c>
      <c r="G22" s="225">
        <v>48</v>
      </c>
      <c r="H22" s="224">
        <v>12</v>
      </c>
      <c r="I22" s="225">
        <v>61</v>
      </c>
      <c r="J22" s="224">
        <v>15.25</v>
      </c>
      <c r="K22" s="125">
        <v>1895497.87</v>
      </c>
      <c r="L22" s="125">
        <v>473874.46750000003</v>
      </c>
      <c r="M22" s="125">
        <v>379099.57400000002</v>
      </c>
      <c r="N22" s="355">
        <v>19791</v>
      </c>
      <c r="O22" s="124">
        <v>4947.75</v>
      </c>
      <c r="P22" s="355">
        <v>153</v>
      </c>
      <c r="Q22" s="124">
        <v>38.25</v>
      </c>
      <c r="R22" s="355">
        <v>1521</v>
      </c>
      <c r="S22" s="124">
        <v>380.25</v>
      </c>
      <c r="T22" s="355">
        <v>38</v>
      </c>
      <c r="U22" s="124">
        <v>9.5</v>
      </c>
      <c r="V22" s="355">
        <v>31</v>
      </c>
      <c r="W22" s="124">
        <v>7.75</v>
      </c>
      <c r="X22" s="355">
        <v>52</v>
      </c>
      <c r="Y22" s="124">
        <v>13</v>
      </c>
      <c r="Z22" s="355">
        <v>99</v>
      </c>
      <c r="AA22" s="124">
        <v>24.75</v>
      </c>
      <c r="AB22" s="355">
        <v>59</v>
      </c>
      <c r="AC22" s="124">
        <v>14.75</v>
      </c>
      <c r="AD22" s="355">
        <v>4</v>
      </c>
      <c r="AE22" s="124">
        <v>1</v>
      </c>
      <c r="AF22" s="126">
        <v>33</v>
      </c>
      <c r="AG22" s="124">
        <v>8.25</v>
      </c>
      <c r="AH22" s="126">
        <v>43</v>
      </c>
      <c r="AI22" s="124">
        <v>10.75</v>
      </c>
      <c r="AJ22" s="126">
        <v>14</v>
      </c>
      <c r="AK22" s="124">
        <v>3.5</v>
      </c>
      <c r="AL22" s="126">
        <v>371</v>
      </c>
      <c r="AM22" s="124">
        <v>92.75</v>
      </c>
      <c r="AN22" s="126">
        <v>483</v>
      </c>
      <c r="AO22" s="124">
        <v>120.75</v>
      </c>
      <c r="AP22" s="126">
        <v>1263</v>
      </c>
      <c r="AQ22" s="124">
        <v>315.75</v>
      </c>
      <c r="AR22" s="126">
        <v>368</v>
      </c>
      <c r="AS22" s="124">
        <v>92</v>
      </c>
    </row>
    <row r="23" spans="1:45" ht="13.5" customHeight="1" x14ac:dyDescent="0.3">
      <c r="A23" s="123" t="s">
        <v>251</v>
      </c>
      <c r="B23" s="167" t="str">
        <f>'Incentive Goal'!B22</f>
        <v>CHEROKEE</v>
      </c>
      <c r="C23" s="124">
        <v>1</v>
      </c>
      <c r="D23" s="124">
        <v>2.1</v>
      </c>
      <c r="E23" s="225">
        <v>598</v>
      </c>
      <c r="F23" s="224">
        <v>598</v>
      </c>
      <c r="G23" s="225">
        <v>31</v>
      </c>
      <c r="H23" s="224">
        <v>31</v>
      </c>
      <c r="I23" s="225">
        <v>18</v>
      </c>
      <c r="J23" s="224">
        <v>18</v>
      </c>
      <c r="K23" s="125">
        <v>735834.62</v>
      </c>
      <c r="L23" s="125">
        <v>735834.62</v>
      </c>
      <c r="M23" s="125">
        <v>350397.43809523806</v>
      </c>
      <c r="N23" s="355">
        <v>10101</v>
      </c>
      <c r="O23" s="124">
        <v>10101</v>
      </c>
      <c r="P23" s="355">
        <v>129</v>
      </c>
      <c r="Q23" s="124">
        <v>129</v>
      </c>
      <c r="R23" s="355">
        <v>63</v>
      </c>
      <c r="S23" s="124">
        <v>63</v>
      </c>
      <c r="T23" s="355">
        <v>7</v>
      </c>
      <c r="U23" s="124">
        <v>7</v>
      </c>
      <c r="V23" s="355">
        <v>12</v>
      </c>
      <c r="W23" s="124">
        <v>12</v>
      </c>
      <c r="X23" s="355">
        <v>30</v>
      </c>
      <c r="Y23" s="124">
        <v>30</v>
      </c>
      <c r="Z23" s="355">
        <v>36</v>
      </c>
      <c r="AA23" s="124">
        <v>36</v>
      </c>
      <c r="AB23" s="355">
        <v>22</v>
      </c>
      <c r="AC23" s="124">
        <v>22</v>
      </c>
      <c r="AD23" s="355">
        <v>4</v>
      </c>
      <c r="AE23" s="124">
        <v>4</v>
      </c>
      <c r="AF23" s="126">
        <v>7</v>
      </c>
      <c r="AG23" s="124">
        <v>7</v>
      </c>
      <c r="AH23" s="126">
        <v>35</v>
      </c>
      <c r="AI23" s="124">
        <v>35</v>
      </c>
      <c r="AJ23" s="126">
        <v>2</v>
      </c>
      <c r="AK23" s="124">
        <v>2</v>
      </c>
      <c r="AL23" s="126">
        <v>141</v>
      </c>
      <c r="AM23" s="124">
        <v>141</v>
      </c>
      <c r="AN23" s="126">
        <v>236</v>
      </c>
      <c r="AO23" s="124">
        <v>236</v>
      </c>
      <c r="AP23" s="126">
        <v>404</v>
      </c>
      <c r="AQ23" s="124">
        <v>404</v>
      </c>
      <c r="AR23" s="126">
        <v>229</v>
      </c>
      <c r="AS23" s="124">
        <v>229</v>
      </c>
    </row>
    <row r="24" spans="1:45" ht="13.5" customHeight="1" x14ac:dyDescent="0.3">
      <c r="A24" s="123" t="s">
        <v>317</v>
      </c>
      <c r="B24" s="167" t="str">
        <f>'Incentive Goal'!B23</f>
        <v>CHOWAN</v>
      </c>
      <c r="C24" s="124">
        <v>2</v>
      </c>
      <c r="D24" s="124">
        <v>4</v>
      </c>
      <c r="E24" s="225">
        <v>852</v>
      </c>
      <c r="F24" s="224">
        <v>426</v>
      </c>
      <c r="G24" s="225">
        <v>18</v>
      </c>
      <c r="H24" s="224">
        <v>9</v>
      </c>
      <c r="I24" s="225">
        <v>25</v>
      </c>
      <c r="J24" s="224">
        <v>12.5</v>
      </c>
      <c r="K24" s="125">
        <v>1068653.25</v>
      </c>
      <c r="L24" s="125">
        <v>534326.625</v>
      </c>
      <c r="M24" s="125">
        <v>267163.3125</v>
      </c>
      <c r="N24" s="355">
        <v>13360</v>
      </c>
      <c r="O24" s="124">
        <v>6680</v>
      </c>
      <c r="P24" s="355">
        <v>13</v>
      </c>
      <c r="Q24" s="124">
        <v>6.5</v>
      </c>
      <c r="R24" s="355">
        <v>422</v>
      </c>
      <c r="S24" s="124">
        <v>211</v>
      </c>
      <c r="T24" s="355">
        <v>1</v>
      </c>
      <c r="U24" s="124">
        <v>0.5</v>
      </c>
      <c r="V24" s="355">
        <v>11</v>
      </c>
      <c r="W24" s="124">
        <v>5.5</v>
      </c>
      <c r="X24" s="355">
        <v>16</v>
      </c>
      <c r="Y24" s="124">
        <v>8</v>
      </c>
      <c r="Z24" s="355">
        <v>37</v>
      </c>
      <c r="AA24" s="124">
        <v>18.5</v>
      </c>
      <c r="AB24" s="355">
        <v>16</v>
      </c>
      <c r="AC24" s="124">
        <v>8</v>
      </c>
      <c r="AD24" s="355">
        <v>5</v>
      </c>
      <c r="AE24" s="124">
        <v>2.5</v>
      </c>
      <c r="AF24" s="126">
        <v>17</v>
      </c>
      <c r="AG24" s="124">
        <v>8.5</v>
      </c>
      <c r="AH24" s="126">
        <v>48</v>
      </c>
      <c r="AI24" s="124">
        <v>24</v>
      </c>
      <c r="AJ24" s="126">
        <v>29</v>
      </c>
      <c r="AK24" s="124">
        <v>14.5</v>
      </c>
      <c r="AL24" s="126">
        <v>86</v>
      </c>
      <c r="AM24" s="124">
        <v>43</v>
      </c>
      <c r="AN24" s="126">
        <v>208</v>
      </c>
      <c r="AO24" s="124">
        <v>104</v>
      </c>
      <c r="AP24" s="126">
        <v>259</v>
      </c>
      <c r="AQ24" s="124">
        <v>129.5</v>
      </c>
      <c r="AR24" s="126">
        <v>82</v>
      </c>
      <c r="AS24" s="124">
        <v>41</v>
      </c>
    </row>
    <row r="25" spans="1:45" ht="13.5" customHeight="1" x14ac:dyDescent="0.3">
      <c r="A25" s="123" t="s">
        <v>251</v>
      </c>
      <c r="B25" s="167" t="str">
        <f>'Incentive Goal'!B24</f>
        <v>CLAY</v>
      </c>
      <c r="C25" s="124">
        <v>1</v>
      </c>
      <c r="D25" s="124">
        <v>1.2000000000000002</v>
      </c>
      <c r="E25" s="225">
        <v>228</v>
      </c>
      <c r="F25" s="224">
        <v>228</v>
      </c>
      <c r="G25" s="226">
        <v>10</v>
      </c>
      <c r="H25" s="224">
        <v>10</v>
      </c>
      <c r="I25" s="225">
        <v>7</v>
      </c>
      <c r="J25" s="224">
        <v>7</v>
      </c>
      <c r="K25" s="125">
        <v>362463.88</v>
      </c>
      <c r="L25" s="125">
        <v>362463.88</v>
      </c>
      <c r="M25" s="125">
        <v>302053.23333333328</v>
      </c>
      <c r="N25" s="355">
        <v>2447</v>
      </c>
      <c r="O25" s="124">
        <v>2447</v>
      </c>
      <c r="P25" s="355">
        <v>20</v>
      </c>
      <c r="Q25" s="124">
        <v>20</v>
      </c>
      <c r="R25" s="355">
        <v>26</v>
      </c>
      <c r="S25" s="124">
        <v>26</v>
      </c>
      <c r="T25" s="355">
        <v>4</v>
      </c>
      <c r="U25" s="124">
        <v>4</v>
      </c>
      <c r="V25" s="355">
        <v>0</v>
      </c>
      <c r="W25" s="124">
        <v>0</v>
      </c>
      <c r="X25" s="355">
        <v>8</v>
      </c>
      <c r="Y25" s="124">
        <v>8</v>
      </c>
      <c r="Z25" s="355">
        <v>8</v>
      </c>
      <c r="AA25" s="124">
        <v>8</v>
      </c>
      <c r="AB25" s="355">
        <v>8</v>
      </c>
      <c r="AC25" s="124">
        <v>8</v>
      </c>
      <c r="AD25" s="355">
        <v>9</v>
      </c>
      <c r="AE25" s="124">
        <v>9</v>
      </c>
      <c r="AF25" s="126">
        <v>4</v>
      </c>
      <c r="AG25" s="124">
        <v>4</v>
      </c>
      <c r="AH25" s="126">
        <v>10</v>
      </c>
      <c r="AI25" s="124">
        <v>10</v>
      </c>
      <c r="AJ25" s="126">
        <v>1</v>
      </c>
      <c r="AK25" s="124">
        <v>1</v>
      </c>
      <c r="AL25" s="126">
        <v>56</v>
      </c>
      <c r="AM25" s="124">
        <v>56</v>
      </c>
      <c r="AN25" s="126">
        <v>74</v>
      </c>
      <c r="AO25" s="124">
        <v>74</v>
      </c>
      <c r="AP25" s="126">
        <v>240</v>
      </c>
      <c r="AQ25" s="124">
        <v>240</v>
      </c>
      <c r="AR25" s="126">
        <v>12</v>
      </c>
      <c r="AS25" s="124">
        <v>12</v>
      </c>
    </row>
    <row r="26" spans="1:45" ht="13.5" customHeight="1" x14ac:dyDescent="0.3">
      <c r="A26" s="123" t="s">
        <v>152</v>
      </c>
      <c r="B26" s="167" t="str">
        <f>'Incentive Goal'!B25</f>
        <v>CLEVELAND</v>
      </c>
      <c r="C26" s="124">
        <v>15</v>
      </c>
      <c r="D26" s="124">
        <v>19</v>
      </c>
      <c r="E26" s="225">
        <v>5655</v>
      </c>
      <c r="F26" s="224">
        <v>377</v>
      </c>
      <c r="G26" s="225">
        <v>119</v>
      </c>
      <c r="H26" s="224">
        <v>7.9333333333333336</v>
      </c>
      <c r="I26" s="225">
        <v>172</v>
      </c>
      <c r="J26" s="224">
        <v>11.466666666666667</v>
      </c>
      <c r="K26" s="125">
        <v>6479752.3799999999</v>
      </c>
      <c r="L26" s="125">
        <v>431983.49199999997</v>
      </c>
      <c r="M26" s="125">
        <v>341039.59894736839</v>
      </c>
      <c r="N26" s="355">
        <v>114106</v>
      </c>
      <c r="O26" s="124">
        <v>7607.0666666666666</v>
      </c>
      <c r="P26" s="355">
        <v>517</v>
      </c>
      <c r="Q26" s="124">
        <v>34.466666666666669</v>
      </c>
      <c r="R26" s="355">
        <v>2887</v>
      </c>
      <c r="S26" s="124">
        <v>192.46666666666667</v>
      </c>
      <c r="T26" s="355">
        <v>56</v>
      </c>
      <c r="U26" s="124">
        <v>3.7333333333333334</v>
      </c>
      <c r="V26" s="355">
        <v>109</v>
      </c>
      <c r="W26" s="124">
        <v>7.2666666666666666</v>
      </c>
      <c r="X26" s="355">
        <v>121</v>
      </c>
      <c r="Y26" s="124">
        <v>8.0666666666666664</v>
      </c>
      <c r="Z26" s="355">
        <v>312</v>
      </c>
      <c r="AA26" s="124">
        <v>20.8</v>
      </c>
      <c r="AB26" s="355">
        <v>157</v>
      </c>
      <c r="AC26" s="124">
        <v>10.466666666666667</v>
      </c>
      <c r="AD26" s="355">
        <v>150</v>
      </c>
      <c r="AE26" s="124">
        <v>10</v>
      </c>
      <c r="AF26" s="126">
        <v>222</v>
      </c>
      <c r="AG26" s="124">
        <v>14.8</v>
      </c>
      <c r="AH26" s="126">
        <v>512</v>
      </c>
      <c r="AI26" s="124">
        <v>34.133333333333333</v>
      </c>
      <c r="AJ26" s="126">
        <v>46</v>
      </c>
      <c r="AK26" s="124">
        <v>3.0666666666666669</v>
      </c>
      <c r="AL26" s="126">
        <v>3064</v>
      </c>
      <c r="AM26" s="124">
        <v>204.26666666666668</v>
      </c>
      <c r="AN26" s="126">
        <v>2001</v>
      </c>
      <c r="AO26" s="124">
        <v>133.4</v>
      </c>
      <c r="AP26" s="126">
        <v>4232</v>
      </c>
      <c r="AQ26" s="124">
        <v>282.13333333333333</v>
      </c>
      <c r="AR26" s="126">
        <v>799</v>
      </c>
      <c r="AS26" s="124">
        <v>53.266666666666666</v>
      </c>
    </row>
    <row r="27" spans="1:45" ht="13.5" customHeight="1" x14ac:dyDescent="0.3">
      <c r="A27" s="123" t="s">
        <v>166</v>
      </c>
      <c r="B27" s="167" t="str">
        <f>'Incentive Goal'!B26</f>
        <v>COLUMBUS</v>
      </c>
      <c r="C27" s="124">
        <v>13</v>
      </c>
      <c r="D27" s="124">
        <v>15</v>
      </c>
      <c r="E27" s="225">
        <v>3405</v>
      </c>
      <c r="F27" s="224">
        <v>261.92307692307691</v>
      </c>
      <c r="G27" s="225">
        <v>107</v>
      </c>
      <c r="H27" s="224">
        <v>8.2307692307692299</v>
      </c>
      <c r="I27" s="225">
        <v>168</v>
      </c>
      <c r="J27" s="224">
        <v>12.923076923076923</v>
      </c>
      <c r="K27" s="125">
        <v>3360530.62</v>
      </c>
      <c r="L27" s="125">
        <v>258502.3553846154</v>
      </c>
      <c r="M27" s="125">
        <v>224035.37466666667</v>
      </c>
      <c r="N27" s="355">
        <v>66691</v>
      </c>
      <c r="O27" s="124">
        <v>5130.0769230769229</v>
      </c>
      <c r="P27" s="355">
        <v>279</v>
      </c>
      <c r="Q27" s="124">
        <v>21.46153846153846</v>
      </c>
      <c r="R27" s="355">
        <v>2006</v>
      </c>
      <c r="S27" s="124">
        <v>154.30769230769232</v>
      </c>
      <c r="T27" s="355">
        <v>232</v>
      </c>
      <c r="U27" s="124">
        <v>17.846153846153847</v>
      </c>
      <c r="V27" s="355">
        <v>134</v>
      </c>
      <c r="W27" s="124">
        <v>10.307692307692308</v>
      </c>
      <c r="X27" s="355">
        <v>114</v>
      </c>
      <c r="Y27" s="124">
        <v>8.7692307692307701</v>
      </c>
      <c r="Z27" s="355">
        <v>279</v>
      </c>
      <c r="AA27" s="124">
        <v>21.46153846153846</v>
      </c>
      <c r="AB27" s="355">
        <v>152</v>
      </c>
      <c r="AC27" s="124">
        <v>11.692307692307692</v>
      </c>
      <c r="AD27" s="355">
        <v>60</v>
      </c>
      <c r="AE27" s="124">
        <v>4.615384615384615</v>
      </c>
      <c r="AF27" s="126">
        <v>42</v>
      </c>
      <c r="AG27" s="124">
        <v>3.2307692307692308</v>
      </c>
      <c r="AH27" s="126">
        <v>181</v>
      </c>
      <c r="AI27" s="124">
        <v>13.923076923076923</v>
      </c>
      <c r="AJ27" s="126">
        <v>19</v>
      </c>
      <c r="AK27" s="124">
        <v>1.4615384615384615</v>
      </c>
      <c r="AL27" s="126">
        <v>1246</v>
      </c>
      <c r="AM27" s="124">
        <v>95.84615384615384</v>
      </c>
      <c r="AN27" s="126">
        <v>988</v>
      </c>
      <c r="AO27" s="124">
        <v>76</v>
      </c>
      <c r="AP27" s="126">
        <v>6265</v>
      </c>
      <c r="AQ27" s="124">
        <v>481.92307692307691</v>
      </c>
      <c r="AR27" s="126">
        <v>510</v>
      </c>
      <c r="AS27" s="124">
        <v>39.230769230769234</v>
      </c>
    </row>
    <row r="28" spans="1:45" ht="13.5" customHeight="1" x14ac:dyDescent="0.3">
      <c r="A28" s="123" t="s">
        <v>166</v>
      </c>
      <c r="B28" s="167" t="str">
        <f>'Incentive Goal'!B27</f>
        <v>CRAVEN</v>
      </c>
      <c r="C28" s="124">
        <v>7</v>
      </c>
      <c r="D28" s="124">
        <v>9</v>
      </c>
      <c r="E28" s="225">
        <v>3920</v>
      </c>
      <c r="F28" s="224">
        <v>560</v>
      </c>
      <c r="G28" s="225">
        <v>221</v>
      </c>
      <c r="H28" s="224">
        <v>31.571428571428573</v>
      </c>
      <c r="I28" s="225">
        <v>152</v>
      </c>
      <c r="J28" s="224">
        <v>21.714285714285715</v>
      </c>
      <c r="K28" s="125">
        <v>5459101.9400000004</v>
      </c>
      <c r="L28" s="125">
        <v>779871.70571428572</v>
      </c>
      <c r="M28" s="125">
        <v>606566.88222222228</v>
      </c>
      <c r="N28" s="355">
        <v>54875</v>
      </c>
      <c r="O28" s="124">
        <v>7839.2857142857147</v>
      </c>
      <c r="P28" s="355">
        <v>193</v>
      </c>
      <c r="Q28" s="124">
        <v>27.571428571428573</v>
      </c>
      <c r="R28" s="355">
        <v>4532</v>
      </c>
      <c r="S28" s="124">
        <v>647.42857142857144</v>
      </c>
      <c r="T28" s="355">
        <v>27</v>
      </c>
      <c r="U28" s="124">
        <v>3.8571428571428572</v>
      </c>
      <c r="V28" s="355">
        <v>141</v>
      </c>
      <c r="W28" s="124">
        <v>20.142857142857142</v>
      </c>
      <c r="X28" s="355">
        <v>223</v>
      </c>
      <c r="Y28" s="124">
        <v>31.857142857142858</v>
      </c>
      <c r="Z28" s="355">
        <v>347</v>
      </c>
      <c r="AA28" s="124">
        <v>49.571428571428569</v>
      </c>
      <c r="AB28" s="355">
        <v>129</v>
      </c>
      <c r="AC28" s="124">
        <v>18.428571428571427</v>
      </c>
      <c r="AD28" s="355">
        <v>52</v>
      </c>
      <c r="AE28" s="124">
        <v>7.4285714285714288</v>
      </c>
      <c r="AF28" s="126">
        <v>5</v>
      </c>
      <c r="AG28" s="124">
        <v>0.7142857142857143</v>
      </c>
      <c r="AH28" s="126">
        <v>118</v>
      </c>
      <c r="AI28" s="124">
        <v>16.857142857142858</v>
      </c>
      <c r="AJ28" s="126">
        <v>8</v>
      </c>
      <c r="AK28" s="124">
        <v>1.1428571428571428</v>
      </c>
      <c r="AL28" s="126">
        <v>1118</v>
      </c>
      <c r="AM28" s="124">
        <v>159.71428571428572</v>
      </c>
      <c r="AN28" s="126">
        <v>736</v>
      </c>
      <c r="AO28" s="124">
        <v>105.14285714285714</v>
      </c>
      <c r="AP28" s="126">
        <v>2060</v>
      </c>
      <c r="AQ28" s="124">
        <v>294.28571428571428</v>
      </c>
      <c r="AR28" s="126">
        <v>361</v>
      </c>
      <c r="AS28" s="124">
        <v>51.571428571428569</v>
      </c>
    </row>
    <row r="29" spans="1:45" ht="13.5" customHeight="1" x14ac:dyDescent="0.3">
      <c r="A29" s="123" t="s">
        <v>166</v>
      </c>
      <c r="B29" s="167" t="str">
        <f>'Incentive Goal'!B28</f>
        <v>CUMBERLAND</v>
      </c>
      <c r="C29" s="124">
        <v>46</v>
      </c>
      <c r="D29" s="124">
        <v>72</v>
      </c>
      <c r="E29" s="225">
        <v>18072</v>
      </c>
      <c r="F29" s="224">
        <v>392.86956521739131</v>
      </c>
      <c r="G29" s="225">
        <v>773</v>
      </c>
      <c r="H29" s="224">
        <v>16.804347826086957</v>
      </c>
      <c r="I29" s="225">
        <v>643</v>
      </c>
      <c r="J29" s="224">
        <v>13.978260869565217</v>
      </c>
      <c r="K29" s="125">
        <v>27405151.949999999</v>
      </c>
      <c r="L29" s="125">
        <v>595764.17282608699</v>
      </c>
      <c r="M29" s="125">
        <v>380627.11041666666</v>
      </c>
      <c r="N29" s="355">
        <v>260319</v>
      </c>
      <c r="O29" s="124">
        <v>5659.108695652174</v>
      </c>
      <c r="P29" s="355">
        <v>1847</v>
      </c>
      <c r="Q29" s="124">
        <v>40.152173913043477</v>
      </c>
      <c r="R29" s="355">
        <v>39513</v>
      </c>
      <c r="S29" s="124">
        <v>858.97826086956525</v>
      </c>
      <c r="T29" s="355">
        <v>2029</v>
      </c>
      <c r="U29" s="124">
        <v>44.108695652173914</v>
      </c>
      <c r="V29" s="355">
        <v>370</v>
      </c>
      <c r="W29" s="124">
        <v>8.0434782608695645</v>
      </c>
      <c r="X29" s="355">
        <v>818</v>
      </c>
      <c r="Y29" s="124">
        <v>17.782608695652176</v>
      </c>
      <c r="Z29" s="355">
        <v>933</v>
      </c>
      <c r="AA29" s="124">
        <v>20.282608695652176</v>
      </c>
      <c r="AB29" s="355">
        <v>612</v>
      </c>
      <c r="AC29" s="124">
        <v>13.304347826086957</v>
      </c>
      <c r="AD29" s="355">
        <v>487</v>
      </c>
      <c r="AE29" s="124">
        <v>10.586956521739131</v>
      </c>
      <c r="AF29" s="126">
        <v>701</v>
      </c>
      <c r="AG29" s="124">
        <v>15.239130434782609</v>
      </c>
      <c r="AH29" s="126">
        <v>565</v>
      </c>
      <c r="AI29" s="124">
        <v>12.282608695652174</v>
      </c>
      <c r="AJ29" s="126">
        <v>244</v>
      </c>
      <c r="AK29" s="124">
        <v>5.3043478260869561</v>
      </c>
      <c r="AL29" s="126">
        <v>6634</v>
      </c>
      <c r="AM29" s="124">
        <v>144.21739130434781</v>
      </c>
      <c r="AN29" s="126">
        <v>3512</v>
      </c>
      <c r="AO29" s="124">
        <v>76.347826086956516</v>
      </c>
      <c r="AP29" s="126">
        <v>27530</v>
      </c>
      <c r="AQ29" s="124">
        <v>598.47826086956525</v>
      </c>
      <c r="AR29" s="126">
        <v>292</v>
      </c>
      <c r="AS29" s="124">
        <v>6.3478260869565215</v>
      </c>
    </row>
    <row r="30" spans="1:45" ht="13.5" customHeight="1" x14ac:dyDescent="0.3">
      <c r="A30" s="123" t="s">
        <v>317</v>
      </c>
      <c r="B30" s="167" t="str">
        <f>'Incentive Goal'!B29</f>
        <v>CURRITUCK</v>
      </c>
      <c r="C30" s="124">
        <v>2</v>
      </c>
      <c r="D30" s="124">
        <v>2.5</v>
      </c>
      <c r="E30" s="225">
        <v>701</v>
      </c>
      <c r="F30" s="224">
        <v>350.5</v>
      </c>
      <c r="G30" s="225">
        <v>16</v>
      </c>
      <c r="H30" s="224">
        <v>8</v>
      </c>
      <c r="I30" s="225">
        <v>24</v>
      </c>
      <c r="J30" s="224">
        <v>12</v>
      </c>
      <c r="K30" s="125">
        <v>1552280.3</v>
      </c>
      <c r="L30" s="125">
        <v>776140.15</v>
      </c>
      <c r="M30" s="125">
        <v>620912.12</v>
      </c>
      <c r="N30" s="355">
        <v>6229</v>
      </c>
      <c r="O30" s="124">
        <v>3114.5</v>
      </c>
      <c r="P30" s="355">
        <v>12</v>
      </c>
      <c r="Q30" s="124">
        <v>6</v>
      </c>
      <c r="R30" s="355">
        <v>201</v>
      </c>
      <c r="S30" s="124">
        <v>100.5</v>
      </c>
      <c r="T30" s="355">
        <v>1</v>
      </c>
      <c r="U30" s="124">
        <v>0.5</v>
      </c>
      <c r="V30" s="355">
        <v>0</v>
      </c>
      <c r="W30" s="124">
        <v>0</v>
      </c>
      <c r="X30" s="355">
        <v>1</v>
      </c>
      <c r="Y30" s="124">
        <v>0.5</v>
      </c>
      <c r="Z30" s="355">
        <v>0</v>
      </c>
      <c r="AA30" s="124">
        <v>0</v>
      </c>
      <c r="AB30" s="355">
        <v>5</v>
      </c>
      <c r="AC30" s="124">
        <v>2.5</v>
      </c>
      <c r="AD30" s="355">
        <v>0</v>
      </c>
      <c r="AE30" s="124">
        <v>0</v>
      </c>
      <c r="AF30" s="126">
        <v>31</v>
      </c>
      <c r="AG30" s="124">
        <v>15.5</v>
      </c>
      <c r="AH30" s="126">
        <v>62</v>
      </c>
      <c r="AI30" s="124">
        <v>31</v>
      </c>
      <c r="AJ30" s="126">
        <v>10</v>
      </c>
      <c r="AK30" s="124">
        <v>5</v>
      </c>
      <c r="AL30" s="126">
        <v>163</v>
      </c>
      <c r="AM30" s="124">
        <v>81.5</v>
      </c>
      <c r="AN30" s="126">
        <v>913</v>
      </c>
      <c r="AO30" s="124">
        <v>456.5</v>
      </c>
      <c r="AP30" s="126">
        <v>376</v>
      </c>
      <c r="AQ30" s="124">
        <v>188</v>
      </c>
      <c r="AR30" s="126">
        <v>195</v>
      </c>
      <c r="AS30" s="124">
        <v>97.5</v>
      </c>
    </row>
    <row r="31" spans="1:45" ht="13.5" customHeight="1" x14ac:dyDescent="0.3">
      <c r="A31" s="123" t="s">
        <v>317</v>
      </c>
      <c r="B31" s="167" t="str">
        <f>'Incentive Goal'!B30</f>
        <v>DARE</v>
      </c>
      <c r="C31" s="124">
        <v>2</v>
      </c>
      <c r="D31" s="124">
        <v>2.5</v>
      </c>
      <c r="E31" s="225">
        <v>715</v>
      </c>
      <c r="F31" s="224">
        <v>357.5</v>
      </c>
      <c r="G31" s="225">
        <v>21</v>
      </c>
      <c r="H31" s="224">
        <v>10.5</v>
      </c>
      <c r="I31" s="225">
        <v>27</v>
      </c>
      <c r="J31" s="224">
        <v>13.5</v>
      </c>
      <c r="K31" s="125">
        <v>1532769.97</v>
      </c>
      <c r="L31" s="125">
        <v>766384.98499999999</v>
      </c>
      <c r="M31" s="125">
        <v>613107.98800000001</v>
      </c>
      <c r="N31" s="355">
        <v>10387</v>
      </c>
      <c r="O31" s="124">
        <v>5193.5</v>
      </c>
      <c r="P31" s="355">
        <v>120</v>
      </c>
      <c r="Q31" s="124">
        <v>60</v>
      </c>
      <c r="R31" s="355">
        <v>320</v>
      </c>
      <c r="S31" s="124">
        <v>160</v>
      </c>
      <c r="T31" s="355">
        <v>6</v>
      </c>
      <c r="U31" s="124">
        <v>3</v>
      </c>
      <c r="V31" s="355">
        <v>6</v>
      </c>
      <c r="W31" s="124">
        <v>3</v>
      </c>
      <c r="X31" s="355">
        <v>40</v>
      </c>
      <c r="Y31" s="124">
        <v>20</v>
      </c>
      <c r="Z31" s="355">
        <v>39</v>
      </c>
      <c r="AA31" s="124">
        <v>19.5</v>
      </c>
      <c r="AB31" s="355">
        <v>43</v>
      </c>
      <c r="AC31" s="124">
        <v>21.5</v>
      </c>
      <c r="AD31" s="355">
        <v>5</v>
      </c>
      <c r="AE31" s="124">
        <v>2.5</v>
      </c>
      <c r="AF31" s="126">
        <v>19</v>
      </c>
      <c r="AG31" s="124">
        <v>9.5</v>
      </c>
      <c r="AH31" s="126">
        <v>41</v>
      </c>
      <c r="AI31" s="124">
        <v>20.5</v>
      </c>
      <c r="AJ31" s="126">
        <v>7</v>
      </c>
      <c r="AK31" s="124">
        <v>3.5</v>
      </c>
      <c r="AL31" s="126">
        <v>166</v>
      </c>
      <c r="AM31" s="124">
        <v>83</v>
      </c>
      <c r="AN31" s="126">
        <v>246</v>
      </c>
      <c r="AO31" s="124">
        <v>123</v>
      </c>
      <c r="AP31" s="126">
        <v>393</v>
      </c>
      <c r="AQ31" s="124">
        <v>196.5</v>
      </c>
      <c r="AR31" s="126">
        <v>161</v>
      </c>
      <c r="AS31" s="124">
        <v>80.5</v>
      </c>
    </row>
    <row r="32" spans="1:45" ht="13.5" customHeight="1" x14ac:dyDescent="0.3">
      <c r="A32" s="123" t="s">
        <v>142</v>
      </c>
      <c r="B32" s="167" t="str">
        <f>'Incentive Goal'!B31</f>
        <v>DAVIDSON</v>
      </c>
      <c r="C32" s="124">
        <v>15</v>
      </c>
      <c r="D32" s="124">
        <v>20</v>
      </c>
      <c r="E32" s="225">
        <v>4621</v>
      </c>
      <c r="F32" s="224">
        <v>308.06666666666666</v>
      </c>
      <c r="G32" s="225">
        <v>186</v>
      </c>
      <c r="H32" s="224">
        <v>12.4</v>
      </c>
      <c r="I32" s="225">
        <v>198</v>
      </c>
      <c r="J32" s="224">
        <v>13.2</v>
      </c>
      <c r="K32" s="125">
        <v>8543315.5</v>
      </c>
      <c r="L32" s="125">
        <v>569554.3666666667</v>
      </c>
      <c r="M32" s="125">
        <v>427165.77500000002</v>
      </c>
      <c r="N32" s="355">
        <v>69509</v>
      </c>
      <c r="O32" s="124">
        <v>4633.9333333333334</v>
      </c>
      <c r="P32" s="355">
        <v>337</v>
      </c>
      <c r="Q32" s="124">
        <v>22.466666666666665</v>
      </c>
      <c r="R32" s="355">
        <v>9207</v>
      </c>
      <c r="S32" s="124">
        <v>613.79999999999995</v>
      </c>
      <c r="T32" s="355">
        <v>805</v>
      </c>
      <c r="U32" s="124">
        <v>53.666666666666664</v>
      </c>
      <c r="V32" s="355">
        <v>125</v>
      </c>
      <c r="W32" s="124">
        <v>8.3333333333333339</v>
      </c>
      <c r="X32" s="355">
        <v>211</v>
      </c>
      <c r="Y32" s="124">
        <v>14.066666666666666</v>
      </c>
      <c r="Z32" s="355">
        <v>548</v>
      </c>
      <c r="AA32" s="124">
        <v>36.533333333333331</v>
      </c>
      <c r="AB32" s="355">
        <v>191</v>
      </c>
      <c r="AC32" s="124">
        <v>12.733333333333333</v>
      </c>
      <c r="AD32" s="355">
        <v>383</v>
      </c>
      <c r="AE32" s="124">
        <v>25.533333333333335</v>
      </c>
      <c r="AF32" s="126">
        <v>131</v>
      </c>
      <c r="AG32" s="124">
        <v>8.7333333333333325</v>
      </c>
      <c r="AH32" s="126">
        <v>205</v>
      </c>
      <c r="AI32" s="124">
        <v>13.666666666666666</v>
      </c>
      <c r="AJ32" s="126">
        <v>26</v>
      </c>
      <c r="AK32" s="124">
        <v>1.7333333333333334</v>
      </c>
      <c r="AL32" s="126">
        <v>1953</v>
      </c>
      <c r="AM32" s="124">
        <v>130.19999999999999</v>
      </c>
      <c r="AN32" s="126">
        <v>1639</v>
      </c>
      <c r="AO32" s="124">
        <v>109.26666666666667</v>
      </c>
      <c r="AP32" s="126">
        <v>3734</v>
      </c>
      <c r="AQ32" s="124">
        <v>248.93333333333334</v>
      </c>
      <c r="AR32" s="126">
        <v>715</v>
      </c>
      <c r="AS32" s="124">
        <v>47.666666666666664</v>
      </c>
    </row>
    <row r="33" spans="1:45" ht="13.5" customHeight="1" x14ac:dyDescent="0.3">
      <c r="A33" s="123" t="s">
        <v>142</v>
      </c>
      <c r="B33" s="167" t="str">
        <f>'Incentive Goal'!B32</f>
        <v>DAVIE</v>
      </c>
      <c r="C33" s="124">
        <v>3.75</v>
      </c>
      <c r="D33" s="124">
        <v>5</v>
      </c>
      <c r="E33" s="225">
        <v>1014</v>
      </c>
      <c r="F33" s="224">
        <v>270.39999999999998</v>
      </c>
      <c r="G33" s="225">
        <v>49</v>
      </c>
      <c r="H33" s="224">
        <v>13.066666666666666</v>
      </c>
      <c r="I33" s="225">
        <v>60</v>
      </c>
      <c r="J33" s="224">
        <v>16</v>
      </c>
      <c r="K33" s="125">
        <v>1726432.69</v>
      </c>
      <c r="L33" s="125">
        <v>460382.05066666665</v>
      </c>
      <c r="M33" s="125">
        <v>345286.538</v>
      </c>
      <c r="N33" s="355">
        <v>13478</v>
      </c>
      <c r="O33" s="124">
        <v>3594.1333333333332</v>
      </c>
      <c r="P33" s="355">
        <v>38</v>
      </c>
      <c r="Q33" s="124">
        <v>10.133333333333333</v>
      </c>
      <c r="R33" s="355">
        <v>978</v>
      </c>
      <c r="S33" s="124">
        <v>260.8</v>
      </c>
      <c r="T33" s="355">
        <v>6</v>
      </c>
      <c r="U33" s="124">
        <v>1.6</v>
      </c>
      <c r="V33" s="355">
        <v>15</v>
      </c>
      <c r="W33" s="124">
        <v>4</v>
      </c>
      <c r="X33" s="355">
        <v>49</v>
      </c>
      <c r="Y33" s="124">
        <v>13.066666666666666</v>
      </c>
      <c r="Z33" s="355">
        <v>85</v>
      </c>
      <c r="AA33" s="124">
        <v>22.666666666666668</v>
      </c>
      <c r="AB33" s="355">
        <v>56</v>
      </c>
      <c r="AC33" s="124">
        <v>14.933333333333334</v>
      </c>
      <c r="AD33" s="355">
        <v>1</v>
      </c>
      <c r="AE33" s="124">
        <v>0.26666666666666666</v>
      </c>
      <c r="AF33" s="126">
        <v>23</v>
      </c>
      <c r="AG33" s="124">
        <v>6.1333333333333337</v>
      </c>
      <c r="AH33" s="126">
        <v>16</v>
      </c>
      <c r="AI33" s="124">
        <v>4.2666666666666666</v>
      </c>
      <c r="AJ33" s="126">
        <v>1</v>
      </c>
      <c r="AK33" s="124">
        <v>0.26666666666666666</v>
      </c>
      <c r="AL33" s="126">
        <v>459</v>
      </c>
      <c r="AM33" s="124">
        <v>122.4</v>
      </c>
      <c r="AN33" s="126">
        <v>502</v>
      </c>
      <c r="AO33" s="124">
        <v>133.86666666666667</v>
      </c>
      <c r="AP33" s="126">
        <v>1340</v>
      </c>
      <c r="AQ33" s="124">
        <v>357.33333333333331</v>
      </c>
      <c r="AR33" s="126">
        <v>132</v>
      </c>
      <c r="AS33" s="124">
        <v>35.200000000000003</v>
      </c>
    </row>
    <row r="34" spans="1:45" ht="13.5" customHeight="1" x14ac:dyDescent="0.3">
      <c r="A34" s="123" t="s">
        <v>166</v>
      </c>
      <c r="B34" s="167" t="str">
        <f>'Incentive Goal'!B33</f>
        <v>DUPLIN</v>
      </c>
      <c r="C34" s="124">
        <v>9</v>
      </c>
      <c r="D34" s="124">
        <v>10</v>
      </c>
      <c r="E34" s="225">
        <v>2396</v>
      </c>
      <c r="F34" s="224">
        <v>266.22222222222223</v>
      </c>
      <c r="G34" s="225">
        <v>98</v>
      </c>
      <c r="H34" s="224">
        <v>10.888888888888889</v>
      </c>
      <c r="I34" s="225">
        <v>130</v>
      </c>
      <c r="J34" s="224">
        <v>14.444444444444445</v>
      </c>
      <c r="K34" s="125">
        <v>3829539.15</v>
      </c>
      <c r="L34" s="125">
        <v>425504.35</v>
      </c>
      <c r="M34" s="125">
        <v>382953.91499999998</v>
      </c>
      <c r="N34" s="355">
        <v>32481</v>
      </c>
      <c r="O34" s="124">
        <v>3609</v>
      </c>
      <c r="P34" s="355">
        <v>135</v>
      </c>
      <c r="Q34" s="124">
        <v>15</v>
      </c>
      <c r="R34" s="355">
        <v>853</v>
      </c>
      <c r="S34" s="124">
        <v>94.777777777777771</v>
      </c>
      <c r="T34" s="355">
        <v>19</v>
      </c>
      <c r="U34" s="124">
        <v>2.1111111111111112</v>
      </c>
      <c r="V34" s="355">
        <v>88</v>
      </c>
      <c r="W34" s="124">
        <v>9.7777777777777786</v>
      </c>
      <c r="X34" s="355">
        <v>104</v>
      </c>
      <c r="Y34" s="124">
        <v>11.555555555555555</v>
      </c>
      <c r="Z34" s="355">
        <v>212</v>
      </c>
      <c r="AA34" s="124">
        <v>23.555555555555557</v>
      </c>
      <c r="AB34" s="355">
        <v>119</v>
      </c>
      <c r="AC34" s="124">
        <v>13.222222222222221</v>
      </c>
      <c r="AD34" s="355">
        <v>8</v>
      </c>
      <c r="AE34" s="124">
        <v>0.88888888888888884</v>
      </c>
      <c r="AF34" s="126">
        <v>98</v>
      </c>
      <c r="AG34" s="124">
        <v>10.888888888888889</v>
      </c>
      <c r="AH34" s="126">
        <v>92</v>
      </c>
      <c r="AI34" s="124">
        <v>10.222222222222221</v>
      </c>
      <c r="AJ34" s="126">
        <v>12</v>
      </c>
      <c r="AK34" s="124">
        <v>1.3333333333333333</v>
      </c>
      <c r="AL34" s="126">
        <v>757</v>
      </c>
      <c r="AM34" s="124">
        <v>84.111111111111114</v>
      </c>
      <c r="AN34" s="126">
        <v>889</v>
      </c>
      <c r="AO34" s="124">
        <v>98.777777777777771</v>
      </c>
      <c r="AP34" s="126">
        <v>704</v>
      </c>
      <c r="AQ34" s="124">
        <v>78.222222222222229</v>
      </c>
      <c r="AR34" s="126">
        <v>351</v>
      </c>
      <c r="AS34" s="124">
        <v>39</v>
      </c>
    </row>
    <row r="35" spans="1:45" ht="13.5" customHeight="1" x14ac:dyDescent="0.3">
      <c r="A35" s="123" t="s">
        <v>142</v>
      </c>
      <c r="B35" s="167" t="str">
        <f>'Incentive Goal'!B34</f>
        <v>DURHAM</v>
      </c>
      <c r="C35" s="124">
        <v>29</v>
      </c>
      <c r="D35" s="124">
        <v>41.5</v>
      </c>
      <c r="E35" s="225">
        <v>7722</v>
      </c>
      <c r="F35" s="224">
        <v>266.27586206896552</v>
      </c>
      <c r="G35" s="225">
        <v>265</v>
      </c>
      <c r="H35" s="224">
        <v>9.137931034482758</v>
      </c>
      <c r="I35" s="225">
        <v>247</v>
      </c>
      <c r="J35" s="224">
        <v>8.5172413793103452</v>
      </c>
      <c r="K35" s="125">
        <v>11346787.74</v>
      </c>
      <c r="L35" s="125">
        <v>391268.54275862069</v>
      </c>
      <c r="M35" s="125">
        <v>273416.57204819279</v>
      </c>
      <c r="N35" s="355">
        <v>106055</v>
      </c>
      <c r="O35" s="124">
        <v>3657.0689655172414</v>
      </c>
      <c r="P35" s="355">
        <v>674</v>
      </c>
      <c r="Q35" s="124">
        <v>23.241379310344829</v>
      </c>
      <c r="R35" s="355">
        <v>3596</v>
      </c>
      <c r="S35" s="124">
        <v>124</v>
      </c>
      <c r="T35" s="355">
        <v>137</v>
      </c>
      <c r="U35" s="124">
        <v>4.7241379310344831</v>
      </c>
      <c r="V35" s="355">
        <v>136</v>
      </c>
      <c r="W35" s="124">
        <v>4.6896551724137927</v>
      </c>
      <c r="X35" s="355">
        <v>300</v>
      </c>
      <c r="Y35" s="124">
        <v>10.344827586206897</v>
      </c>
      <c r="Z35" s="355">
        <v>256</v>
      </c>
      <c r="AA35" s="124">
        <v>8.8275862068965516</v>
      </c>
      <c r="AB35" s="355">
        <v>222</v>
      </c>
      <c r="AC35" s="124">
        <v>7.6551724137931032</v>
      </c>
      <c r="AD35" s="355">
        <v>198</v>
      </c>
      <c r="AE35" s="124">
        <v>6.8275862068965516</v>
      </c>
      <c r="AF35" s="126">
        <v>89</v>
      </c>
      <c r="AG35" s="124">
        <v>3.0689655172413794</v>
      </c>
      <c r="AH35" s="126">
        <v>389</v>
      </c>
      <c r="AI35" s="124">
        <v>13.413793103448276</v>
      </c>
      <c r="AJ35" s="126">
        <v>105</v>
      </c>
      <c r="AK35" s="124">
        <v>3.6206896551724137</v>
      </c>
      <c r="AL35" s="126">
        <v>3534</v>
      </c>
      <c r="AM35" s="124">
        <v>121.86206896551724</v>
      </c>
      <c r="AN35" s="126">
        <v>1849</v>
      </c>
      <c r="AO35" s="124">
        <v>63.758620689655174</v>
      </c>
      <c r="AP35" s="126">
        <v>7190</v>
      </c>
      <c r="AQ35" s="124">
        <v>247.93103448275863</v>
      </c>
      <c r="AR35" s="126">
        <v>637</v>
      </c>
      <c r="AS35" s="124">
        <v>21.96551724137931</v>
      </c>
    </row>
    <row r="36" spans="1:45" ht="13.5" customHeight="1" x14ac:dyDescent="0.3">
      <c r="A36" s="123" t="s">
        <v>238</v>
      </c>
      <c r="B36" s="167" t="str">
        <f>'Incentive Goal'!B35</f>
        <v>EDGE-Rky Mt</v>
      </c>
      <c r="C36" s="124">
        <v>8.5</v>
      </c>
      <c r="D36" s="124">
        <v>7.5</v>
      </c>
      <c r="E36" s="225">
        <v>2102</v>
      </c>
      <c r="F36" s="224">
        <v>247.29411764705881</v>
      </c>
      <c r="G36" s="225">
        <v>28</v>
      </c>
      <c r="H36" s="224">
        <v>3.2941176470588234</v>
      </c>
      <c r="I36" s="225">
        <v>11</v>
      </c>
      <c r="J36" s="224">
        <v>1.2941176470588236</v>
      </c>
      <c r="K36" s="125">
        <v>1821632.97</v>
      </c>
      <c r="L36" s="125">
        <v>214309.76117647058</v>
      </c>
      <c r="M36" s="125">
        <v>242884.39600000001</v>
      </c>
      <c r="N36" s="355">
        <v>41940</v>
      </c>
      <c r="O36" s="124">
        <v>4934.1176470588234</v>
      </c>
      <c r="P36" s="355">
        <v>167</v>
      </c>
      <c r="Q36" s="124">
        <v>19.647058823529413</v>
      </c>
      <c r="R36" s="355">
        <v>3213</v>
      </c>
      <c r="S36" s="124">
        <v>378</v>
      </c>
      <c r="T36" s="355">
        <v>148</v>
      </c>
      <c r="U36" s="124">
        <v>17.411764705882351</v>
      </c>
      <c r="V36" s="355">
        <v>35</v>
      </c>
      <c r="W36" s="124">
        <v>4.117647058823529</v>
      </c>
      <c r="X36" s="355">
        <v>36</v>
      </c>
      <c r="Y36" s="124">
        <v>4.2352941176470589</v>
      </c>
      <c r="Z36" s="355">
        <v>69</v>
      </c>
      <c r="AA36" s="124">
        <v>8.117647058823529</v>
      </c>
      <c r="AB36" s="355">
        <v>19</v>
      </c>
      <c r="AC36" s="124">
        <v>2.2352941176470589</v>
      </c>
      <c r="AD36" s="355">
        <v>35</v>
      </c>
      <c r="AE36" s="124">
        <v>4.117647058823529</v>
      </c>
      <c r="AF36" s="126">
        <v>56</v>
      </c>
      <c r="AG36" s="124">
        <v>6.5882352941176467</v>
      </c>
      <c r="AH36" s="126">
        <v>95</v>
      </c>
      <c r="AI36" s="124">
        <v>11.176470588235293</v>
      </c>
      <c r="AJ36" s="126">
        <v>4</v>
      </c>
      <c r="AK36" s="124">
        <v>0.47058823529411764</v>
      </c>
      <c r="AL36" s="126">
        <v>697</v>
      </c>
      <c r="AM36" s="124">
        <v>82</v>
      </c>
      <c r="AN36" s="126">
        <v>843</v>
      </c>
      <c r="AO36" s="124">
        <v>99.17647058823529</v>
      </c>
      <c r="AP36" s="126">
        <v>740</v>
      </c>
      <c r="AQ36" s="124">
        <v>87.058823529411768</v>
      </c>
      <c r="AR36" s="126">
        <v>182</v>
      </c>
      <c r="AS36" s="124">
        <v>21.411764705882351</v>
      </c>
    </row>
    <row r="37" spans="1:45" ht="13.5" customHeight="1" x14ac:dyDescent="0.3">
      <c r="A37" s="123" t="s">
        <v>238</v>
      </c>
      <c r="B37" s="167" t="str">
        <f>'Incentive Goal'!B36</f>
        <v>EDGE-Tarboro</v>
      </c>
      <c r="C37" s="124">
        <v>9.5</v>
      </c>
      <c r="D37" s="124">
        <v>11.5</v>
      </c>
      <c r="E37" s="225">
        <v>2544</v>
      </c>
      <c r="F37" s="224">
        <v>267.78947368421052</v>
      </c>
      <c r="G37" s="225">
        <v>37</v>
      </c>
      <c r="H37" s="224">
        <v>3.8947368421052633</v>
      </c>
      <c r="I37" s="225">
        <v>25</v>
      </c>
      <c r="J37" s="224">
        <v>2.6315789473684212</v>
      </c>
      <c r="K37" s="125">
        <v>1819134.75</v>
      </c>
      <c r="L37" s="125">
        <v>191487.86842105264</v>
      </c>
      <c r="M37" s="125">
        <v>158185.63043478262</v>
      </c>
      <c r="N37" s="356">
        <v>28192</v>
      </c>
      <c r="O37" s="124">
        <v>2967.5789473684213</v>
      </c>
      <c r="P37" s="355">
        <v>96</v>
      </c>
      <c r="Q37" s="124">
        <v>10.105263157894736</v>
      </c>
      <c r="R37" s="355">
        <v>1134</v>
      </c>
      <c r="S37" s="124">
        <v>119.36842105263158</v>
      </c>
      <c r="T37" s="355">
        <v>46</v>
      </c>
      <c r="U37" s="124">
        <v>4.8421052631578947</v>
      </c>
      <c r="V37" s="355">
        <v>37</v>
      </c>
      <c r="W37" s="124">
        <v>3.8947368421052633</v>
      </c>
      <c r="X37" s="355">
        <v>22</v>
      </c>
      <c r="Y37" s="124">
        <v>2.3157894736842106</v>
      </c>
      <c r="Z37" s="355">
        <v>34</v>
      </c>
      <c r="AA37" s="124">
        <v>3.5789473684210527</v>
      </c>
      <c r="AB37" s="355">
        <v>8</v>
      </c>
      <c r="AC37" s="124">
        <v>0.84210526315789469</v>
      </c>
      <c r="AD37" s="355">
        <v>2</v>
      </c>
      <c r="AE37" s="124">
        <v>0.21052631578947367</v>
      </c>
      <c r="AF37" s="126">
        <v>45</v>
      </c>
      <c r="AG37" s="124">
        <v>4.7368421052631575</v>
      </c>
      <c r="AH37" s="126">
        <v>64</v>
      </c>
      <c r="AI37" s="124">
        <v>6.7368421052631575</v>
      </c>
      <c r="AJ37" s="126">
        <v>5</v>
      </c>
      <c r="AK37" s="124">
        <v>0.52631578947368418</v>
      </c>
      <c r="AL37" s="126">
        <v>355</v>
      </c>
      <c r="AM37" s="124">
        <v>37.368421052631582</v>
      </c>
      <c r="AN37" s="126">
        <v>1525</v>
      </c>
      <c r="AO37" s="124">
        <v>160.52631578947367</v>
      </c>
      <c r="AP37" s="126">
        <v>799</v>
      </c>
      <c r="AQ37" s="124">
        <v>84.10526315789474</v>
      </c>
      <c r="AR37" s="126">
        <v>233</v>
      </c>
      <c r="AS37" s="124">
        <v>24.526315789473685</v>
      </c>
    </row>
    <row r="38" spans="1:45" ht="13.5" customHeight="1" x14ac:dyDescent="0.3">
      <c r="A38" s="123" t="s">
        <v>142</v>
      </c>
      <c r="B38" s="167" t="str">
        <f>'Incentive Goal'!B37</f>
        <v>FORSYTH</v>
      </c>
      <c r="C38" s="124">
        <v>34</v>
      </c>
      <c r="D38" s="124">
        <v>42</v>
      </c>
      <c r="E38" s="225">
        <v>12147</v>
      </c>
      <c r="F38" s="224">
        <v>357.26470588235293</v>
      </c>
      <c r="G38" s="225">
        <v>587</v>
      </c>
      <c r="H38" s="224">
        <v>17.264705882352942</v>
      </c>
      <c r="I38" s="225">
        <v>453</v>
      </c>
      <c r="J38" s="224">
        <v>13.323529411764707</v>
      </c>
      <c r="K38" s="125">
        <v>16598566.539999999</v>
      </c>
      <c r="L38" s="125">
        <v>488193.13352941175</v>
      </c>
      <c r="M38" s="125">
        <v>395203.9652380952</v>
      </c>
      <c r="N38" s="356">
        <v>158320</v>
      </c>
      <c r="O38" s="124">
        <v>4656.4705882352937</v>
      </c>
      <c r="P38" s="355">
        <v>1122</v>
      </c>
      <c r="Q38" s="124">
        <v>33</v>
      </c>
      <c r="R38" s="355">
        <v>6628</v>
      </c>
      <c r="S38" s="124">
        <v>194.94117647058823</v>
      </c>
      <c r="T38" s="355">
        <v>934</v>
      </c>
      <c r="U38" s="124">
        <v>27.470588235294116</v>
      </c>
      <c r="V38" s="355">
        <v>220</v>
      </c>
      <c r="W38" s="124">
        <v>6.4705882352941178</v>
      </c>
      <c r="X38" s="355">
        <v>645</v>
      </c>
      <c r="Y38" s="124">
        <v>18.970588235294116</v>
      </c>
      <c r="Z38" s="355">
        <v>531</v>
      </c>
      <c r="AA38" s="124">
        <v>15.617647058823529</v>
      </c>
      <c r="AB38" s="355">
        <v>411</v>
      </c>
      <c r="AC38" s="124">
        <v>12.088235294117647</v>
      </c>
      <c r="AD38" s="355">
        <v>1144</v>
      </c>
      <c r="AE38" s="124">
        <v>33.647058823529413</v>
      </c>
      <c r="AF38" s="126">
        <v>327</v>
      </c>
      <c r="AG38" s="124">
        <v>9.617647058823529</v>
      </c>
      <c r="AH38" s="126">
        <v>610</v>
      </c>
      <c r="AI38" s="124">
        <v>17.941176470588236</v>
      </c>
      <c r="AJ38" s="126">
        <v>117</v>
      </c>
      <c r="AK38" s="124">
        <v>3.4411764705882355</v>
      </c>
      <c r="AL38" s="126">
        <v>5887</v>
      </c>
      <c r="AM38" s="124">
        <v>173.14705882352942</v>
      </c>
      <c r="AN38" s="126">
        <v>1868</v>
      </c>
      <c r="AO38" s="124">
        <v>54.941176470588232</v>
      </c>
      <c r="AP38" s="126">
        <v>16613</v>
      </c>
      <c r="AQ38" s="124">
        <v>488.61764705882354</v>
      </c>
      <c r="AR38" s="126">
        <v>417</v>
      </c>
      <c r="AS38" s="124">
        <v>12.264705882352942</v>
      </c>
    </row>
    <row r="39" spans="1:45" ht="13.5" customHeight="1" x14ac:dyDescent="0.3">
      <c r="A39" s="123" t="s">
        <v>238</v>
      </c>
      <c r="B39" s="167" t="str">
        <f>'Incentive Goal'!B38</f>
        <v>FRANKLIN</v>
      </c>
      <c r="C39" s="124">
        <v>8</v>
      </c>
      <c r="D39" s="124">
        <v>9</v>
      </c>
      <c r="E39" s="225">
        <v>2487</v>
      </c>
      <c r="F39" s="224">
        <v>310.875</v>
      </c>
      <c r="G39" s="225">
        <v>78</v>
      </c>
      <c r="H39" s="224">
        <v>9.75</v>
      </c>
      <c r="I39" s="225">
        <v>107</v>
      </c>
      <c r="J39" s="224">
        <v>13.375</v>
      </c>
      <c r="K39" s="125">
        <v>4055836.61</v>
      </c>
      <c r="L39" s="125">
        <v>506979.57624999998</v>
      </c>
      <c r="M39" s="125">
        <v>450648.51222222223</v>
      </c>
      <c r="N39" s="356">
        <v>31080</v>
      </c>
      <c r="O39" s="124">
        <v>3885</v>
      </c>
      <c r="P39" s="355">
        <v>336</v>
      </c>
      <c r="Q39" s="124">
        <v>42</v>
      </c>
      <c r="R39" s="355">
        <v>492</v>
      </c>
      <c r="S39" s="124">
        <v>61.5</v>
      </c>
      <c r="T39" s="355">
        <v>16</v>
      </c>
      <c r="U39" s="124">
        <v>2</v>
      </c>
      <c r="V39" s="355">
        <v>26</v>
      </c>
      <c r="W39" s="124">
        <v>3.25</v>
      </c>
      <c r="X39" s="355">
        <v>83</v>
      </c>
      <c r="Y39" s="124">
        <v>10.375</v>
      </c>
      <c r="Z39" s="355">
        <v>100</v>
      </c>
      <c r="AA39" s="124">
        <v>12.5</v>
      </c>
      <c r="AB39" s="355">
        <v>86</v>
      </c>
      <c r="AC39" s="124">
        <v>10.75</v>
      </c>
      <c r="AD39" s="355">
        <v>98</v>
      </c>
      <c r="AE39" s="124">
        <v>12.25</v>
      </c>
      <c r="AF39" s="126">
        <v>128</v>
      </c>
      <c r="AG39" s="124">
        <v>16</v>
      </c>
      <c r="AH39" s="126">
        <v>80</v>
      </c>
      <c r="AI39" s="124">
        <v>10</v>
      </c>
      <c r="AJ39" s="126">
        <v>11</v>
      </c>
      <c r="AK39" s="124">
        <v>1.375</v>
      </c>
      <c r="AL39" s="126">
        <v>1137</v>
      </c>
      <c r="AM39" s="124">
        <v>142.125</v>
      </c>
      <c r="AN39" s="126">
        <v>956</v>
      </c>
      <c r="AO39" s="124">
        <v>119.5</v>
      </c>
      <c r="AP39" s="126">
        <v>3148</v>
      </c>
      <c r="AQ39" s="124">
        <v>393.5</v>
      </c>
      <c r="AR39" s="126">
        <v>404</v>
      </c>
      <c r="AS39" s="124">
        <v>50.5</v>
      </c>
    </row>
    <row r="40" spans="1:45" ht="13.5" customHeight="1" x14ac:dyDescent="0.3">
      <c r="A40" s="123" t="s">
        <v>152</v>
      </c>
      <c r="B40" s="167" t="str">
        <f>'Incentive Goal'!B39</f>
        <v>GASTON</v>
      </c>
      <c r="C40" s="124">
        <v>24</v>
      </c>
      <c r="D40" s="124">
        <v>32</v>
      </c>
      <c r="E40" s="225">
        <v>7864</v>
      </c>
      <c r="F40" s="224">
        <v>327.66666666666669</v>
      </c>
      <c r="G40" s="225">
        <v>391</v>
      </c>
      <c r="H40" s="224">
        <v>16.291666666666668</v>
      </c>
      <c r="I40" s="225">
        <v>394</v>
      </c>
      <c r="J40" s="224">
        <v>16.416666666666668</v>
      </c>
      <c r="K40" s="125">
        <v>10673672.58</v>
      </c>
      <c r="L40" s="125">
        <v>444736.35749999998</v>
      </c>
      <c r="M40" s="125">
        <v>333552.268125</v>
      </c>
      <c r="N40" s="356">
        <v>127892</v>
      </c>
      <c r="O40" s="124">
        <v>5328.833333333333</v>
      </c>
      <c r="P40" s="355">
        <v>616</v>
      </c>
      <c r="Q40" s="124">
        <v>25.666666666666668</v>
      </c>
      <c r="R40" s="355">
        <v>8217</v>
      </c>
      <c r="S40" s="124">
        <v>342.375</v>
      </c>
      <c r="T40" s="355">
        <v>692</v>
      </c>
      <c r="U40" s="124">
        <v>28.833333333333332</v>
      </c>
      <c r="V40" s="355">
        <v>249</v>
      </c>
      <c r="W40" s="124">
        <v>10.375</v>
      </c>
      <c r="X40" s="355">
        <v>406</v>
      </c>
      <c r="Y40" s="124">
        <v>16.916666666666668</v>
      </c>
      <c r="Z40" s="355">
        <v>789</v>
      </c>
      <c r="AA40" s="124">
        <v>32.875</v>
      </c>
      <c r="AB40" s="355">
        <v>364</v>
      </c>
      <c r="AC40" s="124">
        <v>15.166666666666666</v>
      </c>
      <c r="AD40" s="355">
        <v>75</v>
      </c>
      <c r="AE40" s="124">
        <v>3.125</v>
      </c>
      <c r="AF40" s="126">
        <v>378</v>
      </c>
      <c r="AG40" s="124">
        <v>15.75</v>
      </c>
      <c r="AH40" s="126">
        <v>221</v>
      </c>
      <c r="AI40" s="124">
        <v>9.2083333333333339</v>
      </c>
      <c r="AJ40" s="126">
        <v>118</v>
      </c>
      <c r="AK40" s="124">
        <v>4.916666666666667</v>
      </c>
      <c r="AL40" s="126">
        <v>3967</v>
      </c>
      <c r="AM40" s="124">
        <v>165.29166666666666</v>
      </c>
      <c r="AN40" s="126">
        <v>1298</v>
      </c>
      <c r="AO40" s="124">
        <v>54.083333333333336</v>
      </c>
      <c r="AP40" s="126">
        <v>9390</v>
      </c>
      <c r="AQ40" s="124">
        <v>391.25</v>
      </c>
      <c r="AR40" s="126">
        <v>582</v>
      </c>
      <c r="AS40" s="124">
        <v>24.25</v>
      </c>
    </row>
    <row r="41" spans="1:45" ht="13.5" customHeight="1" x14ac:dyDescent="0.3">
      <c r="A41" s="123" t="s">
        <v>317</v>
      </c>
      <c r="B41" s="167" t="str">
        <f>'Incentive Goal'!B40</f>
        <v>GATES</v>
      </c>
      <c r="C41" s="124">
        <v>1</v>
      </c>
      <c r="D41" s="124">
        <v>2</v>
      </c>
      <c r="E41" s="225">
        <v>397</v>
      </c>
      <c r="F41" s="224">
        <v>397</v>
      </c>
      <c r="G41" s="225">
        <v>16</v>
      </c>
      <c r="H41" s="224">
        <v>16</v>
      </c>
      <c r="I41" s="225">
        <v>16</v>
      </c>
      <c r="J41" s="224">
        <v>16</v>
      </c>
      <c r="K41" s="125">
        <v>776115.82</v>
      </c>
      <c r="L41" s="125">
        <v>776115.82</v>
      </c>
      <c r="M41" s="125">
        <v>388057.91</v>
      </c>
      <c r="N41" s="356">
        <v>139</v>
      </c>
      <c r="O41" s="124">
        <v>139</v>
      </c>
      <c r="P41" s="355">
        <v>0</v>
      </c>
      <c r="Q41" s="124">
        <v>0</v>
      </c>
      <c r="R41" s="355">
        <v>4</v>
      </c>
      <c r="S41" s="124">
        <v>4</v>
      </c>
      <c r="T41" s="355">
        <v>0</v>
      </c>
      <c r="U41" s="124">
        <v>0</v>
      </c>
      <c r="V41" s="355">
        <v>1</v>
      </c>
      <c r="W41" s="124">
        <v>1</v>
      </c>
      <c r="X41" s="355">
        <v>0</v>
      </c>
      <c r="Y41" s="124">
        <v>0</v>
      </c>
      <c r="Z41" s="355">
        <v>0</v>
      </c>
      <c r="AA41" s="124">
        <v>0</v>
      </c>
      <c r="AB41" s="355">
        <v>0</v>
      </c>
      <c r="AC41" s="124">
        <v>0</v>
      </c>
      <c r="AD41" s="355">
        <v>0</v>
      </c>
      <c r="AE41" s="124">
        <v>0</v>
      </c>
      <c r="AF41" s="126">
        <v>0</v>
      </c>
      <c r="AG41" s="124">
        <v>0</v>
      </c>
      <c r="AH41" s="126">
        <v>0</v>
      </c>
      <c r="AI41" s="124">
        <v>0</v>
      </c>
      <c r="AJ41" s="126">
        <v>3</v>
      </c>
      <c r="AK41" s="124">
        <v>3</v>
      </c>
      <c r="AL41" s="126">
        <v>148</v>
      </c>
      <c r="AM41" s="124">
        <v>148</v>
      </c>
      <c r="AN41" s="126">
        <v>0</v>
      </c>
      <c r="AO41" s="124">
        <v>0</v>
      </c>
      <c r="AP41" s="126">
        <v>0</v>
      </c>
      <c r="AQ41" s="124">
        <v>0</v>
      </c>
      <c r="AR41" s="126">
        <v>49</v>
      </c>
      <c r="AS41" s="124">
        <v>49</v>
      </c>
    </row>
    <row r="42" spans="1:45" ht="13.5" customHeight="1" x14ac:dyDescent="0.3">
      <c r="A42" s="123" t="s">
        <v>251</v>
      </c>
      <c r="B42" s="167" t="str">
        <f>'Incentive Goal'!B41</f>
        <v>GRAHAM</v>
      </c>
      <c r="C42" s="124">
        <v>0.75</v>
      </c>
      <c r="D42" s="124">
        <v>1.1000000000000001</v>
      </c>
      <c r="E42" s="225">
        <v>217</v>
      </c>
      <c r="F42" s="224">
        <v>289.33333333333331</v>
      </c>
      <c r="G42" s="225">
        <v>4</v>
      </c>
      <c r="H42" s="224">
        <v>5.333333333333333</v>
      </c>
      <c r="I42" s="225">
        <v>4</v>
      </c>
      <c r="J42" s="224">
        <v>5.333333333333333</v>
      </c>
      <c r="K42" s="125">
        <v>403370.53</v>
      </c>
      <c r="L42" s="125">
        <v>537827.37333333341</v>
      </c>
      <c r="M42" s="125">
        <v>366700.48181818181</v>
      </c>
      <c r="N42" s="356">
        <v>2514</v>
      </c>
      <c r="O42" s="124">
        <v>3352</v>
      </c>
      <c r="P42" s="355">
        <v>11</v>
      </c>
      <c r="Q42" s="124">
        <v>14.666666666666666</v>
      </c>
      <c r="R42" s="355">
        <v>26</v>
      </c>
      <c r="S42" s="124">
        <v>34.666666666666664</v>
      </c>
      <c r="T42" s="355">
        <v>0</v>
      </c>
      <c r="U42" s="124">
        <v>0</v>
      </c>
      <c r="V42" s="355">
        <v>0</v>
      </c>
      <c r="W42" s="124">
        <v>0</v>
      </c>
      <c r="X42" s="355">
        <v>2</v>
      </c>
      <c r="Y42" s="124">
        <v>2.6666666666666665</v>
      </c>
      <c r="Z42" s="355">
        <v>4</v>
      </c>
      <c r="AA42" s="124">
        <v>5.333333333333333</v>
      </c>
      <c r="AB42" s="355">
        <v>4</v>
      </c>
      <c r="AC42" s="124">
        <v>5.333333333333333</v>
      </c>
      <c r="AD42" s="355">
        <v>2</v>
      </c>
      <c r="AE42" s="124">
        <v>2.6666666666666665</v>
      </c>
      <c r="AF42" s="126">
        <v>2</v>
      </c>
      <c r="AG42" s="124">
        <v>2.6666666666666665</v>
      </c>
      <c r="AH42" s="126">
        <v>23</v>
      </c>
      <c r="AI42" s="124">
        <v>30.666666666666668</v>
      </c>
      <c r="AJ42" s="126">
        <v>1</v>
      </c>
      <c r="AK42" s="124">
        <v>1.3333333333333333</v>
      </c>
      <c r="AL42" s="126">
        <v>7</v>
      </c>
      <c r="AM42" s="124">
        <v>9.3333333333333339</v>
      </c>
      <c r="AN42" s="126">
        <v>86</v>
      </c>
      <c r="AO42" s="124">
        <v>114.66666666666667</v>
      </c>
      <c r="AP42" s="126">
        <v>23</v>
      </c>
      <c r="AQ42" s="124">
        <v>30.666666666666668</v>
      </c>
      <c r="AR42" s="126">
        <v>51</v>
      </c>
      <c r="AS42" s="124">
        <v>68</v>
      </c>
    </row>
    <row r="43" spans="1:45" ht="13.5" customHeight="1" x14ac:dyDescent="0.3">
      <c r="A43" s="123" t="s">
        <v>238</v>
      </c>
      <c r="B43" s="167" t="str">
        <f>'Incentive Goal'!B42</f>
        <v>GRANVILLE</v>
      </c>
      <c r="C43" s="124">
        <v>9.5</v>
      </c>
      <c r="D43" s="124">
        <v>9</v>
      </c>
      <c r="E43" s="225">
        <v>2225</v>
      </c>
      <c r="F43" s="224">
        <v>234.21052631578948</v>
      </c>
      <c r="G43" s="225">
        <v>62</v>
      </c>
      <c r="H43" s="224">
        <v>6.5263157894736841</v>
      </c>
      <c r="I43" s="225">
        <v>103</v>
      </c>
      <c r="J43" s="224">
        <v>10.842105263157896</v>
      </c>
      <c r="K43" s="125">
        <v>2732927.92</v>
      </c>
      <c r="L43" s="125">
        <v>287676.6231578947</v>
      </c>
      <c r="M43" s="125">
        <v>303658.65777777776</v>
      </c>
      <c r="N43" s="356">
        <v>28907</v>
      </c>
      <c r="O43" s="124">
        <v>3042.8421052631579</v>
      </c>
      <c r="P43" s="355">
        <v>144</v>
      </c>
      <c r="Q43" s="124">
        <v>15.157894736842104</v>
      </c>
      <c r="R43" s="355">
        <v>671</v>
      </c>
      <c r="S43" s="124">
        <v>70.631578947368425</v>
      </c>
      <c r="T43" s="355">
        <v>12</v>
      </c>
      <c r="U43" s="124">
        <v>1.263157894736842</v>
      </c>
      <c r="V43" s="355">
        <v>30</v>
      </c>
      <c r="W43" s="124">
        <v>3.1578947368421053</v>
      </c>
      <c r="X43" s="355">
        <v>65</v>
      </c>
      <c r="Y43" s="124">
        <v>6.8421052631578947</v>
      </c>
      <c r="Z43" s="355">
        <v>109</v>
      </c>
      <c r="AA43" s="124">
        <v>11.473684210526315</v>
      </c>
      <c r="AB43" s="355">
        <v>78</v>
      </c>
      <c r="AC43" s="124">
        <v>8.2105263157894743</v>
      </c>
      <c r="AD43" s="355">
        <v>14</v>
      </c>
      <c r="AE43" s="124">
        <v>1.4736842105263157</v>
      </c>
      <c r="AF43" s="126">
        <v>67</v>
      </c>
      <c r="AG43" s="124">
        <v>7.0526315789473681</v>
      </c>
      <c r="AH43" s="126">
        <v>97</v>
      </c>
      <c r="AI43" s="124">
        <v>10.210526315789474</v>
      </c>
      <c r="AJ43" s="126">
        <v>11</v>
      </c>
      <c r="AK43" s="124">
        <v>1.1578947368421053</v>
      </c>
      <c r="AL43" s="126">
        <v>721</v>
      </c>
      <c r="AM43" s="124">
        <v>75.89473684210526</v>
      </c>
      <c r="AN43" s="126">
        <v>657</v>
      </c>
      <c r="AO43" s="124">
        <v>69.15789473684211</v>
      </c>
      <c r="AP43" s="126">
        <v>1288</v>
      </c>
      <c r="AQ43" s="124">
        <v>135.57894736842104</v>
      </c>
      <c r="AR43" s="126">
        <v>127</v>
      </c>
      <c r="AS43" s="124">
        <v>13.368421052631579</v>
      </c>
    </row>
    <row r="44" spans="1:45" ht="13.5" customHeight="1" x14ac:dyDescent="0.3">
      <c r="A44" s="123" t="s">
        <v>238</v>
      </c>
      <c r="B44" s="167" t="str">
        <f>'Incentive Goal'!B43</f>
        <v>GREENE</v>
      </c>
      <c r="C44" s="124">
        <v>3</v>
      </c>
      <c r="D44" s="124">
        <v>4.55</v>
      </c>
      <c r="E44" s="225">
        <v>1193</v>
      </c>
      <c r="F44" s="224">
        <v>397.66666666666669</v>
      </c>
      <c r="G44" s="225">
        <v>50</v>
      </c>
      <c r="H44" s="224">
        <v>16.666666666666668</v>
      </c>
      <c r="I44" s="225">
        <v>66</v>
      </c>
      <c r="J44" s="224">
        <v>22</v>
      </c>
      <c r="K44" s="125">
        <v>1383788.4</v>
      </c>
      <c r="L44" s="125">
        <v>461262.8</v>
      </c>
      <c r="M44" s="125">
        <v>304129.31868131866</v>
      </c>
      <c r="N44" s="356">
        <v>17056</v>
      </c>
      <c r="O44" s="124">
        <v>5685.333333333333</v>
      </c>
      <c r="P44" s="355">
        <v>91</v>
      </c>
      <c r="Q44" s="124">
        <v>30.333333333333332</v>
      </c>
      <c r="R44" s="355">
        <v>995</v>
      </c>
      <c r="S44" s="124">
        <v>331.66666666666669</v>
      </c>
      <c r="T44" s="355">
        <v>54</v>
      </c>
      <c r="U44" s="124">
        <v>18</v>
      </c>
      <c r="V44" s="355">
        <v>56</v>
      </c>
      <c r="W44" s="124">
        <v>18.666666666666668</v>
      </c>
      <c r="X44" s="355">
        <v>50</v>
      </c>
      <c r="Y44" s="124">
        <v>16.666666666666668</v>
      </c>
      <c r="Z44" s="355">
        <v>107</v>
      </c>
      <c r="AA44" s="124">
        <v>35.666666666666664</v>
      </c>
      <c r="AB44" s="355">
        <v>67</v>
      </c>
      <c r="AC44" s="124">
        <v>22.333333333333332</v>
      </c>
      <c r="AD44" s="355">
        <v>4</v>
      </c>
      <c r="AE44" s="124">
        <v>1.3333333333333333</v>
      </c>
      <c r="AF44" s="126">
        <v>27</v>
      </c>
      <c r="AG44" s="124">
        <v>9</v>
      </c>
      <c r="AH44" s="126">
        <v>53</v>
      </c>
      <c r="AI44" s="124">
        <v>17.666666666666668</v>
      </c>
      <c r="AJ44" s="126">
        <v>10</v>
      </c>
      <c r="AK44" s="124">
        <v>3.3333333333333335</v>
      </c>
      <c r="AL44" s="126">
        <v>506</v>
      </c>
      <c r="AM44" s="124">
        <v>168.66666666666666</v>
      </c>
      <c r="AN44" s="126">
        <v>632</v>
      </c>
      <c r="AO44" s="124">
        <v>210.66666666666666</v>
      </c>
      <c r="AP44" s="126">
        <v>243</v>
      </c>
      <c r="AQ44" s="124">
        <v>81</v>
      </c>
      <c r="AR44" s="126">
        <v>525</v>
      </c>
      <c r="AS44" s="124">
        <v>175</v>
      </c>
    </row>
    <row r="45" spans="1:45" ht="13.5" customHeight="1" x14ac:dyDescent="0.3">
      <c r="A45" s="123" t="s">
        <v>142</v>
      </c>
      <c r="B45" s="167" t="str">
        <f>'Incentive Goal'!B44</f>
        <v>GUIL-Gboro</v>
      </c>
      <c r="C45" s="124">
        <v>35</v>
      </c>
      <c r="D45" s="124">
        <v>66</v>
      </c>
      <c r="E45" s="225">
        <v>13198</v>
      </c>
      <c r="F45" s="224">
        <v>377.08571428571429</v>
      </c>
      <c r="G45" s="225">
        <v>474</v>
      </c>
      <c r="H45" s="224">
        <v>13.542857142857143</v>
      </c>
      <c r="I45" s="225">
        <v>478</v>
      </c>
      <c r="J45" s="224">
        <v>13.657142857142857</v>
      </c>
      <c r="K45" s="125">
        <v>18146292.670000002</v>
      </c>
      <c r="L45" s="125">
        <v>518465.50485714292</v>
      </c>
      <c r="M45" s="125">
        <v>274943.82833333337</v>
      </c>
      <c r="N45" s="356">
        <v>194067</v>
      </c>
      <c r="O45" s="124">
        <v>5544.7714285714283</v>
      </c>
      <c r="P45" s="355">
        <v>1384</v>
      </c>
      <c r="Q45" s="124">
        <v>39.542857142857144</v>
      </c>
      <c r="R45" s="355">
        <v>3607</v>
      </c>
      <c r="S45" s="124">
        <v>103.05714285714286</v>
      </c>
      <c r="T45" s="355">
        <v>233</v>
      </c>
      <c r="U45" s="124">
        <v>6.6571428571428575</v>
      </c>
      <c r="V45" s="355">
        <v>337</v>
      </c>
      <c r="W45" s="124">
        <v>9.6285714285714281</v>
      </c>
      <c r="X45" s="355">
        <v>506</v>
      </c>
      <c r="Y45" s="124">
        <v>14.457142857142857</v>
      </c>
      <c r="Z45" s="355">
        <v>840</v>
      </c>
      <c r="AA45" s="124">
        <v>24</v>
      </c>
      <c r="AB45" s="355">
        <v>459</v>
      </c>
      <c r="AC45" s="124">
        <v>13.114285714285714</v>
      </c>
      <c r="AD45" s="355">
        <v>1231</v>
      </c>
      <c r="AE45" s="124">
        <v>35.171428571428571</v>
      </c>
      <c r="AF45" s="126">
        <v>338</v>
      </c>
      <c r="AG45" s="124">
        <v>9.6571428571428566</v>
      </c>
      <c r="AH45" s="126">
        <v>519</v>
      </c>
      <c r="AI45" s="124">
        <v>14.828571428571429</v>
      </c>
      <c r="AJ45" s="126">
        <v>165</v>
      </c>
      <c r="AK45" s="124">
        <v>4.7142857142857144</v>
      </c>
      <c r="AL45" s="126">
        <v>6406</v>
      </c>
      <c r="AM45" s="124">
        <v>183.02857142857144</v>
      </c>
      <c r="AN45" s="126">
        <v>3296</v>
      </c>
      <c r="AO45" s="124">
        <v>94.171428571428578</v>
      </c>
      <c r="AP45" s="126">
        <v>26825</v>
      </c>
      <c r="AQ45" s="124">
        <v>766.42857142857144</v>
      </c>
      <c r="AR45" s="126">
        <v>892</v>
      </c>
      <c r="AS45" s="124">
        <v>25.485714285714284</v>
      </c>
    </row>
    <row r="46" spans="1:45" ht="13.5" customHeight="1" x14ac:dyDescent="0.3">
      <c r="A46" s="123" t="s">
        <v>142</v>
      </c>
      <c r="B46" s="167" t="str">
        <f>'Incentive Goal'!B45</f>
        <v>GUIL-HP</v>
      </c>
      <c r="C46" s="124">
        <v>14</v>
      </c>
      <c r="D46" s="124">
        <v>26</v>
      </c>
      <c r="E46" s="225">
        <v>4959</v>
      </c>
      <c r="F46" s="224">
        <v>354.21428571428572</v>
      </c>
      <c r="G46" s="225">
        <v>249</v>
      </c>
      <c r="H46" s="224">
        <v>17.785714285714285</v>
      </c>
      <c r="I46" s="225">
        <v>190</v>
      </c>
      <c r="J46" s="224">
        <v>13.571428571428571</v>
      </c>
      <c r="K46" s="125">
        <v>6450990.1600000001</v>
      </c>
      <c r="L46" s="125">
        <v>460785.01142857142</v>
      </c>
      <c r="M46" s="125">
        <v>248115.00615384616</v>
      </c>
      <c r="N46" s="357">
        <v>79528</v>
      </c>
      <c r="O46" s="124">
        <v>5680.5714285714284</v>
      </c>
      <c r="P46" s="355">
        <v>341</v>
      </c>
      <c r="Q46" s="124">
        <v>24.357142857142858</v>
      </c>
      <c r="R46" s="355">
        <v>2132</v>
      </c>
      <c r="S46" s="124">
        <v>152.28571428571428</v>
      </c>
      <c r="T46" s="355">
        <v>166</v>
      </c>
      <c r="U46" s="124">
        <v>11.857142857142858</v>
      </c>
      <c r="V46" s="355">
        <v>157</v>
      </c>
      <c r="W46" s="124">
        <v>11.214285714285714</v>
      </c>
      <c r="X46" s="355">
        <v>249</v>
      </c>
      <c r="Y46" s="124">
        <v>17.785714285714285</v>
      </c>
      <c r="Z46" s="355">
        <v>301</v>
      </c>
      <c r="AA46" s="124">
        <v>21.5</v>
      </c>
      <c r="AB46" s="355">
        <v>162</v>
      </c>
      <c r="AC46" s="124">
        <v>11.571428571428571</v>
      </c>
      <c r="AD46" s="355">
        <v>650</v>
      </c>
      <c r="AE46" s="124">
        <v>46.428571428571431</v>
      </c>
      <c r="AF46" s="126">
        <v>119</v>
      </c>
      <c r="AG46" s="124">
        <v>8.5</v>
      </c>
      <c r="AH46" s="126">
        <v>266</v>
      </c>
      <c r="AI46" s="124">
        <v>19</v>
      </c>
      <c r="AJ46" s="126">
        <v>64</v>
      </c>
      <c r="AK46" s="124">
        <v>4.5714285714285712</v>
      </c>
      <c r="AL46" s="126">
        <v>2327</v>
      </c>
      <c r="AM46" s="124">
        <v>166.21428571428572</v>
      </c>
      <c r="AN46" s="126">
        <v>2213</v>
      </c>
      <c r="AO46" s="124">
        <v>158.07142857142858</v>
      </c>
      <c r="AP46" s="126">
        <v>10449</v>
      </c>
      <c r="AQ46" s="124">
        <v>746.35714285714289</v>
      </c>
      <c r="AR46" s="126">
        <v>370</v>
      </c>
      <c r="AS46" s="124">
        <v>26.428571428571427</v>
      </c>
    </row>
    <row r="47" spans="1:45" ht="13.5" customHeight="1" x14ac:dyDescent="0.3">
      <c r="A47" s="123" t="s">
        <v>238</v>
      </c>
      <c r="B47" s="167" t="str">
        <f>'Incentive Goal'!B46</f>
        <v>HALIFAX</v>
      </c>
      <c r="C47" s="124">
        <v>12</v>
      </c>
      <c r="D47" s="124">
        <v>16.5</v>
      </c>
      <c r="E47" s="225">
        <v>3390</v>
      </c>
      <c r="F47" s="224">
        <v>282.5</v>
      </c>
      <c r="G47" s="225">
        <v>128</v>
      </c>
      <c r="H47" s="224">
        <v>10.666666666666666</v>
      </c>
      <c r="I47" s="225">
        <v>75</v>
      </c>
      <c r="J47" s="224">
        <v>6.25</v>
      </c>
      <c r="K47" s="125">
        <v>4082600.71</v>
      </c>
      <c r="L47" s="125">
        <v>340216.72583333333</v>
      </c>
      <c r="M47" s="125">
        <v>247430.34606060607</v>
      </c>
      <c r="N47" s="356">
        <v>59130</v>
      </c>
      <c r="O47" s="124">
        <v>4927.5</v>
      </c>
      <c r="P47" s="355">
        <v>185</v>
      </c>
      <c r="Q47" s="124">
        <v>15.416666666666666</v>
      </c>
      <c r="R47" s="355">
        <v>22013</v>
      </c>
      <c r="S47" s="124">
        <v>1834.4166666666667</v>
      </c>
      <c r="T47" s="355">
        <v>1347</v>
      </c>
      <c r="U47" s="124">
        <v>112.25</v>
      </c>
      <c r="V47" s="355">
        <v>57</v>
      </c>
      <c r="W47" s="124">
        <v>4.75</v>
      </c>
      <c r="X47" s="355">
        <v>130</v>
      </c>
      <c r="Y47" s="124">
        <v>10.833333333333334</v>
      </c>
      <c r="Z47" s="355">
        <v>171</v>
      </c>
      <c r="AA47" s="124">
        <v>14.25</v>
      </c>
      <c r="AB47" s="355">
        <v>68</v>
      </c>
      <c r="AC47" s="124">
        <v>5.666666666666667</v>
      </c>
      <c r="AD47" s="355">
        <v>154</v>
      </c>
      <c r="AE47" s="124">
        <v>12.833333333333334</v>
      </c>
      <c r="AF47" s="126">
        <v>152</v>
      </c>
      <c r="AG47" s="124">
        <v>12.666666666666666</v>
      </c>
      <c r="AH47" s="126">
        <v>166</v>
      </c>
      <c r="AI47" s="124">
        <v>13.833333333333334</v>
      </c>
      <c r="AJ47" s="126">
        <v>32</v>
      </c>
      <c r="AK47" s="124">
        <v>2.6666666666666665</v>
      </c>
      <c r="AL47" s="126">
        <v>1504</v>
      </c>
      <c r="AM47" s="124">
        <v>125.33333333333333</v>
      </c>
      <c r="AN47" s="126">
        <v>1511</v>
      </c>
      <c r="AO47" s="124">
        <v>125.91666666666667</v>
      </c>
      <c r="AP47" s="126">
        <v>3163</v>
      </c>
      <c r="AQ47" s="124">
        <v>263.58333333333331</v>
      </c>
      <c r="AR47" s="126">
        <v>1112</v>
      </c>
      <c r="AS47" s="124">
        <v>92.666666666666671</v>
      </c>
    </row>
    <row r="48" spans="1:45" ht="13.5" customHeight="1" x14ac:dyDescent="0.3">
      <c r="A48" s="123" t="s">
        <v>153</v>
      </c>
      <c r="B48" s="167" t="str">
        <f>'Incentive Goal'!B47</f>
        <v>HARNETT</v>
      </c>
      <c r="C48" s="124">
        <v>14</v>
      </c>
      <c r="D48" s="124">
        <v>19.5</v>
      </c>
      <c r="E48" s="225">
        <v>4238</v>
      </c>
      <c r="F48" s="224">
        <v>302.71428571428572</v>
      </c>
      <c r="G48" s="225">
        <v>286</v>
      </c>
      <c r="H48" s="224">
        <v>20.428571428571427</v>
      </c>
      <c r="I48" s="225">
        <v>228</v>
      </c>
      <c r="J48" s="224">
        <v>16.285714285714285</v>
      </c>
      <c r="K48" s="125">
        <v>7047315.7300000004</v>
      </c>
      <c r="L48" s="125">
        <v>503379.69500000001</v>
      </c>
      <c r="M48" s="125">
        <v>361400.8066666667</v>
      </c>
      <c r="N48" s="356">
        <v>60045</v>
      </c>
      <c r="O48" s="124">
        <v>4288.9285714285716</v>
      </c>
      <c r="P48" s="355">
        <v>417</v>
      </c>
      <c r="Q48" s="124">
        <v>29.785714285714285</v>
      </c>
      <c r="R48" s="355">
        <v>2778</v>
      </c>
      <c r="S48" s="124">
        <v>198.42857142857142</v>
      </c>
      <c r="T48" s="355">
        <v>42</v>
      </c>
      <c r="U48" s="124">
        <v>3</v>
      </c>
      <c r="V48" s="355">
        <v>91</v>
      </c>
      <c r="W48" s="124">
        <v>6.5</v>
      </c>
      <c r="X48" s="355">
        <v>303</v>
      </c>
      <c r="Y48" s="124">
        <v>21.642857142857142</v>
      </c>
      <c r="Z48" s="355">
        <v>340</v>
      </c>
      <c r="AA48" s="124">
        <v>24.285714285714285</v>
      </c>
      <c r="AB48" s="355">
        <v>205</v>
      </c>
      <c r="AC48" s="124">
        <v>14.642857142857142</v>
      </c>
      <c r="AD48" s="355">
        <v>259</v>
      </c>
      <c r="AE48" s="124">
        <v>18.5</v>
      </c>
      <c r="AF48" s="126">
        <v>191</v>
      </c>
      <c r="AG48" s="124">
        <v>13.642857142857142</v>
      </c>
      <c r="AH48" s="126">
        <v>224</v>
      </c>
      <c r="AI48" s="124">
        <v>16</v>
      </c>
      <c r="AJ48" s="126">
        <v>32</v>
      </c>
      <c r="AK48" s="124">
        <v>2.2857142857142856</v>
      </c>
      <c r="AL48" s="126">
        <v>1731</v>
      </c>
      <c r="AM48" s="124">
        <v>123.64285714285714</v>
      </c>
      <c r="AN48" s="126">
        <v>1129</v>
      </c>
      <c r="AO48" s="124">
        <v>80.642857142857139</v>
      </c>
      <c r="AP48" s="126">
        <v>4599</v>
      </c>
      <c r="AQ48" s="124">
        <v>328.5</v>
      </c>
      <c r="AR48" s="126">
        <v>947</v>
      </c>
      <c r="AS48" s="124">
        <v>67.642857142857139</v>
      </c>
    </row>
    <row r="49" spans="1:45" ht="13.5" customHeight="1" x14ac:dyDescent="0.3">
      <c r="A49" s="123" t="s">
        <v>251</v>
      </c>
      <c r="B49" s="167" t="str">
        <f>'Incentive Goal'!B48</f>
        <v>HAYWOOD</v>
      </c>
      <c r="C49" s="124">
        <v>4</v>
      </c>
      <c r="D49" s="124">
        <v>8</v>
      </c>
      <c r="E49" s="225">
        <v>1131</v>
      </c>
      <c r="F49" s="224">
        <v>282.75</v>
      </c>
      <c r="G49" s="225">
        <v>12</v>
      </c>
      <c r="H49" s="224">
        <v>3</v>
      </c>
      <c r="I49" s="225">
        <v>54</v>
      </c>
      <c r="J49" s="224">
        <v>13.5</v>
      </c>
      <c r="K49" s="125">
        <v>2269807.54</v>
      </c>
      <c r="L49" s="125">
        <v>567451.88500000001</v>
      </c>
      <c r="M49" s="125">
        <v>283725.9425</v>
      </c>
      <c r="N49" s="356">
        <v>14987</v>
      </c>
      <c r="O49" s="124">
        <v>3746.75</v>
      </c>
      <c r="P49" s="355">
        <v>88</v>
      </c>
      <c r="Q49" s="124">
        <v>22</v>
      </c>
      <c r="R49" s="355">
        <v>1390</v>
      </c>
      <c r="S49" s="124">
        <v>347.5</v>
      </c>
      <c r="T49" s="355">
        <v>205</v>
      </c>
      <c r="U49" s="124">
        <v>51.25</v>
      </c>
      <c r="V49" s="355">
        <v>7</v>
      </c>
      <c r="W49" s="124">
        <v>1.75</v>
      </c>
      <c r="X49" s="355">
        <v>14</v>
      </c>
      <c r="Y49" s="124">
        <v>3.5</v>
      </c>
      <c r="Z49" s="355">
        <v>95</v>
      </c>
      <c r="AA49" s="124">
        <v>23.75</v>
      </c>
      <c r="AB49" s="355">
        <v>54</v>
      </c>
      <c r="AC49" s="124">
        <v>13.5</v>
      </c>
      <c r="AD49" s="355">
        <v>55</v>
      </c>
      <c r="AE49" s="124">
        <v>13.75</v>
      </c>
      <c r="AF49" s="126">
        <v>75</v>
      </c>
      <c r="AG49" s="124">
        <v>18.75</v>
      </c>
      <c r="AH49" s="126">
        <v>18</v>
      </c>
      <c r="AI49" s="124">
        <v>4.5</v>
      </c>
      <c r="AJ49" s="126">
        <v>2</v>
      </c>
      <c r="AK49" s="124">
        <v>0.5</v>
      </c>
      <c r="AL49" s="126">
        <v>651</v>
      </c>
      <c r="AM49" s="124">
        <v>162.75</v>
      </c>
      <c r="AN49" s="126">
        <v>933</v>
      </c>
      <c r="AO49" s="124">
        <v>233.25</v>
      </c>
      <c r="AP49" s="126">
        <v>517</v>
      </c>
      <c r="AQ49" s="124">
        <v>129.25</v>
      </c>
      <c r="AR49" s="126">
        <v>829</v>
      </c>
      <c r="AS49" s="124">
        <v>207.25</v>
      </c>
    </row>
    <row r="50" spans="1:45" ht="13.5" customHeight="1" x14ac:dyDescent="0.3">
      <c r="A50" s="123" t="s">
        <v>251</v>
      </c>
      <c r="B50" s="167" t="str">
        <f>'Incentive Goal'!B49</f>
        <v>HENDERSON</v>
      </c>
      <c r="C50" s="124">
        <v>6</v>
      </c>
      <c r="D50" s="124">
        <v>6.5</v>
      </c>
      <c r="E50" s="225">
        <v>1836</v>
      </c>
      <c r="F50" s="224">
        <v>306</v>
      </c>
      <c r="G50" s="225">
        <v>69</v>
      </c>
      <c r="H50" s="224">
        <v>11.5</v>
      </c>
      <c r="I50" s="225">
        <v>131</v>
      </c>
      <c r="J50" s="224">
        <v>21.833333333333332</v>
      </c>
      <c r="K50" s="125">
        <v>2694830.49</v>
      </c>
      <c r="L50" s="125">
        <v>449138.41500000004</v>
      </c>
      <c r="M50" s="125">
        <v>414589.30615384621</v>
      </c>
      <c r="N50" s="356">
        <v>25984</v>
      </c>
      <c r="O50" s="124">
        <v>4330.666666666667</v>
      </c>
      <c r="P50" s="355">
        <v>198</v>
      </c>
      <c r="Q50" s="124">
        <v>33</v>
      </c>
      <c r="R50" s="355">
        <v>505</v>
      </c>
      <c r="S50" s="124">
        <v>84.166666666666671</v>
      </c>
      <c r="T50" s="355">
        <v>11</v>
      </c>
      <c r="U50" s="124">
        <v>1.8333333333333333</v>
      </c>
      <c r="V50" s="355">
        <v>23</v>
      </c>
      <c r="W50" s="124">
        <v>3.8333333333333335</v>
      </c>
      <c r="X50" s="355">
        <v>74</v>
      </c>
      <c r="Y50" s="124">
        <v>12.333333333333334</v>
      </c>
      <c r="Z50" s="355">
        <v>137</v>
      </c>
      <c r="AA50" s="124">
        <v>22.833333333333332</v>
      </c>
      <c r="AB50" s="355">
        <v>112</v>
      </c>
      <c r="AC50" s="124">
        <v>18.666666666666668</v>
      </c>
      <c r="AD50" s="355">
        <v>148</v>
      </c>
      <c r="AE50" s="124">
        <v>24.666666666666668</v>
      </c>
      <c r="AF50" s="126">
        <v>52</v>
      </c>
      <c r="AG50" s="124">
        <v>8.6666666666666661</v>
      </c>
      <c r="AH50" s="126">
        <v>153</v>
      </c>
      <c r="AI50" s="124">
        <v>25.5</v>
      </c>
      <c r="AJ50" s="126">
        <v>15</v>
      </c>
      <c r="AK50" s="124">
        <v>2.5</v>
      </c>
      <c r="AL50" s="126">
        <v>737</v>
      </c>
      <c r="AM50" s="124">
        <v>122.83333333333333</v>
      </c>
      <c r="AN50" s="126">
        <v>1151</v>
      </c>
      <c r="AO50" s="124">
        <v>191.83333333333334</v>
      </c>
      <c r="AP50" s="126">
        <v>2277</v>
      </c>
      <c r="AQ50" s="124">
        <v>379.5</v>
      </c>
      <c r="AR50" s="126">
        <v>100</v>
      </c>
      <c r="AS50" s="124">
        <v>16.666666666666668</v>
      </c>
    </row>
    <row r="51" spans="1:45" ht="13.5" customHeight="1" x14ac:dyDescent="0.3">
      <c r="A51" s="123" t="s">
        <v>317</v>
      </c>
      <c r="B51" s="167" t="str">
        <f>'Incentive Goal'!B50</f>
        <v>HERTFORD</v>
      </c>
      <c r="C51" s="124">
        <v>4</v>
      </c>
      <c r="D51" s="124">
        <v>4.5</v>
      </c>
      <c r="E51" s="225">
        <v>1642</v>
      </c>
      <c r="F51" s="224">
        <v>410.5</v>
      </c>
      <c r="G51" s="225">
        <v>50</v>
      </c>
      <c r="H51" s="224">
        <v>12.5</v>
      </c>
      <c r="I51" s="225">
        <v>50</v>
      </c>
      <c r="J51" s="224">
        <v>12.5</v>
      </c>
      <c r="K51" s="125">
        <v>2126455.36</v>
      </c>
      <c r="L51" s="125">
        <v>531613.84</v>
      </c>
      <c r="M51" s="125">
        <v>472545.63555555552</v>
      </c>
      <c r="N51" s="356">
        <v>24183</v>
      </c>
      <c r="O51" s="124">
        <v>6045.75</v>
      </c>
      <c r="P51" s="355">
        <v>87</v>
      </c>
      <c r="Q51" s="124">
        <v>21.75</v>
      </c>
      <c r="R51" s="355">
        <v>893</v>
      </c>
      <c r="S51" s="124">
        <v>223.25</v>
      </c>
      <c r="T51" s="355">
        <v>27</v>
      </c>
      <c r="U51" s="124">
        <v>6.75</v>
      </c>
      <c r="V51" s="355">
        <v>67</v>
      </c>
      <c r="W51" s="124">
        <v>16.75</v>
      </c>
      <c r="X51" s="355">
        <v>81</v>
      </c>
      <c r="Y51" s="124">
        <v>20.25</v>
      </c>
      <c r="Z51" s="355">
        <v>112</v>
      </c>
      <c r="AA51" s="124">
        <v>28</v>
      </c>
      <c r="AB51" s="355">
        <v>65</v>
      </c>
      <c r="AC51" s="124">
        <v>16.25</v>
      </c>
      <c r="AD51" s="355">
        <v>27</v>
      </c>
      <c r="AE51" s="124">
        <v>6.75</v>
      </c>
      <c r="AF51" s="126">
        <v>26</v>
      </c>
      <c r="AG51" s="124">
        <v>6.5</v>
      </c>
      <c r="AH51" s="126">
        <v>79</v>
      </c>
      <c r="AI51" s="124">
        <v>19.75</v>
      </c>
      <c r="AJ51" s="126">
        <v>14</v>
      </c>
      <c r="AK51" s="124">
        <v>3.5</v>
      </c>
      <c r="AL51" s="126">
        <v>659</v>
      </c>
      <c r="AM51" s="124">
        <v>164.75</v>
      </c>
      <c r="AN51" s="126">
        <v>167</v>
      </c>
      <c r="AO51" s="124">
        <v>41.75</v>
      </c>
      <c r="AP51" s="126">
        <v>744</v>
      </c>
      <c r="AQ51" s="124">
        <v>186</v>
      </c>
      <c r="AR51" s="126">
        <v>59</v>
      </c>
      <c r="AS51" s="124">
        <v>14.75</v>
      </c>
    </row>
    <row r="52" spans="1:45" ht="13.5" customHeight="1" x14ac:dyDescent="0.3">
      <c r="A52" s="123" t="s">
        <v>153</v>
      </c>
      <c r="B52" s="167" t="str">
        <f>'Incentive Goal'!B51</f>
        <v>HOKE</v>
      </c>
      <c r="C52" s="124">
        <v>7.75</v>
      </c>
      <c r="D52" s="124">
        <v>9</v>
      </c>
      <c r="E52" s="225">
        <v>2188</v>
      </c>
      <c r="F52" s="224">
        <v>282.32258064516128</v>
      </c>
      <c r="G52" s="225">
        <v>95</v>
      </c>
      <c r="H52" s="224">
        <v>12.258064516129032</v>
      </c>
      <c r="I52" s="225">
        <v>75</v>
      </c>
      <c r="J52" s="224">
        <v>9.67741935483871</v>
      </c>
      <c r="K52" s="125">
        <v>3295465.49</v>
      </c>
      <c r="L52" s="125">
        <v>425221.35354838712</v>
      </c>
      <c r="M52" s="125">
        <v>366162.83222222223</v>
      </c>
      <c r="N52" s="356">
        <v>30391</v>
      </c>
      <c r="O52" s="124">
        <v>3921.4193548387098</v>
      </c>
      <c r="P52" s="355">
        <v>205</v>
      </c>
      <c r="Q52" s="124">
        <v>26.451612903225808</v>
      </c>
      <c r="R52" s="355">
        <v>2310</v>
      </c>
      <c r="S52" s="124">
        <v>298.06451612903226</v>
      </c>
      <c r="T52" s="355">
        <v>65</v>
      </c>
      <c r="U52" s="124">
        <v>8.387096774193548</v>
      </c>
      <c r="V52" s="355">
        <v>71</v>
      </c>
      <c r="W52" s="124">
        <v>9.1612903225806459</v>
      </c>
      <c r="X52" s="355">
        <v>119</v>
      </c>
      <c r="Y52" s="124">
        <v>15.35483870967742</v>
      </c>
      <c r="Z52" s="355">
        <v>140</v>
      </c>
      <c r="AA52" s="124">
        <v>18.06451612903226</v>
      </c>
      <c r="AB52" s="355">
        <v>69</v>
      </c>
      <c r="AC52" s="124">
        <v>8.9032258064516121</v>
      </c>
      <c r="AD52" s="355">
        <v>72</v>
      </c>
      <c r="AE52" s="124">
        <v>9.2903225806451619</v>
      </c>
      <c r="AF52" s="126">
        <v>71</v>
      </c>
      <c r="AG52" s="124">
        <v>9.1612903225806459</v>
      </c>
      <c r="AH52" s="126">
        <v>108</v>
      </c>
      <c r="AI52" s="124">
        <v>13.935483870967742</v>
      </c>
      <c r="AJ52" s="126">
        <v>15</v>
      </c>
      <c r="AK52" s="124">
        <v>1.935483870967742</v>
      </c>
      <c r="AL52" s="126">
        <v>771</v>
      </c>
      <c r="AM52" s="124">
        <v>99.483870967741936</v>
      </c>
      <c r="AN52" s="126">
        <v>815</v>
      </c>
      <c r="AO52" s="124">
        <v>105.16129032258064</v>
      </c>
      <c r="AP52" s="126">
        <v>2391</v>
      </c>
      <c r="AQ52" s="124">
        <v>308.51612903225805</v>
      </c>
      <c r="AR52" s="126">
        <v>137</v>
      </c>
      <c r="AS52" s="124">
        <v>17.677419354838708</v>
      </c>
    </row>
    <row r="53" spans="1:45" ht="13.5" customHeight="1" x14ac:dyDescent="0.3">
      <c r="A53" s="123" t="s">
        <v>317</v>
      </c>
      <c r="B53" s="167" t="str">
        <f>'Incentive Goal'!B52</f>
        <v>HYDE</v>
      </c>
      <c r="C53" s="124">
        <v>0.5</v>
      </c>
      <c r="D53" s="124">
        <v>1</v>
      </c>
      <c r="E53" s="225">
        <v>134</v>
      </c>
      <c r="F53" s="224">
        <v>268</v>
      </c>
      <c r="G53" s="225">
        <v>8</v>
      </c>
      <c r="H53" s="224">
        <v>16</v>
      </c>
      <c r="I53" s="225">
        <v>5</v>
      </c>
      <c r="J53" s="224">
        <v>10</v>
      </c>
      <c r="K53" s="125">
        <v>209754.06</v>
      </c>
      <c r="L53" s="125">
        <v>419508.12</v>
      </c>
      <c r="M53" s="125">
        <v>209754.06</v>
      </c>
      <c r="N53" s="356">
        <v>0</v>
      </c>
      <c r="O53" s="124">
        <v>0</v>
      </c>
      <c r="P53" s="357">
        <v>0</v>
      </c>
      <c r="Q53" s="124">
        <v>0</v>
      </c>
      <c r="R53" s="355">
        <v>0</v>
      </c>
      <c r="S53" s="124">
        <v>0</v>
      </c>
      <c r="T53" s="355">
        <v>0</v>
      </c>
      <c r="U53" s="124">
        <v>0</v>
      </c>
      <c r="V53" s="355">
        <v>0</v>
      </c>
      <c r="W53" s="124">
        <v>0</v>
      </c>
      <c r="X53" s="355">
        <v>0</v>
      </c>
      <c r="Y53" s="124">
        <v>0</v>
      </c>
      <c r="Z53" s="355">
        <v>0</v>
      </c>
      <c r="AA53" s="124">
        <v>0</v>
      </c>
      <c r="AB53" s="355">
        <v>0</v>
      </c>
      <c r="AC53" s="124">
        <v>0</v>
      </c>
      <c r="AD53" s="355">
        <v>0</v>
      </c>
      <c r="AE53" s="124">
        <v>0</v>
      </c>
      <c r="AF53" s="126">
        <v>0</v>
      </c>
      <c r="AG53" s="124">
        <v>0</v>
      </c>
      <c r="AH53" s="126">
        <v>0</v>
      </c>
      <c r="AI53" s="124">
        <v>0</v>
      </c>
      <c r="AJ53" s="126">
        <v>0</v>
      </c>
      <c r="AK53" s="124">
        <v>0</v>
      </c>
      <c r="AL53" s="126">
        <v>40</v>
      </c>
      <c r="AM53" s="124">
        <v>80</v>
      </c>
      <c r="AN53" s="126">
        <v>0</v>
      </c>
      <c r="AO53" s="124">
        <v>0</v>
      </c>
      <c r="AP53" s="126">
        <v>0</v>
      </c>
      <c r="AQ53" s="124">
        <v>0</v>
      </c>
      <c r="AR53" s="126">
        <v>45</v>
      </c>
      <c r="AS53" s="124">
        <v>90</v>
      </c>
    </row>
    <row r="54" spans="1:45" ht="13.5" customHeight="1" x14ac:dyDescent="0.3">
      <c r="A54" s="123" t="s">
        <v>152</v>
      </c>
      <c r="B54" s="167" t="str">
        <f>'Incentive Goal'!B53</f>
        <v>IREDELL</v>
      </c>
      <c r="C54" s="124">
        <v>13</v>
      </c>
      <c r="D54" s="124">
        <v>16</v>
      </c>
      <c r="E54" s="225">
        <v>4873</v>
      </c>
      <c r="F54" s="224">
        <v>374.84615384615387</v>
      </c>
      <c r="G54" s="225">
        <v>199</v>
      </c>
      <c r="H54" s="224">
        <v>15.307692307692308</v>
      </c>
      <c r="I54" s="225">
        <v>205</v>
      </c>
      <c r="J54" s="224">
        <v>15.76923076923077</v>
      </c>
      <c r="K54" s="125">
        <v>7340025.96</v>
      </c>
      <c r="L54" s="125">
        <v>564617.38153846154</v>
      </c>
      <c r="M54" s="125">
        <v>458751.6225</v>
      </c>
      <c r="N54" s="356">
        <v>78237</v>
      </c>
      <c r="O54" s="124">
        <v>6018.2307692307695</v>
      </c>
      <c r="P54" s="356">
        <v>473</v>
      </c>
      <c r="Q54" s="124">
        <v>36.384615384615387</v>
      </c>
      <c r="R54" s="355">
        <v>4273</v>
      </c>
      <c r="S54" s="124">
        <v>328.69230769230768</v>
      </c>
      <c r="T54" s="355">
        <v>217</v>
      </c>
      <c r="U54" s="124">
        <v>16.692307692307693</v>
      </c>
      <c r="V54" s="355">
        <v>71</v>
      </c>
      <c r="W54" s="124">
        <v>5.4615384615384617</v>
      </c>
      <c r="X54" s="355">
        <v>199</v>
      </c>
      <c r="Y54" s="124">
        <v>15.307692307692308</v>
      </c>
      <c r="Z54" s="355">
        <v>220</v>
      </c>
      <c r="AA54" s="124">
        <v>16.923076923076923</v>
      </c>
      <c r="AB54" s="355">
        <v>197</v>
      </c>
      <c r="AC54" s="124">
        <v>15.153846153846153</v>
      </c>
      <c r="AD54" s="355">
        <v>154</v>
      </c>
      <c r="AE54" s="124">
        <v>11.846153846153847</v>
      </c>
      <c r="AF54" s="126">
        <v>114</v>
      </c>
      <c r="AG54" s="124">
        <v>8.7692307692307701</v>
      </c>
      <c r="AH54" s="126">
        <v>243</v>
      </c>
      <c r="AI54" s="124">
        <v>18.692307692307693</v>
      </c>
      <c r="AJ54" s="126">
        <v>13</v>
      </c>
      <c r="AK54" s="124">
        <v>1</v>
      </c>
      <c r="AL54" s="126">
        <v>2133</v>
      </c>
      <c r="AM54" s="124">
        <v>164.07692307692307</v>
      </c>
      <c r="AN54" s="126">
        <v>2269</v>
      </c>
      <c r="AO54" s="124">
        <v>174.53846153846155</v>
      </c>
      <c r="AP54" s="126">
        <v>7800</v>
      </c>
      <c r="AQ54" s="124">
        <v>600</v>
      </c>
      <c r="AR54" s="126">
        <v>2363</v>
      </c>
      <c r="AS54" s="124">
        <v>181.76923076923077</v>
      </c>
    </row>
    <row r="55" spans="1:45" ht="13.5" customHeight="1" x14ac:dyDescent="0.3">
      <c r="A55" s="123" t="s">
        <v>251</v>
      </c>
      <c r="B55" s="167" t="str">
        <f>'Incentive Goal'!B54</f>
        <v>JACKSON</v>
      </c>
      <c r="C55" s="124">
        <v>2</v>
      </c>
      <c r="D55" s="124">
        <v>4.0999999999999996</v>
      </c>
      <c r="E55" s="225">
        <v>776</v>
      </c>
      <c r="F55" s="224">
        <v>388</v>
      </c>
      <c r="G55" s="225">
        <v>36</v>
      </c>
      <c r="H55" s="224">
        <v>18</v>
      </c>
      <c r="I55" s="225">
        <v>61</v>
      </c>
      <c r="J55" s="224">
        <v>30.5</v>
      </c>
      <c r="K55" s="125">
        <v>1264301.77</v>
      </c>
      <c r="L55" s="125">
        <v>632150.88500000001</v>
      </c>
      <c r="M55" s="125">
        <v>308366.28536585369</v>
      </c>
      <c r="N55" s="356">
        <v>8327</v>
      </c>
      <c r="O55" s="124">
        <v>4163.5</v>
      </c>
      <c r="P55" s="356">
        <v>41</v>
      </c>
      <c r="Q55" s="124">
        <v>20.5</v>
      </c>
      <c r="R55" s="355">
        <v>330</v>
      </c>
      <c r="S55" s="124">
        <v>165</v>
      </c>
      <c r="T55" s="355">
        <v>5</v>
      </c>
      <c r="U55" s="124">
        <v>2.5</v>
      </c>
      <c r="V55" s="355">
        <v>2</v>
      </c>
      <c r="W55" s="124">
        <v>1</v>
      </c>
      <c r="X55" s="355">
        <v>34</v>
      </c>
      <c r="Y55" s="124">
        <v>17</v>
      </c>
      <c r="Z55" s="355">
        <v>156</v>
      </c>
      <c r="AA55" s="124">
        <v>78</v>
      </c>
      <c r="AB55" s="355">
        <v>62</v>
      </c>
      <c r="AC55" s="124">
        <v>31</v>
      </c>
      <c r="AD55" s="355">
        <v>6</v>
      </c>
      <c r="AE55" s="124">
        <v>3</v>
      </c>
      <c r="AF55" s="126">
        <v>11</v>
      </c>
      <c r="AG55" s="124">
        <v>5.5</v>
      </c>
      <c r="AH55" s="126">
        <v>37</v>
      </c>
      <c r="AI55" s="124">
        <v>18.5</v>
      </c>
      <c r="AJ55" s="126">
        <v>10</v>
      </c>
      <c r="AK55" s="124">
        <v>5</v>
      </c>
      <c r="AL55" s="126">
        <v>138</v>
      </c>
      <c r="AM55" s="124">
        <v>69</v>
      </c>
      <c r="AN55" s="126">
        <v>630</v>
      </c>
      <c r="AO55" s="124">
        <v>315</v>
      </c>
      <c r="AP55" s="126">
        <v>395</v>
      </c>
      <c r="AQ55" s="124">
        <v>197.5</v>
      </c>
      <c r="AR55" s="126">
        <v>559</v>
      </c>
      <c r="AS55" s="124">
        <v>279.5</v>
      </c>
    </row>
    <row r="56" spans="1:45" ht="13.5" customHeight="1" x14ac:dyDescent="0.3">
      <c r="A56" s="123" t="s">
        <v>238</v>
      </c>
      <c r="B56" s="167" t="str">
        <f>'Incentive Goal'!B55</f>
        <v>JOHNSTON</v>
      </c>
      <c r="C56" s="124">
        <v>14.25</v>
      </c>
      <c r="D56" s="124">
        <v>21.5</v>
      </c>
      <c r="E56" s="225">
        <v>5307</v>
      </c>
      <c r="F56" s="224">
        <v>372.42105263157896</v>
      </c>
      <c r="G56" s="225">
        <v>341</v>
      </c>
      <c r="H56" s="224">
        <v>23.92982456140351</v>
      </c>
      <c r="I56" s="225">
        <v>393</v>
      </c>
      <c r="J56" s="224">
        <v>27.578947368421051</v>
      </c>
      <c r="K56" s="125">
        <v>10958674.800000001</v>
      </c>
      <c r="L56" s="125">
        <v>769029.81052631582</v>
      </c>
      <c r="M56" s="125">
        <v>509705.80465116282</v>
      </c>
      <c r="N56" s="356">
        <v>87075</v>
      </c>
      <c r="O56" s="124">
        <v>6110.5263157894733</v>
      </c>
      <c r="P56" s="356">
        <v>848</v>
      </c>
      <c r="Q56" s="124">
        <v>59.508771929824562</v>
      </c>
      <c r="R56" s="355">
        <v>3169</v>
      </c>
      <c r="S56" s="124">
        <v>222.38596491228071</v>
      </c>
      <c r="T56" s="355">
        <v>136</v>
      </c>
      <c r="U56" s="124">
        <v>9.5438596491228065</v>
      </c>
      <c r="V56" s="355">
        <v>204</v>
      </c>
      <c r="W56" s="124">
        <v>14.315789473684211</v>
      </c>
      <c r="X56" s="355">
        <v>362</v>
      </c>
      <c r="Y56" s="124">
        <v>25.403508771929825</v>
      </c>
      <c r="Z56" s="355">
        <v>526</v>
      </c>
      <c r="AA56" s="124">
        <v>36.912280701754383</v>
      </c>
      <c r="AB56" s="355">
        <v>358</v>
      </c>
      <c r="AC56" s="124">
        <v>25.12280701754386</v>
      </c>
      <c r="AD56" s="355">
        <v>34</v>
      </c>
      <c r="AE56" s="124">
        <v>2.3859649122807016</v>
      </c>
      <c r="AF56" s="126">
        <v>406</v>
      </c>
      <c r="AG56" s="124">
        <v>28.491228070175438</v>
      </c>
      <c r="AH56" s="126">
        <v>383</v>
      </c>
      <c r="AI56" s="124">
        <v>26.87719298245614</v>
      </c>
      <c r="AJ56" s="126">
        <v>36</v>
      </c>
      <c r="AK56" s="124">
        <v>2.5263157894736841</v>
      </c>
      <c r="AL56" s="126">
        <v>3155</v>
      </c>
      <c r="AM56" s="124">
        <v>221.40350877192984</v>
      </c>
      <c r="AN56" s="126">
        <v>3536</v>
      </c>
      <c r="AO56" s="124">
        <v>248.14035087719299</v>
      </c>
      <c r="AP56" s="126">
        <v>3565</v>
      </c>
      <c r="AQ56" s="124">
        <v>250.17543859649123</v>
      </c>
      <c r="AR56" s="126">
        <v>1403</v>
      </c>
      <c r="AS56" s="124">
        <v>98.456140350877192</v>
      </c>
    </row>
    <row r="57" spans="1:45" ht="13.5" customHeight="1" x14ac:dyDescent="0.3">
      <c r="A57" s="123" t="s">
        <v>166</v>
      </c>
      <c r="B57" s="167" t="str">
        <f>'Incentive Goal'!B56</f>
        <v>JONES</v>
      </c>
      <c r="C57" s="124">
        <v>1</v>
      </c>
      <c r="D57" s="124">
        <v>1</v>
      </c>
      <c r="E57" s="225">
        <v>343</v>
      </c>
      <c r="F57" s="224">
        <v>343</v>
      </c>
      <c r="G57" s="225">
        <v>10</v>
      </c>
      <c r="H57" s="224">
        <v>10</v>
      </c>
      <c r="I57" s="225">
        <v>6</v>
      </c>
      <c r="J57" s="224">
        <v>6</v>
      </c>
      <c r="K57" s="125">
        <v>607781.41</v>
      </c>
      <c r="L57" s="125">
        <v>607781.41</v>
      </c>
      <c r="M57" s="125">
        <v>607781.41</v>
      </c>
      <c r="N57" s="356">
        <v>4971</v>
      </c>
      <c r="O57" s="124">
        <v>4971</v>
      </c>
      <c r="P57" s="356">
        <v>11</v>
      </c>
      <c r="Q57" s="124">
        <v>11</v>
      </c>
      <c r="R57" s="355">
        <v>253</v>
      </c>
      <c r="S57" s="124">
        <v>253</v>
      </c>
      <c r="T57" s="355">
        <v>4</v>
      </c>
      <c r="U57" s="124">
        <v>4</v>
      </c>
      <c r="V57" s="355">
        <v>2</v>
      </c>
      <c r="W57" s="124">
        <v>2</v>
      </c>
      <c r="X57" s="355">
        <v>12</v>
      </c>
      <c r="Y57" s="124">
        <v>12</v>
      </c>
      <c r="Z57" s="355">
        <v>11</v>
      </c>
      <c r="AA57" s="124">
        <v>11</v>
      </c>
      <c r="AB57" s="355">
        <v>8</v>
      </c>
      <c r="AC57" s="124">
        <v>8</v>
      </c>
      <c r="AD57" s="355">
        <v>2</v>
      </c>
      <c r="AE57" s="124">
        <v>2</v>
      </c>
      <c r="AF57" s="126">
        <v>18</v>
      </c>
      <c r="AG57" s="124">
        <v>18</v>
      </c>
      <c r="AH57" s="126">
        <v>22</v>
      </c>
      <c r="AI57" s="124">
        <v>22</v>
      </c>
      <c r="AJ57" s="126">
        <v>0</v>
      </c>
      <c r="AK57" s="124">
        <v>0</v>
      </c>
      <c r="AL57" s="126">
        <v>83</v>
      </c>
      <c r="AM57" s="124">
        <v>83</v>
      </c>
      <c r="AN57" s="126">
        <v>49</v>
      </c>
      <c r="AO57" s="124">
        <v>49</v>
      </c>
      <c r="AP57" s="126">
        <v>77</v>
      </c>
      <c r="AQ57" s="124">
        <v>77</v>
      </c>
      <c r="AR57" s="126">
        <v>82</v>
      </c>
      <c r="AS57" s="124">
        <v>82</v>
      </c>
    </row>
    <row r="58" spans="1:45" ht="13.5" customHeight="1" x14ac:dyDescent="0.3">
      <c r="A58" s="123" t="s">
        <v>153</v>
      </c>
      <c r="B58" s="167" t="str">
        <f>'Incentive Goal'!B57</f>
        <v>LEE</v>
      </c>
      <c r="C58" s="124">
        <v>6.75</v>
      </c>
      <c r="D58" s="124">
        <v>10</v>
      </c>
      <c r="E58" s="225">
        <v>2109</v>
      </c>
      <c r="F58" s="224">
        <v>312.44444444444446</v>
      </c>
      <c r="G58" s="225">
        <v>70</v>
      </c>
      <c r="H58" s="224">
        <v>10.37037037037037</v>
      </c>
      <c r="I58" s="225">
        <v>83</v>
      </c>
      <c r="J58" s="224">
        <v>12.296296296296296</v>
      </c>
      <c r="K58" s="125">
        <v>3017840.46</v>
      </c>
      <c r="L58" s="125">
        <v>447087.47555555555</v>
      </c>
      <c r="M58" s="125">
        <v>301784.04599999997</v>
      </c>
      <c r="N58" s="356">
        <v>28552</v>
      </c>
      <c r="O58" s="124">
        <v>4229.9259259259261</v>
      </c>
      <c r="P58" s="356">
        <v>172</v>
      </c>
      <c r="Q58" s="124">
        <v>25.481481481481481</v>
      </c>
      <c r="R58" s="355">
        <v>1372</v>
      </c>
      <c r="S58" s="124">
        <v>203.25925925925927</v>
      </c>
      <c r="T58" s="355">
        <v>24</v>
      </c>
      <c r="U58" s="124">
        <v>3.5555555555555554</v>
      </c>
      <c r="V58" s="355">
        <v>37</v>
      </c>
      <c r="W58" s="124">
        <v>5.4814814814814818</v>
      </c>
      <c r="X58" s="355">
        <v>71</v>
      </c>
      <c r="Y58" s="124">
        <v>10.518518518518519</v>
      </c>
      <c r="Z58" s="355">
        <v>106</v>
      </c>
      <c r="AA58" s="124">
        <v>15.703703703703704</v>
      </c>
      <c r="AB58" s="355">
        <v>75</v>
      </c>
      <c r="AC58" s="124">
        <v>11.111111111111111</v>
      </c>
      <c r="AD58" s="355">
        <v>37</v>
      </c>
      <c r="AE58" s="124">
        <v>5.4814814814814818</v>
      </c>
      <c r="AF58" s="126">
        <v>36</v>
      </c>
      <c r="AG58" s="124">
        <v>5.333333333333333</v>
      </c>
      <c r="AH58" s="126">
        <v>92</v>
      </c>
      <c r="AI58" s="124">
        <v>13.62962962962963</v>
      </c>
      <c r="AJ58" s="126">
        <v>14</v>
      </c>
      <c r="AK58" s="124">
        <v>2.074074074074074</v>
      </c>
      <c r="AL58" s="126">
        <v>759</v>
      </c>
      <c r="AM58" s="124">
        <v>112.44444444444444</v>
      </c>
      <c r="AN58" s="126">
        <v>772</v>
      </c>
      <c r="AO58" s="124">
        <v>114.37037037037037</v>
      </c>
      <c r="AP58" s="126">
        <v>1218</v>
      </c>
      <c r="AQ58" s="124">
        <v>180.44444444444446</v>
      </c>
      <c r="AR58" s="126">
        <v>158</v>
      </c>
      <c r="AS58" s="124">
        <v>23.407407407407408</v>
      </c>
    </row>
    <row r="59" spans="1:45" ht="13.5" customHeight="1" x14ac:dyDescent="0.3">
      <c r="A59" s="123" t="s">
        <v>166</v>
      </c>
      <c r="B59" s="167" t="str">
        <f>'Incentive Goal'!B58</f>
        <v>LENOIR</v>
      </c>
      <c r="C59" s="124">
        <v>13</v>
      </c>
      <c r="D59" s="124">
        <v>19</v>
      </c>
      <c r="E59" s="225">
        <v>4170</v>
      </c>
      <c r="F59" s="224">
        <v>320.76923076923077</v>
      </c>
      <c r="G59" s="225">
        <v>157</v>
      </c>
      <c r="H59" s="224">
        <v>12.076923076923077</v>
      </c>
      <c r="I59" s="225">
        <v>145</v>
      </c>
      <c r="J59" s="224">
        <v>11.153846153846153</v>
      </c>
      <c r="K59" s="125">
        <v>5031525.55</v>
      </c>
      <c r="L59" s="125">
        <v>387040.42692307691</v>
      </c>
      <c r="M59" s="125">
        <v>264817.1342105263</v>
      </c>
      <c r="N59" s="356">
        <v>76101</v>
      </c>
      <c r="O59" s="124">
        <v>5853.9230769230771</v>
      </c>
      <c r="P59" s="356">
        <v>591</v>
      </c>
      <c r="Q59" s="124">
        <v>45.46153846153846</v>
      </c>
      <c r="R59" s="355">
        <v>6167</v>
      </c>
      <c r="S59" s="124">
        <v>474.38461538461536</v>
      </c>
      <c r="T59" s="355">
        <v>362</v>
      </c>
      <c r="U59" s="124">
        <v>27.846153846153847</v>
      </c>
      <c r="V59" s="355">
        <v>147</v>
      </c>
      <c r="W59" s="124">
        <v>11.307692307692308</v>
      </c>
      <c r="X59" s="355">
        <v>161</v>
      </c>
      <c r="Y59" s="124">
        <v>12.384615384615385</v>
      </c>
      <c r="Z59" s="355">
        <v>270</v>
      </c>
      <c r="AA59" s="124">
        <v>20.76923076923077</v>
      </c>
      <c r="AB59" s="355">
        <v>137</v>
      </c>
      <c r="AC59" s="124">
        <v>10.538461538461538</v>
      </c>
      <c r="AD59" s="355">
        <v>13</v>
      </c>
      <c r="AE59" s="124">
        <v>1</v>
      </c>
      <c r="AF59" s="126">
        <v>136</v>
      </c>
      <c r="AG59" s="124">
        <v>10.461538461538462</v>
      </c>
      <c r="AH59" s="126">
        <v>209</v>
      </c>
      <c r="AI59" s="124">
        <v>16.076923076923077</v>
      </c>
      <c r="AJ59" s="126">
        <v>13</v>
      </c>
      <c r="AK59" s="124">
        <v>1</v>
      </c>
      <c r="AL59" s="126">
        <v>2129</v>
      </c>
      <c r="AM59" s="124">
        <v>163.76923076923077</v>
      </c>
      <c r="AN59" s="126">
        <v>2882</v>
      </c>
      <c r="AO59" s="124">
        <v>221.69230769230768</v>
      </c>
      <c r="AP59" s="126">
        <v>2109</v>
      </c>
      <c r="AQ59" s="124">
        <v>162.23076923076923</v>
      </c>
      <c r="AR59" s="126">
        <v>1194</v>
      </c>
      <c r="AS59" s="124">
        <v>91.84615384615384</v>
      </c>
    </row>
    <row r="60" spans="1:45" ht="13.5" customHeight="1" x14ac:dyDescent="0.3">
      <c r="A60" s="123" t="s">
        <v>152</v>
      </c>
      <c r="B60" s="167" t="str">
        <f>'Incentive Goal'!B59</f>
        <v>LINCOLN</v>
      </c>
      <c r="C60" s="124">
        <v>7.75</v>
      </c>
      <c r="D60" s="124">
        <v>10</v>
      </c>
      <c r="E60" s="225">
        <v>2323</v>
      </c>
      <c r="F60" s="224">
        <v>299.74193548387098</v>
      </c>
      <c r="G60" s="225">
        <v>119</v>
      </c>
      <c r="H60" s="224">
        <v>15.35483870967742</v>
      </c>
      <c r="I60" s="225">
        <v>106</v>
      </c>
      <c r="J60" s="224">
        <v>13.67741935483871</v>
      </c>
      <c r="K60" s="125">
        <v>3426866.03</v>
      </c>
      <c r="L60" s="125">
        <v>442176.26193548384</v>
      </c>
      <c r="M60" s="125">
        <v>342686.603</v>
      </c>
      <c r="N60" s="356">
        <v>35803</v>
      </c>
      <c r="O60" s="124">
        <v>4619.7419354838712</v>
      </c>
      <c r="P60" s="356">
        <v>261</v>
      </c>
      <c r="Q60" s="124">
        <v>33.677419354838712</v>
      </c>
      <c r="R60" s="355">
        <v>7834</v>
      </c>
      <c r="S60" s="124">
        <v>1010.8387096774194</v>
      </c>
      <c r="T60" s="355">
        <v>45</v>
      </c>
      <c r="U60" s="124">
        <v>5.806451612903226</v>
      </c>
      <c r="V60" s="355">
        <v>16</v>
      </c>
      <c r="W60" s="124">
        <v>2.064516129032258</v>
      </c>
      <c r="X60" s="355">
        <v>142</v>
      </c>
      <c r="Y60" s="124">
        <v>18.322580645161292</v>
      </c>
      <c r="Z60" s="355">
        <v>129</v>
      </c>
      <c r="AA60" s="124">
        <v>16.64516129032258</v>
      </c>
      <c r="AB60" s="355">
        <v>98</v>
      </c>
      <c r="AC60" s="124">
        <v>12.64516129032258</v>
      </c>
      <c r="AD60" s="355">
        <v>40</v>
      </c>
      <c r="AE60" s="124">
        <v>5.161290322580645</v>
      </c>
      <c r="AF60" s="126">
        <v>46</v>
      </c>
      <c r="AG60" s="124">
        <v>5.935483870967742</v>
      </c>
      <c r="AH60" s="126">
        <v>159</v>
      </c>
      <c r="AI60" s="124">
        <v>20.516129032258064</v>
      </c>
      <c r="AJ60" s="126">
        <v>28</v>
      </c>
      <c r="AK60" s="124">
        <v>3.6129032258064515</v>
      </c>
      <c r="AL60" s="126">
        <v>989</v>
      </c>
      <c r="AM60" s="124">
        <v>127.61290322580645</v>
      </c>
      <c r="AN60" s="126">
        <v>1255</v>
      </c>
      <c r="AO60" s="124">
        <v>161.93548387096774</v>
      </c>
      <c r="AP60" s="126">
        <v>1872</v>
      </c>
      <c r="AQ60" s="124">
        <v>241.54838709677421</v>
      </c>
      <c r="AR60" s="126">
        <v>374</v>
      </c>
      <c r="AS60" s="124">
        <v>48.258064516129032</v>
      </c>
    </row>
    <row r="61" spans="1:45" ht="13.5" customHeight="1" x14ac:dyDescent="0.3">
      <c r="A61" s="123" t="s">
        <v>251</v>
      </c>
      <c r="B61" s="167" t="str">
        <f>'Incentive Goal'!B60</f>
        <v>MACON</v>
      </c>
      <c r="C61" s="124">
        <v>3</v>
      </c>
      <c r="D61" s="124">
        <v>2.35</v>
      </c>
      <c r="E61" s="225">
        <v>938</v>
      </c>
      <c r="F61" s="224">
        <v>312.66666666666669</v>
      </c>
      <c r="G61" s="225">
        <v>35</v>
      </c>
      <c r="H61" s="224">
        <v>11.666666666666666</v>
      </c>
      <c r="I61" s="225">
        <v>50</v>
      </c>
      <c r="J61" s="224">
        <v>16.666666666666668</v>
      </c>
      <c r="K61" s="125">
        <v>1369628.23</v>
      </c>
      <c r="L61" s="125">
        <v>456542.74333333335</v>
      </c>
      <c r="M61" s="125">
        <v>582820.52340425528</v>
      </c>
      <c r="N61" s="356">
        <v>9721</v>
      </c>
      <c r="O61" s="124">
        <v>3240.3333333333335</v>
      </c>
      <c r="P61" s="356">
        <v>24</v>
      </c>
      <c r="Q61" s="124">
        <v>8</v>
      </c>
      <c r="R61" s="355">
        <v>88</v>
      </c>
      <c r="S61" s="124">
        <v>29.333333333333332</v>
      </c>
      <c r="T61" s="355">
        <v>6</v>
      </c>
      <c r="U61" s="124">
        <v>2</v>
      </c>
      <c r="V61" s="355">
        <v>10</v>
      </c>
      <c r="W61" s="124">
        <v>3.3333333333333335</v>
      </c>
      <c r="X61" s="355">
        <v>35</v>
      </c>
      <c r="Y61" s="124">
        <v>11.666666666666666</v>
      </c>
      <c r="Z61" s="355">
        <v>52</v>
      </c>
      <c r="AA61" s="124">
        <v>17.333333333333332</v>
      </c>
      <c r="AB61" s="355">
        <v>50</v>
      </c>
      <c r="AC61" s="124">
        <v>16.666666666666668</v>
      </c>
      <c r="AD61" s="355">
        <v>4</v>
      </c>
      <c r="AE61" s="124">
        <v>1.3333333333333333</v>
      </c>
      <c r="AF61" s="126">
        <v>34</v>
      </c>
      <c r="AG61" s="124">
        <v>11.333333333333334</v>
      </c>
      <c r="AH61" s="126">
        <v>32</v>
      </c>
      <c r="AI61" s="124">
        <v>10.666666666666666</v>
      </c>
      <c r="AJ61" s="126">
        <v>3</v>
      </c>
      <c r="AK61" s="124">
        <v>1</v>
      </c>
      <c r="AL61" s="126">
        <v>228</v>
      </c>
      <c r="AM61" s="124">
        <v>76</v>
      </c>
      <c r="AN61" s="126">
        <v>233</v>
      </c>
      <c r="AO61" s="124">
        <v>77.666666666666671</v>
      </c>
      <c r="AP61" s="126">
        <v>348</v>
      </c>
      <c r="AQ61" s="124">
        <v>116</v>
      </c>
      <c r="AR61" s="126">
        <v>241</v>
      </c>
      <c r="AS61" s="124">
        <v>80.333333333333329</v>
      </c>
    </row>
    <row r="62" spans="1:45" ht="13.5" customHeight="1" x14ac:dyDescent="0.3">
      <c r="A62" s="123" t="s">
        <v>251</v>
      </c>
      <c r="B62" s="167" t="str">
        <f>'Incentive Goal'!B61</f>
        <v>MADISON</v>
      </c>
      <c r="C62" s="124">
        <v>0.75</v>
      </c>
      <c r="D62" s="124">
        <v>1.35</v>
      </c>
      <c r="E62" s="225">
        <v>543</v>
      </c>
      <c r="F62" s="224">
        <v>724</v>
      </c>
      <c r="G62" s="225">
        <v>26</v>
      </c>
      <c r="H62" s="224">
        <v>34.666666666666664</v>
      </c>
      <c r="I62" s="225">
        <v>12</v>
      </c>
      <c r="J62" s="224">
        <v>16</v>
      </c>
      <c r="K62" s="125">
        <v>479562.84</v>
      </c>
      <c r="L62" s="125">
        <v>639417.12</v>
      </c>
      <c r="M62" s="125">
        <v>355231.73333333334</v>
      </c>
      <c r="N62" s="356">
        <v>6348</v>
      </c>
      <c r="O62" s="124">
        <v>8464</v>
      </c>
      <c r="P62" s="356">
        <v>25</v>
      </c>
      <c r="Q62" s="124">
        <v>33.333333333333336</v>
      </c>
      <c r="R62" s="355">
        <v>163</v>
      </c>
      <c r="S62" s="124">
        <v>217.33333333333334</v>
      </c>
      <c r="T62" s="355">
        <v>17</v>
      </c>
      <c r="U62" s="124">
        <v>22.666666666666668</v>
      </c>
      <c r="V62" s="355">
        <v>4</v>
      </c>
      <c r="W62" s="124">
        <v>5.333333333333333</v>
      </c>
      <c r="X62" s="355">
        <v>25</v>
      </c>
      <c r="Y62" s="124">
        <v>33.333333333333336</v>
      </c>
      <c r="Z62" s="355">
        <v>27</v>
      </c>
      <c r="AA62" s="124">
        <v>36</v>
      </c>
      <c r="AB62" s="355">
        <v>14</v>
      </c>
      <c r="AC62" s="124">
        <v>18.666666666666668</v>
      </c>
      <c r="AD62" s="355">
        <v>1</v>
      </c>
      <c r="AE62" s="124">
        <v>1.3333333333333333</v>
      </c>
      <c r="AF62" s="126">
        <v>11</v>
      </c>
      <c r="AG62" s="124">
        <v>14.666666666666666</v>
      </c>
      <c r="AH62" s="126">
        <v>15</v>
      </c>
      <c r="AI62" s="124">
        <v>20</v>
      </c>
      <c r="AJ62" s="126">
        <v>3</v>
      </c>
      <c r="AK62" s="124">
        <v>4</v>
      </c>
      <c r="AL62" s="126">
        <v>28</v>
      </c>
      <c r="AM62" s="124">
        <v>37.333333333333336</v>
      </c>
      <c r="AN62" s="126">
        <v>126</v>
      </c>
      <c r="AO62" s="124">
        <v>168</v>
      </c>
      <c r="AP62" s="126">
        <v>631</v>
      </c>
      <c r="AQ62" s="124">
        <v>841.33333333333337</v>
      </c>
      <c r="AR62" s="126">
        <v>105</v>
      </c>
      <c r="AS62" s="124">
        <v>140</v>
      </c>
    </row>
    <row r="63" spans="1:45" ht="13.5" customHeight="1" x14ac:dyDescent="0.3">
      <c r="A63" s="123" t="s">
        <v>317</v>
      </c>
      <c r="B63" s="167" t="str">
        <f>'Incentive Goal'!B62</f>
        <v>MARTIN</v>
      </c>
      <c r="C63" s="124">
        <v>6</v>
      </c>
      <c r="D63" s="124">
        <v>7.4</v>
      </c>
      <c r="E63" s="225">
        <v>1575</v>
      </c>
      <c r="F63" s="224">
        <v>262.5</v>
      </c>
      <c r="G63" s="225">
        <v>49</v>
      </c>
      <c r="H63" s="224">
        <v>8.1666666666666661</v>
      </c>
      <c r="I63" s="225">
        <v>37</v>
      </c>
      <c r="J63" s="224">
        <v>6.166666666666667</v>
      </c>
      <c r="K63" s="125">
        <v>1813892.6</v>
      </c>
      <c r="L63" s="125">
        <v>302315.43333333335</v>
      </c>
      <c r="M63" s="125">
        <v>245120.62162162163</v>
      </c>
      <c r="N63" s="356">
        <v>24516</v>
      </c>
      <c r="O63" s="124">
        <v>4086</v>
      </c>
      <c r="P63" s="356">
        <v>115</v>
      </c>
      <c r="Q63" s="124">
        <v>19.166666666666668</v>
      </c>
      <c r="R63" s="355">
        <v>1185</v>
      </c>
      <c r="S63" s="124">
        <v>197.5</v>
      </c>
      <c r="T63" s="355">
        <v>19</v>
      </c>
      <c r="U63" s="124">
        <v>3.1666666666666665</v>
      </c>
      <c r="V63" s="355">
        <v>56</v>
      </c>
      <c r="W63" s="124">
        <v>9.3333333333333339</v>
      </c>
      <c r="X63" s="355">
        <v>48</v>
      </c>
      <c r="Y63" s="124">
        <v>8</v>
      </c>
      <c r="Z63" s="355">
        <v>112</v>
      </c>
      <c r="AA63" s="124">
        <v>18.666666666666668</v>
      </c>
      <c r="AB63" s="355">
        <v>35</v>
      </c>
      <c r="AC63" s="124">
        <v>5.833333333333333</v>
      </c>
      <c r="AD63" s="355">
        <v>4</v>
      </c>
      <c r="AE63" s="124">
        <v>0.66666666666666663</v>
      </c>
      <c r="AF63" s="126">
        <v>33</v>
      </c>
      <c r="AG63" s="124">
        <v>5.5</v>
      </c>
      <c r="AH63" s="126">
        <v>71</v>
      </c>
      <c r="AI63" s="124">
        <v>11.833333333333334</v>
      </c>
      <c r="AJ63" s="126">
        <v>11</v>
      </c>
      <c r="AK63" s="124">
        <v>1.8333333333333333</v>
      </c>
      <c r="AL63" s="126">
        <v>826</v>
      </c>
      <c r="AM63" s="124">
        <v>137.66666666666666</v>
      </c>
      <c r="AN63" s="126">
        <v>629</v>
      </c>
      <c r="AO63" s="124">
        <v>104.83333333333333</v>
      </c>
      <c r="AP63" s="126">
        <v>1306</v>
      </c>
      <c r="AQ63" s="124">
        <v>217.66666666666666</v>
      </c>
      <c r="AR63" s="126">
        <v>146</v>
      </c>
      <c r="AS63" s="124">
        <v>24.333333333333332</v>
      </c>
    </row>
    <row r="64" spans="1:45" ht="13.5" customHeight="1" x14ac:dyDescent="0.3">
      <c r="A64" s="123" t="s">
        <v>152</v>
      </c>
      <c r="B64" s="167" t="str">
        <f>'Incentive Goal'!B63</f>
        <v>MCDOWELL</v>
      </c>
      <c r="C64" s="124">
        <v>5</v>
      </c>
      <c r="D64" s="124">
        <v>6</v>
      </c>
      <c r="E64" s="225">
        <v>1426</v>
      </c>
      <c r="F64" s="224">
        <v>285.2</v>
      </c>
      <c r="G64" s="225">
        <v>31</v>
      </c>
      <c r="H64" s="224">
        <v>6.2</v>
      </c>
      <c r="I64" s="225">
        <v>68</v>
      </c>
      <c r="J64" s="224">
        <v>13.6</v>
      </c>
      <c r="K64" s="125">
        <v>1888794.12</v>
      </c>
      <c r="L64" s="125">
        <v>377758.82400000002</v>
      </c>
      <c r="M64" s="125">
        <v>314799.02</v>
      </c>
      <c r="N64" s="356">
        <v>26098</v>
      </c>
      <c r="O64" s="124">
        <v>5219.6000000000004</v>
      </c>
      <c r="P64" s="356">
        <v>214</v>
      </c>
      <c r="Q64" s="124">
        <v>42.8</v>
      </c>
      <c r="R64" s="355">
        <v>1752</v>
      </c>
      <c r="S64" s="124">
        <v>350.4</v>
      </c>
      <c r="T64" s="355">
        <v>19</v>
      </c>
      <c r="U64" s="124">
        <v>3.8</v>
      </c>
      <c r="V64" s="355">
        <v>6</v>
      </c>
      <c r="W64" s="124">
        <v>1.2</v>
      </c>
      <c r="X64" s="355">
        <v>29</v>
      </c>
      <c r="Y64" s="124">
        <v>5.8</v>
      </c>
      <c r="Z64" s="355">
        <v>45</v>
      </c>
      <c r="AA64" s="124">
        <v>9</v>
      </c>
      <c r="AB64" s="355">
        <v>62</v>
      </c>
      <c r="AC64" s="124">
        <v>12.4</v>
      </c>
      <c r="AD64" s="355">
        <v>31</v>
      </c>
      <c r="AE64" s="124">
        <v>6.2</v>
      </c>
      <c r="AF64" s="126">
        <v>19</v>
      </c>
      <c r="AG64" s="124">
        <v>3.8</v>
      </c>
      <c r="AH64" s="126">
        <v>119</v>
      </c>
      <c r="AI64" s="124">
        <v>23.8</v>
      </c>
      <c r="AJ64" s="126">
        <v>10</v>
      </c>
      <c r="AK64" s="124">
        <v>2</v>
      </c>
      <c r="AL64" s="126">
        <v>516</v>
      </c>
      <c r="AM64" s="124">
        <v>103.2</v>
      </c>
      <c r="AN64" s="126">
        <v>342</v>
      </c>
      <c r="AO64" s="124">
        <v>68.400000000000006</v>
      </c>
      <c r="AP64" s="126">
        <v>628</v>
      </c>
      <c r="AQ64" s="124">
        <v>125.6</v>
      </c>
      <c r="AR64" s="126">
        <v>102</v>
      </c>
      <c r="AS64" s="124">
        <v>20.399999999999999</v>
      </c>
    </row>
    <row r="65" spans="1:45" ht="13.5" customHeight="1" x14ac:dyDescent="0.3">
      <c r="A65" s="123" t="s">
        <v>153</v>
      </c>
      <c r="B65" s="167" t="str">
        <f>'Incentive Goal'!B64</f>
        <v>MECKLENBURG</v>
      </c>
      <c r="C65" s="124">
        <v>80</v>
      </c>
      <c r="D65" s="124">
        <v>129</v>
      </c>
      <c r="E65" s="225">
        <v>29135</v>
      </c>
      <c r="F65" s="224">
        <v>364.1875</v>
      </c>
      <c r="G65" s="225">
        <v>1565</v>
      </c>
      <c r="H65" s="224">
        <v>19.5625</v>
      </c>
      <c r="I65" s="225">
        <v>987</v>
      </c>
      <c r="J65" s="224">
        <v>12.3375</v>
      </c>
      <c r="K65" s="125">
        <v>35075786.619999997</v>
      </c>
      <c r="L65" s="125">
        <v>438447.33274999994</v>
      </c>
      <c r="M65" s="125">
        <v>271905.3226356589</v>
      </c>
      <c r="N65" s="356">
        <v>427607</v>
      </c>
      <c r="O65" s="124">
        <v>5345.0874999999996</v>
      </c>
      <c r="P65" s="356">
        <v>1542</v>
      </c>
      <c r="Q65" s="124">
        <v>19.274999999999999</v>
      </c>
      <c r="R65" s="355">
        <v>6737</v>
      </c>
      <c r="S65" s="124">
        <v>84.212500000000006</v>
      </c>
      <c r="T65" s="355">
        <v>318</v>
      </c>
      <c r="U65" s="124">
        <v>3.9750000000000001</v>
      </c>
      <c r="V65" s="355">
        <v>964</v>
      </c>
      <c r="W65" s="124">
        <v>12.05</v>
      </c>
      <c r="X65" s="355">
        <v>1633</v>
      </c>
      <c r="Y65" s="124">
        <v>20.412500000000001</v>
      </c>
      <c r="Z65" s="355">
        <v>2344</v>
      </c>
      <c r="AA65" s="124">
        <v>29.3</v>
      </c>
      <c r="AB65" s="355">
        <v>892</v>
      </c>
      <c r="AC65" s="124">
        <v>11.15</v>
      </c>
      <c r="AD65" s="355">
        <v>372</v>
      </c>
      <c r="AE65" s="124">
        <v>4.6500000000000004</v>
      </c>
      <c r="AF65" s="126">
        <v>493</v>
      </c>
      <c r="AG65" s="124">
        <v>6.1624999999999996</v>
      </c>
      <c r="AH65" s="126">
        <v>1035</v>
      </c>
      <c r="AI65" s="124">
        <v>12.9375</v>
      </c>
      <c r="AJ65" s="126">
        <v>397</v>
      </c>
      <c r="AK65" s="124">
        <v>4.9625000000000004</v>
      </c>
      <c r="AL65" s="126">
        <v>9245</v>
      </c>
      <c r="AM65" s="124">
        <v>115.5625</v>
      </c>
      <c r="AN65" s="126">
        <v>4320</v>
      </c>
      <c r="AO65" s="124">
        <v>54</v>
      </c>
      <c r="AP65" s="126">
        <v>13957</v>
      </c>
      <c r="AQ65" s="124">
        <v>174.46250000000001</v>
      </c>
      <c r="AR65" s="126">
        <v>1508</v>
      </c>
      <c r="AS65" s="124">
        <v>18.850000000000001</v>
      </c>
    </row>
    <row r="66" spans="1:45" ht="13.5" customHeight="1" x14ac:dyDescent="0.3">
      <c r="A66" s="123" t="s">
        <v>251</v>
      </c>
      <c r="B66" s="167" t="str">
        <f>'Incentive Goal'!B65</f>
        <v>MITCHELL</v>
      </c>
      <c r="C66" s="124">
        <v>1</v>
      </c>
      <c r="D66" s="124">
        <v>1.05</v>
      </c>
      <c r="E66" s="225">
        <v>269</v>
      </c>
      <c r="F66" s="224">
        <v>269</v>
      </c>
      <c r="G66" s="225">
        <v>5</v>
      </c>
      <c r="H66" s="224">
        <v>5</v>
      </c>
      <c r="I66" s="225">
        <v>17</v>
      </c>
      <c r="J66" s="224">
        <v>17</v>
      </c>
      <c r="K66" s="125">
        <v>490345.8</v>
      </c>
      <c r="L66" s="125">
        <v>490345.8</v>
      </c>
      <c r="M66" s="125">
        <v>466995.99999999994</v>
      </c>
      <c r="N66" s="356">
        <v>3503</v>
      </c>
      <c r="O66" s="124">
        <v>3503</v>
      </c>
      <c r="P66" s="356">
        <v>34</v>
      </c>
      <c r="Q66" s="124">
        <v>34</v>
      </c>
      <c r="R66" s="355">
        <v>23</v>
      </c>
      <c r="S66" s="124">
        <v>23</v>
      </c>
      <c r="T66" s="355">
        <v>1</v>
      </c>
      <c r="U66" s="124">
        <v>1</v>
      </c>
      <c r="V66" s="355">
        <v>0</v>
      </c>
      <c r="W66" s="124">
        <v>0</v>
      </c>
      <c r="X66" s="355">
        <v>6</v>
      </c>
      <c r="Y66" s="124">
        <v>6</v>
      </c>
      <c r="Z66" s="355">
        <v>6</v>
      </c>
      <c r="AA66" s="124">
        <v>6</v>
      </c>
      <c r="AB66" s="355">
        <v>17</v>
      </c>
      <c r="AC66" s="124">
        <v>17</v>
      </c>
      <c r="AD66" s="355">
        <v>0</v>
      </c>
      <c r="AE66" s="124">
        <v>0</v>
      </c>
      <c r="AF66" s="126">
        <v>15</v>
      </c>
      <c r="AG66" s="124">
        <v>15</v>
      </c>
      <c r="AH66" s="126">
        <v>10</v>
      </c>
      <c r="AI66" s="124">
        <v>10</v>
      </c>
      <c r="AJ66" s="126">
        <v>2</v>
      </c>
      <c r="AK66" s="124">
        <v>2</v>
      </c>
      <c r="AL66" s="126">
        <v>108</v>
      </c>
      <c r="AM66" s="124">
        <v>108</v>
      </c>
      <c r="AN66" s="126">
        <v>232</v>
      </c>
      <c r="AO66" s="124">
        <v>232</v>
      </c>
      <c r="AP66" s="126">
        <v>132</v>
      </c>
      <c r="AQ66" s="124">
        <v>132</v>
      </c>
      <c r="AR66" s="126">
        <v>157</v>
      </c>
      <c r="AS66" s="124">
        <v>157</v>
      </c>
    </row>
    <row r="67" spans="1:45" ht="13.5" customHeight="1" x14ac:dyDescent="0.3">
      <c r="A67" s="123" t="s">
        <v>153</v>
      </c>
      <c r="B67" s="167" t="str">
        <f>'Incentive Goal'!B66</f>
        <v>MONTGOMERY</v>
      </c>
      <c r="C67" s="124">
        <v>4</v>
      </c>
      <c r="D67" s="124">
        <v>5</v>
      </c>
      <c r="E67" s="225">
        <v>1304</v>
      </c>
      <c r="F67" s="224">
        <v>326</v>
      </c>
      <c r="G67" s="225">
        <v>44</v>
      </c>
      <c r="H67" s="224">
        <v>11</v>
      </c>
      <c r="I67" s="225">
        <v>82</v>
      </c>
      <c r="J67" s="224">
        <v>20.5</v>
      </c>
      <c r="K67" s="125">
        <v>1637112.27</v>
      </c>
      <c r="L67" s="125">
        <v>409278.0675</v>
      </c>
      <c r="M67" s="125">
        <v>327422.45400000003</v>
      </c>
      <c r="N67" s="356">
        <v>20718</v>
      </c>
      <c r="O67" s="124">
        <v>5179.5</v>
      </c>
      <c r="P67" s="356">
        <v>37</v>
      </c>
      <c r="Q67" s="124">
        <v>9.25</v>
      </c>
      <c r="R67" s="355">
        <v>254</v>
      </c>
      <c r="S67" s="124">
        <v>63.5</v>
      </c>
      <c r="T67" s="355">
        <v>6</v>
      </c>
      <c r="U67" s="124">
        <v>1.5</v>
      </c>
      <c r="V67" s="355">
        <v>22</v>
      </c>
      <c r="W67" s="124">
        <v>5.5</v>
      </c>
      <c r="X67" s="355">
        <v>42</v>
      </c>
      <c r="Y67" s="124">
        <v>10.5</v>
      </c>
      <c r="Z67" s="355">
        <v>69</v>
      </c>
      <c r="AA67" s="124">
        <v>17.25</v>
      </c>
      <c r="AB67" s="355">
        <v>60</v>
      </c>
      <c r="AC67" s="124">
        <v>15</v>
      </c>
      <c r="AD67" s="355">
        <v>1</v>
      </c>
      <c r="AE67" s="124">
        <v>0.25</v>
      </c>
      <c r="AF67" s="126">
        <v>15</v>
      </c>
      <c r="AG67" s="124">
        <v>3.75</v>
      </c>
      <c r="AH67" s="126">
        <v>61</v>
      </c>
      <c r="AI67" s="124">
        <v>15.25</v>
      </c>
      <c r="AJ67" s="126">
        <v>9</v>
      </c>
      <c r="AK67" s="124">
        <v>2.25</v>
      </c>
      <c r="AL67" s="126">
        <v>657</v>
      </c>
      <c r="AM67" s="124">
        <v>164.25</v>
      </c>
      <c r="AN67" s="126">
        <v>1144</v>
      </c>
      <c r="AO67" s="124">
        <v>286</v>
      </c>
      <c r="AP67" s="126">
        <v>866</v>
      </c>
      <c r="AQ67" s="124">
        <v>216.5</v>
      </c>
      <c r="AR67" s="126">
        <v>1006</v>
      </c>
      <c r="AS67" s="124">
        <v>251.5</v>
      </c>
    </row>
    <row r="68" spans="1:45" ht="13.5" customHeight="1" x14ac:dyDescent="0.3">
      <c r="A68" s="123" t="s">
        <v>153</v>
      </c>
      <c r="B68" s="167" t="str">
        <f>'Incentive Goal'!B67</f>
        <v>MOORE</v>
      </c>
      <c r="C68" s="124">
        <v>7</v>
      </c>
      <c r="D68" s="124">
        <v>11</v>
      </c>
      <c r="E68" s="225">
        <v>2112</v>
      </c>
      <c r="F68" s="224">
        <v>301.71428571428572</v>
      </c>
      <c r="G68" s="225">
        <v>83</v>
      </c>
      <c r="H68" s="224">
        <v>11.857142857142858</v>
      </c>
      <c r="I68" s="225">
        <v>118</v>
      </c>
      <c r="J68" s="224">
        <v>16.857142857142858</v>
      </c>
      <c r="K68" s="125">
        <v>3858482.78</v>
      </c>
      <c r="L68" s="125">
        <v>551211.82571428572</v>
      </c>
      <c r="M68" s="125">
        <v>350771.1618181818</v>
      </c>
      <c r="N68" s="356">
        <v>35407</v>
      </c>
      <c r="O68" s="124">
        <v>5058.1428571428569</v>
      </c>
      <c r="P68" s="356">
        <v>176</v>
      </c>
      <c r="Q68" s="124">
        <v>25.142857142857142</v>
      </c>
      <c r="R68" s="355">
        <v>1180</v>
      </c>
      <c r="S68" s="124">
        <v>168.57142857142858</v>
      </c>
      <c r="T68" s="355">
        <v>94</v>
      </c>
      <c r="U68" s="124">
        <v>13.428571428571429</v>
      </c>
      <c r="V68" s="355">
        <v>27</v>
      </c>
      <c r="W68" s="124">
        <v>3.8571428571428572</v>
      </c>
      <c r="X68" s="355">
        <v>87</v>
      </c>
      <c r="Y68" s="124">
        <v>12.428571428571429</v>
      </c>
      <c r="Z68" s="355">
        <v>68</v>
      </c>
      <c r="AA68" s="124">
        <v>9.7142857142857135</v>
      </c>
      <c r="AB68" s="355">
        <v>106</v>
      </c>
      <c r="AC68" s="124">
        <v>15.142857142857142</v>
      </c>
      <c r="AD68" s="355">
        <v>72</v>
      </c>
      <c r="AE68" s="124">
        <v>10.285714285714286</v>
      </c>
      <c r="AF68" s="126">
        <v>115</v>
      </c>
      <c r="AG68" s="124">
        <v>16.428571428571427</v>
      </c>
      <c r="AH68" s="126">
        <v>160</v>
      </c>
      <c r="AI68" s="124">
        <v>22.857142857142858</v>
      </c>
      <c r="AJ68" s="126">
        <v>28</v>
      </c>
      <c r="AK68" s="124">
        <v>4</v>
      </c>
      <c r="AL68" s="126">
        <v>1020</v>
      </c>
      <c r="AM68" s="124">
        <v>145.71428571428572</v>
      </c>
      <c r="AN68" s="126">
        <v>1170</v>
      </c>
      <c r="AO68" s="124">
        <v>167.14285714285714</v>
      </c>
      <c r="AP68" s="126">
        <v>1786</v>
      </c>
      <c r="AQ68" s="124">
        <v>255.14285714285714</v>
      </c>
      <c r="AR68" s="126">
        <v>935</v>
      </c>
      <c r="AS68" s="124">
        <v>133.57142857142858</v>
      </c>
    </row>
    <row r="69" spans="1:45" ht="13.5" customHeight="1" x14ac:dyDescent="0.3">
      <c r="A69" s="123" t="s">
        <v>238</v>
      </c>
      <c r="B69" s="167" t="str">
        <f>'Incentive Goal'!B68</f>
        <v>NASH</v>
      </c>
      <c r="C69" s="124">
        <v>14</v>
      </c>
      <c r="D69" s="124">
        <v>19.5</v>
      </c>
      <c r="E69" s="225">
        <v>4408</v>
      </c>
      <c r="F69" s="224">
        <v>314.85714285714283</v>
      </c>
      <c r="G69" s="225">
        <v>238</v>
      </c>
      <c r="H69" s="224">
        <v>17</v>
      </c>
      <c r="I69" s="225">
        <v>163</v>
      </c>
      <c r="J69" s="224">
        <v>11.642857142857142</v>
      </c>
      <c r="K69" s="125">
        <v>6610377.1799999997</v>
      </c>
      <c r="L69" s="125">
        <v>472169.79857142858</v>
      </c>
      <c r="M69" s="125">
        <v>338993.70153846155</v>
      </c>
      <c r="N69" s="356">
        <v>77600</v>
      </c>
      <c r="O69" s="124">
        <v>5542.8571428571431</v>
      </c>
      <c r="P69" s="356">
        <v>427</v>
      </c>
      <c r="Q69" s="124">
        <v>30.5</v>
      </c>
      <c r="R69" s="355">
        <v>10325</v>
      </c>
      <c r="S69" s="124">
        <v>737.5</v>
      </c>
      <c r="T69" s="355">
        <v>1102</v>
      </c>
      <c r="U69" s="124">
        <v>78.714285714285708</v>
      </c>
      <c r="V69" s="355">
        <v>136</v>
      </c>
      <c r="W69" s="124">
        <v>9.7142857142857135</v>
      </c>
      <c r="X69" s="355">
        <v>237</v>
      </c>
      <c r="Y69" s="124">
        <v>16.928571428571427</v>
      </c>
      <c r="Z69" s="355">
        <v>298</v>
      </c>
      <c r="AA69" s="124">
        <v>21.285714285714285</v>
      </c>
      <c r="AB69" s="355">
        <v>142</v>
      </c>
      <c r="AC69" s="124">
        <v>10.142857142857142</v>
      </c>
      <c r="AD69" s="355">
        <v>788</v>
      </c>
      <c r="AE69" s="124">
        <v>56.285714285714285</v>
      </c>
      <c r="AF69" s="126">
        <v>270</v>
      </c>
      <c r="AG69" s="124">
        <v>19.285714285714285</v>
      </c>
      <c r="AH69" s="126">
        <v>247</v>
      </c>
      <c r="AI69" s="124">
        <v>17.642857142857142</v>
      </c>
      <c r="AJ69" s="126">
        <v>21</v>
      </c>
      <c r="AK69" s="124">
        <v>1.5</v>
      </c>
      <c r="AL69" s="126">
        <v>2438</v>
      </c>
      <c r="AM69" s="124">
        <v>174.14285714285714</v>
      </c>
      <c r="AN69" s="126">
        <v>3555</v>
      </c>
      <c r="AO69" s="124">
        <v>253.92857142857142</v>
      </c>
      <c r="AP69" s="126">
        <v>4410</v>
      </c>
      <c r="AQ69" s="124">
        <v>315</v>
      </c>
      <c r="AR69" s="126">
        <v>3407</v>
      </c>
      <c r="AS69" s="124">
        <v>243.35714285714286</v>
      </c>
    </row>
    <row r="70" spans="1:45" ht="13.5" customHeight="1" x14ac:dyDescent="0.3">
      <c r="A70" s="123" t="s">
        <v>166</v>
      </c>
      <c r="B70" s="167" t="str">
        <f>'Incentive Goal'!B69</f>
        <v>NEW HANOVER</v>
      </c>
      <c r="C70" s="124">
        <v>14</v>
      </c>
      <c r="D70" s="124">
        <v>15</v>
      </c>
      <c r="E70" s="225">
        <v>4947</v>
      </c>
      <c r="F70" s="224">
        <v>353.35714285714283</v>
      </c>
      <c r="G70" s="225">
        <v>211</v>
      </c>
      <c r="H70" s="224">
        <v>15.071428571428571</v>
      </c>
      <c r="I70" s="225">
        <v>183</v>
      </c>
      <c r="J70" s="224">
        <v>13.071428571428571</v>
      </c>
      <c r="K70" s="125">
        <v>8144143.9699999997</v>
      </c>
      <c r="L70" s="125">
        <v>581724.5692857143</v>
      </c>
      <c r="M70" s="125">
        <v>542942.93133333337</v>
      </c>
      <c r="N70" s="356">
        <v>97579</v>
      </c>
      <c r="O70" s="124">
        <v>6969.9285714285716</v>
      </c>
      <c r="P70" s="356">
        <v>437</v>
      </c>
      <c r="Q70" s="124">
        <v>31.214285714285715</v>
      </c>
      <c r="R70" s="355">
        <v>2647</v>
      </c>
      <c r="S70" s="124">
        <v>189.07142857142858</v>
      </c>
      <c r="T70" s="355">
        <v>67</v>
      </c>
      <c r="U70" s="124">
        <v>4.7857142857142856</v>
      </c>
      <c r="V70" s="355">
        <v>99</v>
      </c>
      <c r="W70" s="124">
        <v>7.0714285714285712</v>
      </c>
      <c r="X70" s="355">
        <v>221</v>
      </c>
      <c r="Y70" s="124">
        <v>15.785714285714286</v>
      </c>
      <c r="Z70" s="355">
        <v>233</v>
      </c>
      <c r="AA70" s="124">
        <v>16.642857142857142</v>
      </c>
      <c r="AB70" s="355">
        <v>159</v>
      </c>
      <c r="AC70" s="124">
        <v>11.357142857142858</v>
      </c>
      <c r="AD70" s="355">
        <v>45</v>
      </c>
      <c r="AE70" s="124">
        <v>3.2142857142857144</v>
      </c>
      <c r="AF70" s="126">
        <v>131</v>
      </c>
      <c r="AG70" s="124">
        <v>9.3571428571428577</v>
      </c>
      <c r="AH70" s="126">
        <v>199</v>
      </c>
      <c r="AI70" s="124">
        <v>14.214285714285714</v>
      </c>
      <c r="AJ70" s="126">
        <v>78</v>
      </c>
      <c r="AK70" s="124">
        <v>5.5714285714285712</v>
      </c>
      <c r="AL70" s="126">
        <v>2847</v>
      </c>
      <c r="AM70" s="124">
        <v>203.35714285714286</v>
      </c>
      <c r="AN70" s="126">
        <v>1855</v>
      </c>
      <c r="AO70" s="124">
        <v>132.5</v>
      </c>
      <c r="AP70" s="126">
        <v>1858</v>
      </c>
      <c r="AQ70" s="124">
        <v>132.71428571428572</v>
      </c>
      <c r="AR70" s="126">
        <v>1967</v>
      </c>
      <c r="AS70" s="124">
        <v>140.5</v>
      </c>
    </row>
    <row r="71" spans="1:45" ht="13.5" customHeight="1" x14ac:dyDescent="0.3">
      <c r="A71" s="123" t="s">
        <v>154</v>
      </c>
      <c r="B71" s="167" t="str">
        <f>'Incentive Goal'!B70</f>
        <v>NORTH CAROLINA</v>
      </c>
      <c r="C71" s="124">
        <v>0</v>
      </c>
      <c r="D71" s="124">
        <v>0</v>
      </c>
      <c r="E71" s="225">
        <v>7</v>
      </c>
      <c r="F71" s="224"/>
      <c r="G71" s="225">
        <v>9</v>
      </c>
      <c r="H71" s="224">
        <v>0</v>
      </c>
      <c r="I71" s="225"/>
      <c r="J71" s="224" t="e">
        <v>#DIV/0!</v>
      </c>
      <c r="K71" s="125">
        <v>0</v>
      </c>
      <c r="L71" s="125" t="e">
        <v>#DIV/0!</v>
      </c>
      <c r="M71" s="125" t="e">
        <v>#DIV/0!</v>
      </c>
      <c r="N71" s="356">
        <v>283078</v>
      </c>
      <c r="O71" s="124" t="e">
        <v>#DIV/0!</v>
      </c>
      <c r="P71" s="356">
        <v>2294</v>
      </c>
      <c r="Q71" s="124" t="e">
        <v>#DIV/0!</v>
      </c>
      <c r="R71" s="355">
        <v>23764</v>
      </c>
      <c r="S71" s="124" t="e">
        <v>#DIV/0!</v>
      </c>
      <c r="T71" s="355">
        <v>36</v>
      </c>
      <c r="U71" s="124" t="e">
        <v>#DIV/0!</v>
      </c>
      <c r="V71" s="355">
        <v>0</v>
      </c>
      <c r="W71" s="124" t="e">
        <v>#DIV/0!</v>
      </c>
      <c r="X71" s="355">
        <v>9</v>
      </c>
      <c r="Y71" s="124" t="e">
        <v>#DIV/0!</v>
      </c>
      <c r="Z71" s="355">
        <v>0</v>
      </c>
      <c r="AA71" s="124" t="e">
        <v>#DIV/0!</v>
      </c>
      <c r="AB71" s="355">
        <v>0</v>
      </c>
      <c r="AC71" s="124" t="e">
        <v>#DIV/0!</v>
      </c>
      <c r="AD71" s="355">
        <v>1</v>
      </c>
      <c r="AE71" s="124" t="e">
        <v>#DIV/0!</v>
      </c>
      <c r="AF71" s="126">
        <v>0</v>
      </c>
      <c r="AG71" s="124" t="e">
        <v>#DIV/0!</v>
      </c>
      <c r="AH71" s="126">
        <v>0</v>
      </c>
      <c r="AI71" s="124" t="e">
        <v>#DIV/0!</v>
      </c>
      <c r="AJ71" s="126">
        <v>0</v>
      </c>
      <c r="AK71" s="124" t="e">
        <v>#DIV/0!</v>
      </c>
      <c r="AL71" s="126">
        <v>0</v>
      </c>
      <c r="AM71" s="124" t="e">
        <v>#DIV/0!</v>
      </c>
      <c r="AN71" s="126">
        <v>12</v>
      </c>
      <c r="AO71" s="124" t="e">
        <v>#DIV/0!</v>
      </c>
      <c r="AP71" s="126">
        <v>53</v>
      </c>
      <c r="AQ71" s="124" t="e">
        <v>#DIV/0!</v>
      </c>
      <c r="AR71" s="126">
        <v>0</v>
      </c>
      <c r="AS71" s="124" t="e">
        <v>#DIV/0!</v>
      </c>
    </row>
    <row r="72" spans="1:45" ht="13.5" customHeight="1" x14ac:dyDescent="0.3">
      <c r="A72" s="123" t="s">
        <v>238</v>
      </c>
      <c r="B72" s="167" t="str">
        <f>'Incentive Goal'!B71</f>
        <v>NORTHAMPTON</v>
      </c>
      <c r="C72" s="124">
        <v>6</v>
      </c>
      <c r="D72" s="124">
        <v>5</v>
      </c>
      <c r="E72" s="225">
        <v>1602</v>
      </c>
      <c r="F72" s="224">
        <v>267</v>
      </c>
      <c r="G72" s="225">
        <v>51</v>
      </c>
      <c r="H72" s="224">
        <v>8.5</v>
      </c>
      <c r="I72" s="225">
        <v>44</v>
      </c>
      <c r="J72" s="224">
        <v>7.333333333333333</v>
      </c>
      <c r="K72" s="125">
        <v>1465312.48</v>
      </c>
      <c r="L72" s="125">
        <v>244218.74666666667</v>
      </c>
      <c r="M72" s="125">
        <v>293062.49599999998</v>
      </c>
      <c r="N72" s="356">
        <v>23809</v>
      </c>
      <c r="O72" s="124">
        <v>3968.1666666666665</v>
      </c>
      <c r="P72" s="356">
        <v>51</v>
      </c>
      <c r="Q72" s="124">
        <v>8.5</v>
      </c>
      <c r="R72" s="355">
        <v>3015</v>
      </c>
      <c r="S72" s="124">
        <v>502.5</v>
      </c>
      <c r="T72" s="355">
        <v>111</v>
      </c>
      <c r="U72" s="124">
        <v>18.5</v>
      </c>
      <c r="V72" s="355">
        <v>44</v>
      </c>
      <c r="W72" s="124">
        <v>7.333333333333333</v>
      </c>
      <c r="X72" s="355">
        <v>49</v>
      </c>
      <c r="Y72" s="124">
        <v>8.1666666666666661</v>
      </c>
      <c r="Z72" s="355">
        <v>101</v>
      </c>
      <c r="AA72" s="124">
        <v>16.833333333333332</v>
      </c>
      <c r="AB72" s="355">
        <v>45</v>
      </c>
      <c r="AC72" s="124">
        <v>7.5</v>
      </c>
      <c r="AD72" s="355">
        <v>11</v>
      </c>
      <c r="AE72" s="124">
        <v>1.8333333333333333</v>
      </c>
      <c r="AF72" s="126">
        <v>41</v>
      </c>
      <c r="AG72" s="124">
        <v>6.833333333333333</v>
      </c>
      <c r="AH72" s="126">
        <v>57</v>
      </c>
      <c r="AI72" s="124">
        <v>9.5</v>
      </c>
      <c r="AJ72" s="126">
        <v>22</v>
      </c>
      <c r="AK72" s="124">
        <v>3.6666666666666665</v>
      </c>
      <c r="AL72" s="126">
        <v>548</v>
      </c>
      <c r="AM72" s="124">
        <v>91.333333333333329</v>
      </c>
      <c r="AN72" s="126">
        <v>389</v>
      </c>
      <c r="AO72" s="124">
        <v>64.833333333333329</v>
      </c>
      <c r="AP72" s="126">
        <v>398</v>
      </c>
      <c r="AQ72" s="124">
        <v>66.333333333333329</v>
      </c>
      <c r="AR72" s="126">
        <v>129</v>
      </c>
      <c r="AS72" s="124">
        <v>21.5</v>
      </c>
    </row>
    <row r="73" spans="1:45" ht="13.5" customHeight="1" x14ac:dyDescent="0.3">
      <c r="A73" s="123" t="s">
        <v>166</v>
      </c>
      <c r="B73" s="167" t="str">
        <f>'Incentive Goal'!B72</f>
        <v>ONSLOW</v>
      </c>
      <c r="C73" s="124">
        <v>13</v>
      </c>
      <c r="D73" s="124">
        <v>18</v>
      </c>
      <c r="E73" s="225">
        <v>7151</v>
      </c>
      <c r="F73" s="224">
        <v>550.07692307692309</v>
      </c>
      <c r="G73" s="225">
        <v>224</v>
      </c>
      <c r="H73" s="224">
        <v>17.23076923076923</v>
      </c>
      <c r="I73" s="225">
        <v>290</v>
      </c>
      <c r="J73" s="224">
        <v>22.307692307692307</v>
      </c>
      <c r="K73" s="125">
        <v>14529343.609999999</v>
      </c>
      <c r="L73" s="125">
        <v>1117641.8161538462</v>
      </c>
      <c r="M73" s="125">
        <v>807185.75611111103</v>
      </c>
      <c r="N73" s="356">
        <v>79889</v>
      </c>
      <c r="O73" s="124">
        <v>6145.3076923076924</v>
      </c>
      <c r="P73" s="356">
        <v>209</v>
      </c>
      <c r="Q73" s="124">
        <v>16.076923076923077</v>
      </c>
      <c r="R73" s="355">
        <v>2258</v>
      </c>
      <c r="S73" s="124">
        <v>173.69230769230768</v>
      </c>
      <c r="T73" s="355">
        <v>14</v>
      </c>
      <c r="U73" s="124">
        <v>1.0769230769230769</v>
      </c>
      <c r="V73" s="355">
        <v>134</v>
      </c>
      <c r="W73" s="124">
        <v>10.307692307692308</v>
      </c>
      <c r="X73" s="355">
        <v>234</v>
      </c>
      <c r="Y73" s="124">
        <v>18</v>
      </c>
      <c r="Z73" s="355">
        <v>499</v>
      </c>
      <c r="AA73" s="124">
        <v>38.384615384615387</v>
      </c>
      <c r="AB73" s="355">
        <v>280</v>
      </c>
      <c r="AC73" s="124">
        <v>21.53846153846154</v>
      </c>
      <c r="AD73" s="355">
        <v>26</v>
      </c>
      <c r="AE73" s="124">
        <v>2</v>
      </c>
      <c r="AF73" s="126">
        <v>211</v>
      </c>
      <c r="AG73" s="124">
        <v>16.23076923076923</v>
      </c>
      <c r="AH73" s="126">
        <v>375</v>
      </c>
      <c r="AI73" s="124">
        <v>28.846153846153847</v>
      </c>
      <c r="AJ73" s="126">
        <v>21</v>
      </c>
      <c r="AK73" s="124">
        <v>1.6153846153846154</v>
      </c>
      <c r="AL73" s="126">
        <v>2263</v>
      </c>
      <c r="AM73" s="124">
        <v>174.07692307692307</v>
      </c>
      <c r="AN73" s="126">
        <v>2007</v>
      </c>
      <c r="AO73" s="124">
        <v>154.38461538461539</v>
      </c>
      <c r="AP73" s="126">
        <v>4387</v>
      </c>
      <c r="AQ73" s="124">
        <v>337.46153846153845</v>
      </c>
      <c r="AR73" s="126">
        <v>798</v>
      </c>
      <c r="AS73" s="124">
        <v>61.384615384615387</v>
      </c>
    </row>
    <row r="74" spans="1:45" ht="13.5" customHeight="1" x14ac:dyDescent="0.3">
      <c r="A74" s="123" t="s">
        <v>142</v>
      </c>
      <c r="B74" s="167" t="str">
        <f>'Incentive Goal'!B73</f>
        <v>ORANGE</v>
      </c>
      <c r="C74" s="124">
        <v>8</v>
      </c>
      <c r="D74" s="124">
        <v>12</v>
      </c>
      <c r="E74" s="225">
        <v>1638</v>
      </c>
      <c r="F74" s="224">
        <v>204.75</v>
      </c>
      <c r="G74" s="225">
        <v>68</v>
      </c>
      <c r="H74" s="224">
        <v>8.5</v>
      </c>
      <c r="I74" s="225">
        <v>59</v>
      </c>
      <c r="J74" s="224">
        <v>7.375</v>
      </c>
      <c r="K74" s="125">
        <v>3258675.32</v>
      </c>
      <c r="L74" s="125">
        <v>407334.41499999998</v>
      </c>
      <c r="M74" s="125">
        <v>271556.27666666667</v>
      </c>
      <c r="N74" s="356">
        <v>28207</v>
      </c>
      <c r="O74" s="124">
        <v>3525.875</v>
      </c>
      <c r="P74" s="356">
        <v>178</v>
      </c>
      <c r="Q74" s="124">
        <v>22.25</v>
      </c>
      <c r="R74" s="355">
        <v>4495</v>
      </c>
      <c r="S74" s="124">
        <v>561.875</v>
      </c>
      <c r="T74" s="355">
        <v>360</v>
      </c>
      <c r="U74" s="124">
        <v>45</v>
      </c>
      <c r="V74" s="355">
        <v>46</v>
      </c>
      <c r="W74" s="124">
        <v>5.75</v>
      </c>
      <c r="X74" s="355">
        <v>80</v>
      </c>
      <c r="Y74" s="124">
        <v>10</v>
      </c>
      <c r="Z74" s="355">
        <v>94</v>
      </c>
      <c r="AA74" s="124">
        <v>11.75</v>
      </c>
      <c r="AB74" s="355">
        <v>55</v>
      </c>
      <c r="AC74" s="124">
        <v>6.875</v>
      </c>
      <c r="AD74" s="355">
        <v>373</v>
      </c>
      <c r="AE74" s="124">
        <v>46.625</v>
      </c>
      <c r="AF74" s="126">
        <v>82</v>
      </c>
      <c r="AG74" s="124">
        <v>10.25</v>
      </c>
      <c r="AH74" s="126">
        <v>108</v>
      </c>
      <c r="AI74" s="124">
        <v>13.5</v>
      </c>
      <c r="AJ74" s="126">
        <v>24</v>
      </c>
      <c r="AK74" s="124">
        <v>3</v>
      </c>
      <c r="AL74" s="126">
        <v>842</v>
      </c>
      <c r="AM74" s="124">
        <v>105.25</v>
      </c>
      <c r="AN74" s="126">
        <v>785</v>
      </c>
      <c r="AO74" s="124">
        <v>98.125</v>
      </c>
      <c r="AP74" s="126">
        <v>4432</v>
      </c>
      <c r="AQ74" s="124">
        <v>554</v>
      </c>
      <c r="AR74" s="126">
        <v>499</v>
      </c>
      <c r="AS74" s="124">
        <v>62.375</v>
      </c>
    </row>
    <row r="75" spans="1:45" ht="13.5" customHeight="1" x14ac:dyDescent="0.3">
      <c r="A75" s="123" t="s">
        <v>166</v>
      </c>
      <c r="B75" s="167" t="str">
        <f>'Incentive Goal'!B74</f>
        <v>PAMLICO</v>
      </c>
      <c r="C75" s="124">
        <v>1</v>
      </c>
      <c r="D75" s="124">
        <v>1.33</v>
      </c>
      <c r="E75" s="225">
        <v>440</v>
      </c>
      <c r="F75" s="224">
        <v>440</v>
      </c>
      <c r="G75" s="225">
        <v>17</v>
      </c>
      <c r="H75" s="224">
        <v>17</v>
      </c>
      <c r="I75" s="225">
        <v>17</v>
      </c>
      <c r="J75" s="224">
        <v>17</v>
      </c>
      <c r="K75" s="125">
        <v>601890.24</v>
      </c>
      <c r="L75" s="125">
        <v>601890.24</v>
      </c>
      <c r="M75" s="125">
        <v>452549.05263157893</v>
      </c>
      <c r="N75" s="356">
        <v>7067</v>
      </c>
      <c r="O75" s="124">
        <v>7067</v>
      </c>
      <c r="P75" s="356">
        <v>23</v>
      </c>
      <c r="Q75" s="124">
        <v>23</v>
      </c>
      <c r="R75" s="355">
        <v>602</v>
      </c>
      <c r="S75" s="124">
        <v>602</v>
      </c>
      <c r="T75" s="355">
        <v>0</v>
      </c>
      <c r="U75" s="124">
        <v>0</v>
      </c>
      <c r="V75" s="355">
        <v>5</v>
      </c>
      <c r="W75" s="124">
        <v>5</v>
      </c>
      <c r="X75" s="355">
        <v>19</v>
      </c>
      <c r="Y75" s="124">
        <v>19</v>
      </c>
      <c r="Z75" s="355">
        <v>25</v>
      </c>
      <c r="AA75" s="124">
        <v>25</v>
      </c>
      <c r="AB75" s="355">
        <v>15</v>
      </c>
      <c r="AC75" s="124">
        <v>15</v>
      </c>
      <c r="AD75" s="355">
        <v>0</v>
      </c>
      <c r="AE75" s="124">
        <v>0</v>
      </c>
      <c r="AF75" s="126">
        <v>18</v>
      </c>
      <c r="AG75" s="124">
        <v>18</v>
      </c>
      <c r="AH75" s="126">
        <v>26</v>
      </c>
      <c r="AI75" s="124">
        <v>26</v>
      </c>
      <c r="AJ75" s="126">
        <v>6</v>
      </c>
      <c r="AK75" s="124">
        <v>6</v>
      </c>
      <c r="AL75" s="126">
        <v>118</v>
      </c>
      <c r="AM75" s="124">
        <v>118</v>
      </c>
      <c r="AN75" s="126">
        <v>356</v>
      </c>
      <c r="AO75" s="124">
        <v>356</v>
      </c>
      <c r="AP75" s="126">
        <v>137</v>
      </c>
      <c r="AQ75" s="124">
        <v>137</v>
      </c>
      <c r="AR75" s="126">
        <v>188</v>
      </c>
      <c r="AS75" s="124">
        <v>188</v>
      </c>
    </row>
    <row r="76" spans="1:45" ht="13.5" customHeight="1" x14ac:dyDescent="0.3">
      <c r="A76" s="123" t="s">
        <v>317</v>
      </c>
      <c r="B76" s="167" t="str">
        <f>'Incentive Goal'!B75</f>
        <v>PASQUOTANK</v>
      </c>
      <c r="C76" s="124">
        <v>5</v>
      </c>
      <c r="D76" s="124">
        <v>5</v>
      </c>
      <c r="E76" s="225">
        <v>2032</v>
      </c>
      <c r="F76" s="224">
        <v>406.4</v>
      </c>
      <c r="G76" s="225">
        <v>47</v>
      </c>
      <c r="H76" s="224">
        <v>9.4</v>
      </c>
      <c r="I76" s="225">
        <v>67</v>
      </c>
      <c r="J76" s="224">
        <v>13.4</v>
      </c>
      <c r="K76" s="125">
        <v>2984740</v>
      </c>
      <c r="L76" s="125">
        <v>596948</v>
      </c>
      <c r="M76" s="125">
        <v>596948</v>
      </c>
      <c r="N76" s="356">
        <v>28517</v>
      </c>
      <c r="O76" s="124">
        <v>5703.4</v>
      </c>
      <c r="P76" s="356">
        <v>83</v>
      </c>
      <c r="Q76" s="124">
        <v>16.600000000000001</v>
      </c>
      <c r="R76" s="355">
        <v>866</v>
      </c>
      <c r="S76" s="124">
        <v>173.2</v>
      </c>
      <c r="T76" s="355">
        <v>7</v>
      </c>
      <c r="U76" s="124">
        <v>1.4</v>
      </c>
      <c r="V76" s="355">
        <v>27</v>
      </c>
      <c r="W76" s="124">
        <v>5.4</v>
      </c>
      <c r="X76" s="355">
        <v>99</v>
      </c>
      <c r="Y76" s="124">
        <v>19.8</v>
      </c>
      <c r="Z76" s="355">
        <v>120</v>
      </c>
      <c r="AA76" s="124">
        <v>24</v>
      </c>
      <c r="AB76" s="355">
        <v>91</v>
      </c>
      <c r="AC76" s="124">
        <v>18.2</v>
      </c>
      <c r="AD76" s="355">
        <v>20</v>
      </c>
      <c r="AE76" s="124">
        <v>4</v>
      </c>
      <c r="AF76" s="126">
        <v>60</v>
      </c>
      <c r="AG76" s="124">
        <v>12</v>
      </c>
      <c r="AH76" s="126">
        <v>116</v>
      </c>
      <c r="AI76" s="124">
        <v>23.2</v>
      </c>
      <c r="AJ76" s="126">
        <v>33</v>
      </c>
      <c r="AK76" s="124">
        <v>6.6</v>
      </c>
      <c r="AL76" s="126">
        <v>605</v>
      </c>
      <c r="AM76" s="124">
        <v>121</v>
      </c>
      <c r="AN76" s="126">
        <v>892</v>
      </c>
      <c r="AO76" s="124">
        <v>178.4</v>
      </c>
      <c r="AP76" s="126">
        <v>984</v>
      </c>
      <c r="AQ76" s="124">
        <v>196.8</v>
      </c>
      <c r="AR76" s="126">
        <v>307</v>
      </c>
      <c r="AS76" s="124">
        <v>61.4</v>
      </c>
    </row>
    <row r="77" spans="1:45" ht="13.5" customHeight="1" x14ac:dyDescent="0.3">
      <c r="A77" s="123" t="s">
        <v>166</v>
      </c>
      <c r="B77" s="167" t="str">
        <f>'Incentive Goal'!B76</f>
        <v>PENDER</v>
      </c>
      <c r="C77" s="124">
        <v>3</v>
      </c>
      <c r="D77" s="124">
        <v>5.5</v>
      </c>
      <c r="E77" s="225">
        <v>1491</v>
      </c>
      <c r="F77" s="224">
        <v>497</v>
      </c>
      <c r="G77" s="225">
        <v>43</v>
      </c>
      <c r="H77" s="224">
        <v>14.333333333333334</v>
      </c>
      <c r="I77" s="225">
        <v>79</v>
      </c>
      <c r="J77" s="224">
        <v>26.333333333333332</v>
      </c>
      <c r="K77" s="125">
        <v>2456892.9500000002</v>
      </c>
      <c r="L77" s="125">
        <v>818964.31666666677</v>
      </c>
      <c r="M77" s="125">
        <v>446707.80909090914</v>
      </c>
      <c r="N77" s="356">
        <v>23426</v>
      </c>
      <c r="O77" s="124">
        <v>7808.666666666667</v>
      </c>
      <c r="P77" s="356">
        <v>129</v>
      </c>
      <c r="Q77" s="124">
        <v>43</v>
      </c>
      <c r="R77" s="355">
        <v>576</v>
      </c>
      <c r="S77" s="124">
        <v>192</v>
      </c>
      <c r="T77" s="355">
        <v>38</v>
      </c>
      <c r="U77" s="124">
        <v>12.666666666666666</v>
      </c>
      <c r="V77" s="355">
        <v>12</v>
      </c>
      <c r="W77" s="124">
        <v>4</v>
      </c>
      <c r="X77" s="355">
        <v>47</v>
      </c>
      <c r="Y77" s="124">
        <v>15.666666666666666</v>
      </c>
      <c r="Z77" s="355">
        <v>54</v>
      </c>
      <c r="AA77" s="124">
        <v>18</v>
      </c>
      <c r="AB77" s="355">
        <v>74</v>
      </c>
      <c r="AC77" s="124">
        <v>24.666666666666668</v>
      </c>
      <c r="AD77" s="355">
        <v>11</v>
      </c>
      <c r="AE77" s="124">
        <v>3.6666666666666665</v>
      </c>
      <c r="AF77" s="126">
        <v>62</v>
      </c>
      <c r="AG77" s="124">
        <v>20.666666666666668</v>
      </c>
      <c r="AH77" s="126">
        <v>45</v>
      </c>
      <c r="AI77" s="124">
        <v>15</v>
      </c>
      <c r="AJ77" s="126">
        <v>18</v>
      </c>
      <c r="AK77" s="124">
        <v>6</v>
      </c>
      <c r="AL77" s="126">
        <v>516</v>
      </c>
      <c r="AM77" s="124">
        <v>172</v>
      </c>
      <c r="AN77" s="126">
        <v>622</v>
      </c>
      <c r="AO77" s="124">
        <v>207.33333333333334</v>
      </c>
      <c r="AP77" s="126">
        <v>741</v>
      </c>
      <c r="AQ77" s="124">
        <v>247</v>
      </c>
      <c r="AR77" s="126">
        <v>194</v>
      </c>
      <c r="AS77" s="124">
        <v>64.666666666666671</v>
      </c>
    </row>
    <row r="78" spans="1:45" ht="13.5" customHeight="1" x14ac:dyDescent="0.3">
      <c r="A78" s="123" t="s">
        <v>317</v>
      </c>
      <c r="B78" s="167" t="str">
        <f>'Incentive Goal'!B77</f>
        <v>PERQUIMANS</v>
      </c>
      <c r="C78" s="124">
        <v>0.5</v>
      </c>
      <c r="D78" s="124">
        <v>1.5</v>
      </c>
      <c r="E78" s="225">
        <v>506</v>
      </c>
      <c r="F78" s="224">
        <v>1012</v>
      </c>
      <c r="G78" s="225">
        <v>21</v>
      </c>
      <c r="H78" s="224">
        <v>42</v>
      </c>
      <c r="I78" s="225">
        <v>14</v>
      </c>
      <c r="J78" s="224">
        <v>28</v>
      </c>
      <c r="K78" s="125">
        <v>818467.17</v>
      </c>
      <c r="L78" s="125">
        <v>1636934.34</v>
      </c>
      <c r="M78" s="125">
        <v>545644.78</v>
      </c>
      <c r="N78" s="356">
        <v>7083</v>
      </c>
      <c r="O78" s="124">
        <v>14166</v>
      </c>
      <c r="P78" s="356">
        <v>17</v>
      </c>
      <c r="Q78" s="124">
        <v>34</v>
      </c>
      <c r="R78" s="355">
        <v>247</v>
      </c>
      <c r="S78" s="124">
        <v>494</v>
      </c>
      <c r="T78" s="355">
        <v>7</v>
      </c>
      <c r="U78" s="124">
        <v>14</v>
      </c>
      <c r="V78" s="355">
        <v>0</v>
      </c>
      <c r="W78" s="124">
        <v>0</v>
      </c>
      <c r="X78" s="355">
        <v>2</v>
      </c>
      <c r="Y78" s="124">
        <v>4</v>
      </c>
      <c r="Z78" s="355">
        <v>0</v>
      </c>
      <c r="AA78" s="124">
        <v>0</v>
      </c>
      <c r="AB78" s="355">
        <v>0</v>
      </c>
      <c r="AC78" s="124">
        <v>0</v>
      </c>
      <c r="AD78" s="355">
        <v>1</v>
      </c>
      <c r="AE78" s="124">
        <v>2</v>
      </c>
      <c r="AF78" s="126">
        <v>19</v>
      </c>
      <c r="AG78" s="124">
        <v>38</v>
      </c>
      <c r="AH78" s="126">
        <v>42</v>
      </c>
      <c r="AI78" s="124">
        <v>84</v>
      </c>
      <c r="AJ78" s="126">
        <v>3</v>
      </c>
      <c r="AK78" s="124">
        <v>6</v>
      </c>
      <c r="AL78" s="126">
        <v>141</v>
      </c>
      <c r="AM78" s="124">
        <v>282</v>
      </c>
      <c r="AN78" s="126">
        <v>418</v>
      </c>
      <c r="AO78" s="124">
        <v>836</v>
      </c>
      <c r="AP78" s="126">
        <v>727</v>
      </c>
      <c r="AQ78" s="124">
        <v>1454</v>
      </c>
      <c r="AR78" s="126">
        <v>108</v>
      </c>
      <c r="AS78" s="124">
        <v>216</v>
      </c>
    </row>
    <row r="79" spans="1:45" ht="13.5" customHeight="1" x14ac:dyDescent="0.3">
      <c r="A79" s="123" t="s">
        <v>142</v>
      </c>
      <c r="B79" s="167" t="str">
        <f>'Incentive Goal'!B78</f>
        <v>PERSON</v>
      </c>
      <c r="C79" s="124">
        <v>7</v>
      </c>
      <c r="D79" s="124">
        <v>9</v>
      </c>
      <c r="E79" s="225">
        <v>1746</v>
      </c>
      <c r="F79" s="224">
        <v>249.42857142857142</v>
      </c>
      <c r="G79" s="225">
        <v>68</v>
      </c>
      <c r="H79" s="224">
        <v>9.7142857142857135</v>
      </c>
      <c r="I79" s="225">
        <v>91</v>
      </c>
      <c r="J79" s="224">
        <v>13</v>
      </c>
      <c r="K79" s="125">
        <v>2369326.04</v>
      </c>
      <c r="L79" s="125">
        <v>338475.14857142855</v>
      </c>
      <c r="M79" s="125">
        <v>263258.44888888887</v>
      </c>
      <c r="N79" s="356">
        <v>26535</v>
      </c>
      <c r="O79" s="124">
        <v>3790.7142857142858</v>
      </c>
      <c r="P79" s="356">
        <v>126</v>
      </c>
      <c r="Q79" s="124">
        <v>18</v>
      </c>
      <c r="R79" s="355">
        <v>4335</v>
      </c>
      <c r="S79" s="124">
        <v>619.28571428571433</v>
      </c>
      <c r="T79" s="355">
        <v>341</v>
      </c>
      <c r="U79" s="124">
        <v>48.714285714285715</v>
      </c>
      <c r="V79" s="355">
        <v>29</v>
      </c>
      <c r="W79" s="124">
        <v>4.1428571428571432</v>
      </c>
      <c r="X79" s="355">
        <v>72</v>
      </c>
      <c r="Y79" s="124">
        <v>10.285714285714286</v>
      </c>
      <c r="Z79" s="355">
        <v>107</v>
      </c>
      <c r="AA79" s="124">
        <v>15.285714285714286</v>
      </c>
      <c r="AB79" s="355">
        <v>79</v>
      </c>
      <c r="AC79" s="124">
        <v>11.285714285714286</v>
      </c>
      <c r="AD79" s="355">
        <v>8</v>
      </c>
      <c r="AE79" s="124">
        <v>1.1428571428571428</v>
      </c>
      <c r="AF79" s="126">
        <v>36</v>
      </c>
      <c r="AG79" s="124">
        <v>5.1428571428571432</v>
      </c>
      <c r="AH79" s="126">
        <v>55</v>
      </c>
      <c r="AI79" s="124">
        <v>7.8571428571428568</v>
      </c>
      <c r="AJ79" s="126">
        <v>3</v>
      </c>
      <c r="AK79" s="124">
        <v>0.42857142857142855</v>
      </c>
      <c r="AL79" s="126">
        <v>619</v>
      </c>
      <c r="AM79" s="124">
        <v>88.428571428571431</v>
      </c>
      <c r="AN79" s="126">
        <v>853</v>
      </c>
      <c r="AO79" s="124">
        <v>121.85714285714286</v>
      </c>
      <c r="AP79" s="126">
        <v>1003</v>
      </c>
      <c r="AQ79" s="124">
        <v>143.28571428571428</v>
      </c>
      <c r="AR79" s="126">
        <v>706</v>
      </c>
      <c r="AS79" s="124">
        <v>100.85714285714286</v>
      </c>
    </row>
    <row r="80" spans="1:45" ht="13.5" customHeight="1" x14ac:dyDescent="0.3">
      <c r="A80" s="123" t="s">
        <v>238</v>
      </c>
      <c r="B80" s="167" t="str">
        <f>'Incentive Goal'!B79</f>
        <v>PITT</v>
      </c>
      <c r="C80" s="124">
        <v>22</v>
      </c>
      <c r="D80" s="124">
        <v>29.8</v>
      </c>
      <c r="E80" s="225">
        <v>8532</v>
      </c>
      <c r="F80" s="224">
        <v>387.81818181818181</v>
      </c>
      <c r="G80" s="225">
        <v>350</v>
      </c>
      <c r="H80" s="224">
        <v>15.909090909090908</v>
      </c>
      <c r="I80" s="225">
        <v>350</v>
      </c>
      <c r="J80" s="224">
        <v>15.909090909090908</v>
      </c>
      <c r="K80" s="125">
        <v>11201522.35</v>
      </c>
      <c r="L80" s="125">
        <v>509160.10681818181</v>
      </c>
      <c r="M80" s="125">
        <v>375890.01174496644</v>
      </c>
      <c r="N80" s="356">
        <v>95394</v>
      </c>
      <c r="O80" s="124">
        <v>4336.090909090909</v>
      </c>
      <c r="P80" s="356">
        <v>451</v>
      </c>
      <c r="Q80" s="124">
        <v>20.5</v>
      </c>
      <c r="R80" s="355">
        <v>9737</v>
      </c>
      <c r="S80" s="124">
        <v>442.59090909090907</v>
      </c>
      <c r="T80" s="355">
        <v>727</v>
      </c>
      <c r="U80" s="124">
        <v>33.045454545454547</v>
      </c>
      <c r="V80" s="355">
        <v>667</v>
      </c>
      <c r="W80" s="124">
        <v>30.318181818181817</v>
      </c>
      <c r="X80" s="355">
        <v>353</v>
      </c>
      <c r="Y80" s="124">
        <v>16.045454545454547</v>
      </c>
      <c r="Z80" s="355">
        <v>1196</v>
      </c>
      <c r="AA80" s="124">
        <v>54.363636363636367</v>
      </c>
      <c r="AB80" s="355">
        <v>303</v>
      </c>
      <c r="AC80" s="124">
        <v>13.772727272727273</v>
      </c>
      <c r="AD80" s="355">
        <v>801</v>
      </c>
      <c r="AE80" s="124">
        <v>36.409090909090907</v>
      </c>
      <c r="AF80" s="126">
        <v>279</v>
      </c>
      <c r="AG80" s="124">
        <v>12.681818181818182</v>
      </c>
      <c r="AH80" s="126">
        <v>297</v>
      </c>
      <c r="AI80" s="124">
        <v>13.5</v>
      </c>
      <c r="AJ80" s="126">
        <v>68</v>
      </c>
      <c r="AK80" s="124">
        <v>3.0909090909090908</v>
      </c>
      <c r="AL80" s="126">
        <v>4053</v>
      </c>
      <c r="AM80" s="124">
        <v>184.22727272727272</v>
      </c>
      <c r="AN80" s="126">
        <v>5272</v>
      </c>
      <c r="AO80" s="124">
        <v>239.63636363636363</v>
      </c>
      <c r="AP80" s="126">
        <v>10635</v>
      </c>
      <c r="AQ80" s="124">
        <v>483.40909090909093</v>
      </c>
      <c r="AR80" s="126">
        <v>1383</v>
      </c>
      <c r="AS80" s="124">
        <v>62.863636363636367</v>
      </c>
    </row>
    <row r="81" spans="1:45" ht="13.5" customHeight="1" x14ac:dyDescent="0.3">
      <c r="A81" s="123" t="s">
        <v>251</v>
      </c>
      <c r="B81" s="167" t="str">
        <f>'Incentive Goal'!B80</f>
        <v>POLK</v>
      </c>
      <c r="C81" s="124">
        <v>1</v>
      </c>
      <c r="D81" s="124">
        <v>1.1000000000000001</v>
      </c>
      <c r="E81" s="225">
        <v>368</v>
      </c>
      <c r="F81" s="224">
        <v>368</v>
      </c>
      <c r="G81" s="225">
        <v>15</v>
      </c>
      <c r="H81" s="224">
        <v>15</v>
      </c>
      <c r="I81" s="225">
        <v>27</v>
      </c>
      <c r="J81" s="224">
        <v>27</v>
      </c>
      <c r="K81" s="125">
        <v>531998.27</v>
      </c>
      <c r="L81" s="125">
        <v>531998.27</v>
      </c>
      <c r="M81" s="125">
        <v>483634.79090909089</v>
      </c>
      <c r="N81" s="356">
        <v>5658</v>
      </c>
      <c r="O81" s="124">
        <v>5658</v>
      </c>
      <c r="P81" s="356">
        <v>42</v>
      </c>
      <c r="Q81" s="124">
        <v>42</v>
      </c>
      <c r="R81" s="355">
        <v>631</v>
      </c>
      <c r="S81" s="124">
        <v>631</v>
      </c>
      <c r="T81" s="355">
        <v>35</v>
      </c>
      <c r="U81" s="124">
        <v>35</v>
      </c>
      <c r="V81" s="355">
        <v>3</v>
      </c>
      <c r="W81" s="124">
        <v>3</v>
      </c>
      <c r="X81" s="355">
        <v>15</v>
      </c>
      <c r="Y81" s="124">
        <v>15</v>
      </c>
      <c r="Z81" s="355">
        <v>30</v>
      </c>
      <c r="AA81" s="124">
        <v>30</v>
      </c>
      <c r="AB81" s="355">
        <v>25</v>
      </c>
      <c r="AC81" s="124">
        <v>25</v>
      </c>
      <c r="AD81" s="355">
        <v>0</v>
      </c>
      <c r="AE81" s="124">
        <v>0</v>
      </c>
      <c r="AF81" s="126">
        <v>0</v>
      </c>
      <c r="AG81" s="124">
        <v>0</v>
      </c>
      <c r="AH81" s="126">
        <v>50</v>
      </c>
      <c r="AI81" s="124">
        <v>50</v>
      </c>
      <c r="AJ81" s="126">
        <v>8</v>
      </c>
      <c r="AK81" s="124">
        <v>8</v>
      </c>
      <c r="AL81" s="126">
        <v>152</v>
      </c>
      <c r="AM81" s="124">
        <v>152</v>
      </c>
      <c r="AN81" s="126">
        <v>379</v>
      </c>
      <c r="AO81" s="124">
        <v>379</v>
      </c>
      <c r="AP81" s="126">
        <v>740</v>
      </c>
      <c r="AQ81" s="124">
        <v>740</v>
      </c>
      <c r="AR81" s="126">
        <v>335</v>
      </c>
      <c r="AS81" s="124">
        <v>335</v>
      </c>
    </row>
    <row r="82" spans="1:45" ht="13.5" customHeight="1" x14ac:dyDescent="0.3">
      <c r="A82" s="123" t="s">
        <v>142</v>
      </c>
      <c r="B82" s="167" t="str">
        <f>'Incentive Goal'!B81</f>
        <v>RANDOLPH</v>
      </c>
      <c r="C82" s="124">
        <v>12</v>
      </c>
      <c r="D82" s="124">
        <v>16</v>
      </c>
      <c r="E82" s="225">
        <v>4117</v>
      </c>
      <c r="F82" s="224">
        <v>343.08333333333331</v>
      </c>
      <c r="G82" s="225">
        <v>64</v>
      </c>
      <c r="H82" s="224">
        <v>5.333333333333333</v>
      </c>
      <c r="I82" s="225">
        <v>188</v>
      </c>
      <c r="J82" s="224">
        <v>15.666666666666666</v>
      </c>
      <c r="K82" s="125">
        <v>6130435.6200000001</v>
      </c>
      <c r="L82" s="125">
        <v>510869.63500000001</v>
      </c>
      <c r="M82" s="125">
        <v>383152.22625000001</v>
      </c>
      <c r="N82" s="356">
        <v>64093</v>
      </c>
      <c r="O82" s="124">
        <v>5341.083333333333</v>
      </c>
      <c r="P82" s="356">
        <v>226</v>
      </c>
      <c r="Q82" s="124">
        <v>18.833333333333332</v>
      </c>
      <c r="R82" s="355">
        <v>3897</v>
      </c>
      <c r="S82" s="124">
        <v>324.75</v>
      </c>
      <c r="T82" s="355">
        <v>73</v>
      </c>
      <c r="U82" s="124">
        <v>6.083333333333333</v>
      </c>
      <c r="V82" s="355">
        <v>111</v>
      </c>
      <c r="W82" s="124">
        <v>9.25</v>
      </c>
      <c r="X82" s="355">
        <v>79</v>
      </c>
      <c r="Y82" s="124">
        <v>6.583333333333333</v>
      </c>
      <c r="Z82" s="355">
        <v>323</v>
      </c>
      <c r="AA82" s="124">
        <v>26.916666666666668</v>
      </c>
      <c r="AB82" s="355">
        <v>180</v>
      </c>
      <c r="AC82" s="124">
        <v>15</v>
      </c>
      <c r="AD82" s="355">
        <v>17</v>
      </c>
      <c r="AE82" s="124">
        <v>1.4166666666666667</v>
      </c>
      <c r="AF82" s="126">
        <v>125</v>
      </c>
      <c r="AG82" s="124">
        <v>10.416666666666666</v>
      </c>
      <c r="AH82" s="126">
        <v>182</v>
      </c>
      <c r="AI82" s="124">
        <v>15.166666666666666</v>
      </c>
      <c r="AJ82" s="126">
        <v>36</v>
      </c>
      <c r="AK82" s="124">
        <v>3</v>
      </c>
      <c r="AL82" s="126">
        <v>1441</v>
      </c>
      <c r="AM82" s="124">
        <v>120.08333333333333</v>
      </c>
      <c r="AN82" s="126">
        <v>2379</v>
      </c>
      <c r="AO82" s="124">
        <v>198.25</v>
      </c>
      <c r="AP82" s="126">
        <v>2894</v>
      </c>
      <c r="AQ82" s="124">
        <v>241.16666666666666</v>
      </c>
      <c r="AR82" s="126">
        <v>1127</v>
      </c>
      <c r="AS82" s="124">
        <v>93.916666666666671</v>
      </c>
    </row>
    <row r="83" spans="1:45" ht="13.5" customHeight="1" x14ac:dyDescent="0.3">
      <c r="A83" s="123" t="s">
        <v>153</v>
      </c>
      <c r="B83" s="167" t="str">
        <f>'Incentive Goal'!B82</f>
        <v>RICHMOND</v>
      </c>
      <c r="C83" s="124">
        <v>9.75</v>
      </c>
      <c r="D83" s="124">
        <v>11</v>
      </c>
      <c r="E83" s="225">
        <v>3875</v>
      </c>
      <c r="F83" s="224">
        <v>397.43589743589746</v>
      </c>
      <c r="G83" s="225">
        <v>137</v>
      </c>
      <c r="H83" s="224">
        <v>14.051282051282051</v>
      </c>
      <c r="I83" s="225">
        <v>260</v>
      </c>
      <c r="J83" s="224">
        <v>26.666666666666668</v>
      </c>
      <c r="K83" s="125">
        <v>4529064.9000000004</v>
      </c>
      <c r="L83" s="125">
        <v>464519.47692307696</v>
      </c>
      <c r="M83" s="125">
        <v>411733.17272727279</v>
      </c>
      <c r="N83" s="356">
        <v>75805</v>
      </c>
      <c r="O83" s="124">
        <v>7774.8717948717949</v>
      </c>
      <c r="P83" s="356">
        <v>296</v>
      </c>
      <c r="Q83" s="124">
        <v>30.358974358974358</v>
      </c>
      <c r="R83" s="355">
        <v>2636</v>
      </c>
      <c r="S83" s="124">
        <v>270.35897435897436</v>
      </c>
      <c r="T83" s="355">
        <v>153</v>
      </c>
      <c r="U83" s="124">
        <v>15.692307692307692</v>
      </c>
      <c r="V83" s="355">
        <v>105</v>
      </c>
      <c r="W83" s="124">
        <v>10.76923076923077</v>
      </c>
      <c r="X83" s="355">
        <v>145</v>
      </c>
      <c r="Y83" s="124">
        <v>14.871794871794872</v>
      </c>
      <c r="Z83" s="355">
        <v>157</v>
      </c>
      <c r="AA83" s="124">
        <v>16.102564102564102</v>
      </c>
      <c r="AB83" s="355">
        <v>203</v>
      </c>
      <c r="AC83" s="124">
        <v>20.820512820512821</v>
      </c>
      <c r="AD83" s="355">
        <v>15</v>
      </c>
      <c r="AE83" s="124">
        <v>1.5384615384615385</v>
      </c>
      <c r="AF83" s="126">
        <v>117</v>
      </c>
      <c r="AG83" s="124">
        <v>12</v>
      </c>
      <c r="AH83" s="126">
        <v>209</v>
      </c>
      <c r="AI83" s="124">
        <v>21.435897435897434</v>
      </c>
      <c r="AJ83" s="126">
        <v>27</v>
      </c>
      <c r="AK83" s="124">
        <v>2.7692307692307692</v>
      </c>
      <c r="AL83" s="126">
        <v>2279</v>
      </c>
      <c r="AM83" s="124">
        <v>233.74358974358975</v>
      </c>
      <c r="AN83" s="126">
        <v>3109</v>
      </c>
      <c r="AO83" s="124">
        <v>318.87179487179486</v>
      </c>
      <c r="AP83" s="126">
        <v>13038</v>
      </c>
      <c r="AQ83" s="124">
        <v>1337.2307692307693</v>
      </c>
      <c r="AR83" s="126">
        <v>1177</v>
      </c>
      <c r="AS83" s="124">
        <v>120.71794871794872</v>
      </c>
    </row>
    <row r="84" spans="1:45" ht="13.5" customHeight="1" x14ac:dyDescent="0.3">
      <c r="A84" s="123" t="s">
        <v>153</v>
      </c>
      <c r="B84" s="167" t="str">
        <f>'Incentive Goal'!B83</f>
        <v>ROBESON</v>
      </c>
      <c r="C84" s="124">
        <v>25</v>
      </c>
      <c r="D84" s="124">
        <v>29</v>
      </c>
      <c r="E84" s="225">
        <v>8088</v>
      </c>
      <c r="F84" s="224">
        <v>323.52</v>
      </c>
      <c r="G84" s="225">
        <v>344</v>
      </c>
      <c r="H84" s="224">
        <v>13.76</v>
      </c>
      <c r="I84" s="225">
        <v>396</v>
      </c>
      <c r="J84" s="224">
        <v>15.84</v>
      </c>
      <c r="K84" s="125">
        <v>8882459.7100000009</v>
      </c>
      <c r="L84" s="125">
        <v>355298.38840000005</v>
      </c>
      <c r="M84" s="125">
        <v>306291.71413793106</v>
      </c>
      <c r="N84" s="356">
        <v>150862</v>
      </c>
      <c r="O84" s="124">
        <v>6034.48</v>
      </c>
      <c r="P84" s="356">
        <v>633</v>
      </c>
      <c r="Q84" s="124">
        <v>25.32</v>
      </c>
      <c r="R84" s="355">
        <v>4027</v>
      </c>
      <c r="S84" s="124">
        <v>161.08000000000001</v>
      </c>
      <c r="T84" s="355">
        <v>246</v>
      </c>
      <c r="U84" s="124">
        <v>9.84</v>
      </c>
      <c r="V84" s="355">
        <v>135</v>
      </c>
      <c r="W84" s="124">
        <v>5.4</v>
      </c>
      <c r="X84" s="355">
        <v>363</v>
      </c>
      <c r="Y84" s="124">
        <v>14.52</v>
      </c>
      <c r="Z84" s="355">
        <v>293</v>
      </c>
      <c r="AA84" s="124">
        <v>11.72</v>
      </c>
      <c r="AB84" s="355">
        <v>349</v>
      </c>
      <c r="AC84" s="124">
        <v>13.96</v>
      </c>
      <c r="AD84" s="355">
        <v>354</v>
      </c>
      <c r="AE84" s="124">
        <v>14.16</v>
      </c>
      <c r="AF84" s="126">
        <v>473</v>
      </c>
      <c r="AG84" s="124">
        <v>18.920000000000002</v>
      </c>
      <c r="AH84" s="126">
        <v>531</v>
      </c>
      <c r="AI84" s="124">
        <v>21.24</v>
      </c>
      <c r="AJ84" s="126">
        <v>43</v>
      </c>
      <c r="AK84" s="124">
        <v>1.72</v>
      </c>
      <c r="AL84" s="126">
        <v>2871</v>
      </c>
      <c r="AM84" s="124">
        <v>114.84</v>
      </c>
      <c r="AN84" s="126">
        <v>3143</v>
      </c>
      <c r="AO84" s="124">
        <v>125.72</v>
      </c>
      <c r="AP84" s="126">
        <v>6785</v>
      </c>
      <c r="AQ84" s="124">
        <v>271.39999999999998</v>
      </c>
      <c r="AR84" s="126">
        <v>1625</v>
      </c>
      <c r="AS84" s="124">
        <v>65</v>
      </c>
    </row>
    <row r="85" spans="1:45" ht="13.5" customHeight="1" x14ac:dyDescent="0.3">
      <c r="A85" s="123" t="s">
        <v>142</v>
      </c>
      <c r="B85" s="167" t="str">
        <f>'Incentive Goal'!B84</f>
        <v>ROCKINGHAM</v>
      </c>
      <c r="C85" s="124">
        <v>8</v>
      </c>
      <c r="D85" s="124">
        <v>11</v>
      </c>
      <c r="E85" s="225">
        <v>3271</v>
      </c>
      <c r="F85" s="224">
        <v>408.875</v>
      </c>
      <c r="G85" s="225">
        <v>171</v>
      </c>
      <c r="H85" s="224">
        <v>21.375</v>
      </c>
      <c r="I85" s="225">
        <v>195</v>
      </c>
      <c r="J85" s="224">
        <v>24.375</v>
      </c>
      <c r="K85" s="125">
        <v>4106765.17</v>
      </c>
      <c r="L85" s="125">
        <v>513345.64624999999</v>
      </c>
      <c r="M85" s="125">
        <v>373342.28818181815</v>
      </c>
      <c r="N85" s="356">
        <v>55107</v>
      </c>
      <c r="O85" s="124">
        <v>6888.375</v>
      </c>
      <c r="P85" s="356">
        <v>336</v>
      </c>
      <c r="Q85" s="124">
        <v>42</v>
      </c>
      <c r="R85" s="355">
        <v>459</v>
      </c>
      <c r="S85" s="124">
        <v>57.375</v>
      </c>
      <c r="T85" s="355">
        <v>23</v>
      </c>
      <c r="U85" s="124">
        <v>2.875</v>
      </c>
      <c r="V85" s="355">
        <v>179</v>
      </c>
      <c r="W85" s="124">
        <v>22.375</v>
      </c>
      <c r="X85" s="355">
        <v>173</v>
      </c>
      <c r="Y85" s="124">
        <v>21.625</v>
      </c>
      <c r="Z85" s="355">
        <v>649</v>
      </c>
      <c r="AA85" s="124">
        <v>81.125</v>
      </c>
      <c r="AB85" s="355">
        <v>184</v>
      </c>
      <c r="AC85" s="124">
        <v>23</v>
      </c>
      <c r="AD85" s="355">
        <v>7</v>
      </c>
      <c r="AE85" s="124">
        <v>0.875</v>
      </c>
      <c r="AF85" s="126">
        <v>76</v>
      </c>
      <c r="AG85" s="124">
        <v>9.5</v>
      </c>
      <c r="AH85" s="126">
        <v>316</v>
      </c>
      <c r="AI85" s="124">
        <v>39.5</v>
      </c>
      <c r="AJ85" s="126">
        <v>27</v>
      </c>
      <c r="AK85" s="124">
        <v>3.375</v>
      </c>
      <c r="AL85" s="126">
        <v>1367</v>
      </c>
      <c r="AM85" s="124">
        <v>170.875</v>
      </c>
      <c r="AN85" s="126">
        <v>1772</v>
      </c>
      <c r="AO85" s="124">
        <v>221.5</v>
      </c>
      <c r="AP85" s="126">
        <v>3705</v>
      </c>
      <c r="AQ85" s="124">
        <v>463.125</v>
      </c>
      <c r="AR85" s="126">
        <v>446</v>
      </c>
      <c r="AS85" s="124">
        <v>55.75</v>
      </c>
    </row>
    <row r="86" spans="1:45" ht="13.5" customHeight="1" x14ac:dyDescent="0.3">
      <c r="A86" s="123" t="s">
        <v>153</v>
      </c>
      <c r="B86" s="167" t="str">
        <f>'Incentive Goal'!B85</f>
        <v>ROWAN</v>
      </c>
      <c r="C86" s="124">
        <v>14.5</v>
      </c>
      <c r="D86" s="124">
        <v>21</v>
      </c>
      <c r="E86" s="225">
        <v>4681</v>
      </c>
      <c r="F86" s="224">
        <v>322.82758620689657</v>
      </c>
      <c r="G86" s="225">
        <v>137</v>
      </c>
      <c r="H86" s="224">
        <v>9.4482758620689662</v>
      </c>
      <c r="I86" s="225">
        <v>194</v>
      </c>
      <c r="J86" s="224">
        <v>13.379310344827585</v>
      </c>
      <c r="K86" s="125">
        <v>7022745.4199999999</v>
      </c>
      <c r="L86" s="125">
        <v>484327.27034482756</v>
      </c>
      <c r="M86" s="125">
        <v>334416.44857142854</v>
      </c>
      <c r="N86" s="356">
        <v>74625</v>
      </c>
      <c r="O86" s="124">
        <v>5146.5517241379312</v>
      </c>
      <c r="P86" s="356">
        <v>605</v>
      </c>
      <c r="Q86" s="124">
        <v>41.724137931034484</v>
      </c>
      <c r="R86" s="355">
        <v>42064</v>
      </c>
      <c r="S86" s="124">
        <v>2900.9655172413795</v>
      </c>
      <c r="T86" s="355">
        <v>19693</v>
      </c>
      <c r="U86" s="124">
        <v>1358.1379310344828</v>
      </c>
      <c r="V86" s="355">
        <v>55</v>
      </c>
      <c r="W86" s="124">
        <v>3.7931034482758621</v>
      </c>
      <c r="X86" s="355">
        <v>137</v>
      </c>
      <c r="Y86" s="124">
        <v>9.4482758620689662</v>
      </c>
      <c r="Z86" s="355">
        <v>149</v>
      </c>
      <c r="AA86" s="124">
        <v>10.275862068965518</v>
      </c>
      <c r="AB86" s="355">
        <v>192</v>
      </c>
      <c r="AC86" s="124">
        <v>13.241379310344827</v>
      </c>
      <c r="AD86" s="355">
        <v>9</v>
      </c>
      <c r="AE86" s="124">
        <v>0.62068965517241381</v>
      </c>
      <c r="AF86" s="126">
        <v>143</v>
      </c>
      <c r="AG86" s="124">
        <v>9.862068965517242</v>
      </c>
      <c r="AH86" s="126">
        <v>110</v>
      </c>
      <c r="AI86" s="124">
        <v>7.5862068965517242</v>
      </c>
      <c r="AJ86" s="126">
        <v>53</v>
      </c>
      <c r="AK86" s="124">
        <v>3.6551724137931036</v>
      </c>
      <c r="AL86" s="126">
        <v>2327</v>
      </c>
      <c r="AM86" s="124">
        <v>160.48275862068965</v>
      </c>
      <c r="AN86" s="126">
        <v>3653</v>
      </c>
      <c r="AO86" s="124">
        <v>251.93103448275863</v>
      </c>
      <c r="AP86" s="126">
        <v>3271</v>
      </c>
      <c r="AQ86" s="124">
        <v>225.58620689655172</v>
      </c>
      <c r="AR86" s="126">
        <v>2812</v>
      </c>
      <c r="AS86" s="124">
        <v>193.93103448275863</v>
      </c>
    </row>
    <row r="87" spans="1:45" ht="13.5" customHeight="1" x14ac:dyDescent="0.3">
      <c r="A87" s="123" t="s">
        <v>152</v>
      </c>
      <c r="B87" s="167" t="str">
        <f>'Incentive Goal'!B86</f>
        <v>RUTHERFORD</v>
      </c>
      <c r="C87" s="124">
        <v>9</v>
      </c>
      <c r="D87" s="124">
        <v>9</v>
      </c>
      <c r="E87" s="225">
        <v>3572</v>
      </c>
      <c r="F87" s="224">
        <v>396.88888888888891</v>
      </c>
      <c r="G87" s="225">
        <v>85</v>
      </c>
      <c r="H87" s="224">
        <v>9.4444444444444446</v>
      </c>
      <c r="I87" s="225">
        <v>130</v>
      </c>
      <c r="J87" s="224">
        <v>14.444444444444445</v>
      </c>
      <c r="K87" s="125">
        <v>3623671.62</v>
      </c>
      <c r="L87" s="125">
        <v>402630.18</v>
      </c>
      <c r="M87" s="125">
        <v>402630.18</v>
      </c>
      <c r="N87" s="356">
        <v>52098</v>
      </c>
      <c r="O87" s="124">
        <v>5788.666666666667</v>
      </c>
      <c r="P87" s="356">
        <v>108</v>
      </c>
      <c r="Q87" s="124">
        <v>12</v>
      </c>
      <c r="R87" s="355">
        <v>11482</v>
      </c>
      <c r="S87" s="124">
        <v>1275.7777777777778</v>
      </c>
      <c r="T87" s="355">
        <v>275</v>
      </c>
      <c r="U87" s="124">
        <v>30.555555555555557</v>
      </c>
      <c r="V87" s="355">
        <v>33</v>
      </c>
      <c r="W87" s="124">
        <v>3.6666666666666665</v>
      </c>
      <c r="X87" s="355">
        <v>85</v>
      </c>
      <c r="Y87" s="124">
        <v>9.4444444444444446</v>
      </c>
      <c r="Z87" s="355">
        <v>155</v>
      </c>
      <c r="AA87" s="124">
        <v>17.222222222222221</v>
      </c>
      <c r="AB87" s="355">
        <v>118</v>
      </c>
      <c r="AC87" s="124">
        <v>13.111111111111111</v>
      </c>
      <c r="AD87" s="355">
        <v>13</v>
      </c>
      <c r="AE87" s="124">
        <v>1.4444444444444444</v>
      </c>
      <c r="AF87" s="126">
        <v>63</v>
      </c>
      <c r="AG87" s="124">
        <v>7</v>
      </c>
      <c r="AH87" s="126">
        <v>73</v>
      </c>
      <c r="AI87" s="124">
        <v>8.1111111111111107</v>
      </c>
      <c r="AJ87" s="126">
        <v>7</v>
      </c>
      <c r="AK87" s="124">
        <v>0.77777777777777779</v>
      </c>
      <c r="AL87" s="126">
        <v>1235</v>
      </c>
      <c r="AM87" s="124">
        <v>137.22222222222223</v>
      </c>
      <c r="AN87" s="126">
        <v>1202</v>
      </c>
      <c r="AO87" s="124">
        <v>133.55555555555554</v>
      </c>
      <c r="AP87" s="126">
        <v>1651</v>
      </c>
      <c r="AQ87" s="124">
        <v>183.44444444444446</v>
      </c>
      <c r="AR87" s="126">
        <v>912</v>
      </c>
      <c r="AS87" s="124">
        <v>101.33333333333333</v>
      </c>
    </row>
    <row r="88" spans="1:45" ht="13.5" customHeight="1" x14ac:dyDescent="0.3">
      <c r="A88" s="123" t="s">
        <v>166</v>
      </c>
      <c r="B88" s="167" t="str">
        <f>'Incentive Goal'!B87</f>
        <v>SAMPSON</v>
      </c>
      <c r="C88" s="124">
        <v>10</v>
      </c>
      <c r="D88" s="124">
        <v>13</v>
      </c>
      <c r="E88" s="225">
        <v>3018</v>
      </c>
      <c r="F88" s="224">
        <v>301.8</v>
      </c>
      <c r="G88" s="225">
        <v>125</v>
      </c>
      <c r="H88" s="224">
        <v>12.5</v>
      </c>
      <c r="I88" s="225">
        <v>122</v>
      </c>
      <c r="J88" s="224">
        <v>12.2</v>
      </c>
      <c r="K88" s="125">
        <v>4757564.7699999996</v>
      </c>
      <c r="L88" s="125">
        <v>475756.47699999996</v>
      </c>
      <c r="M88" s="125">
        <v>365966.52076923073</v>
      </c>
      <c r="N88" s="356">
        <v>46482</v>
      </c>
      <c r="O88" s="124">
        <v>4648.2</v>
      </c>
      <c r="P88" s="356">
        <v>213</v>
      </c>
      <c r="Q88" s="124">
        <v>21.3</v>
      </c>
      <c r="R88" s="355">
        <v>2676</v>
      </c>
      <c r="S88" s="124">
        <v>267.60000000000002</v>
      </c>
      <c r="T88" s="355">
        <v>61</v>
      </c>
      <c r="U88" s="124">
        <v>6.1</v>
      </c>
      <c r="V88" s="355">
        <v>51</v>
      </c>
      <c r="W88" s="124">
        <v>5.0999999999999996</v>
      </c>
      <c r="X88" s="355">
        <v>125</v>
      </c>
      <c r="Y88" s="124">
        <v>12.5</v>
      </c>
      <c r="Z88" s="355">
        <v>178</v>
      </c>
      <c r="AA88" s="124">
        <v>17.8</v>
      </c>
      <c r="AB88" s="355">
        <v>109</v>
      </c>
      <c r="AC88" s="124">
        <v>10.9</v>
      </c>
      <c r="AD88" s="355">
        <v>20</v>
      </c>
      <c r="AE88" s="124">
        <v>2</v>
      </c>
      <c r="AF88" s="126">
        <v>212</v>
      </c>
      <c r="AG88" s="124">
        <v>21.2</v>
      </c>
      <c r="AH88" s="126">
        <v>171</v>
      </c>
      <c r="AI88" s="124">
        <v>17.100000000000001</v>
      </c>
      <c r="AJ88" s="126">
        <v>27</v>
      </c>
      <c r="AK88" s="124">
        <v>2.7</v>
      </c>
      <c r="AL88" s="126">
        <v>1449</v>
      </c>
      <c r="AM88" s="124">
        <v>144.9</v>
      </c>
      <c r="AN88" s="126">
        <v>2161</v>
      </c>
      <c r="AO88" s="124">
        <v>216.1</v>
      </c>
      <c r="AP88" s="126">
        <v>3045</v>
      </c>
      <c r="AQ88" s="124">
        <v>304.5</v>
      </c>
      <c r="AR88" s="126">
        <v>1163</v>
      </c>
      <c r="AS88" s="124">
        <v>116.3</v>
      </c>
    </row>
    <row r="89" spans="1:45" ht="13.5" customHeight="1" x14ac:dyDescent="0.3">
      <c r="A89" s="123" t="s">
        <v>153</v>
      </c>
      <c r="B89" s="167" t="str">
        <f>'Incentive Goal'!B88</f>
        <v>SCOTLAND</v>
      </c>
      <c r="C89" s="124">
        <v>11</v>
      </c>
      <c r="D89" s="124">
        <v>13</v>
      </c>
      <c r="E89" s="225">
        <v>3569</v>
      </c>
      <c r="F89" s="224">
        <v>324.45454545454544</v>
      </c>
      <c r="G89" s="225">
        <v>134</v>
      </c>
      <c r="H89" s="224">
        <v>12.181818181818182</v>
      </c>
      <c r="I89" s="225">
        <v>142</v>
      </c>
      <c r="J89" s="224">
        <v>12.909090909090908</v>
      </c>
      <c r="K89" s="125">
        <v>3938746.66</v>
      </c>
      <c r="L89" s="125">
        <v>358067.87818181817</v>
      </c>
      <c r="M89" s="125">
        <v>302980.51230769232</v>
      </c>
      <c r="N89" s="356">
        <v>54505</v>
      </c>
      <c r="O89" s="124">
        <v>4955</v>
      </c>
      <c r="P89" s="356">
        <v>121</v>
      </c>
      <c r="Q89" s="124">
        <v>11</v>
      </c>
      <c r="R89" s="355">
        <v>1432</v>
      </c>
      <c r="S89" s="124">
        <v>130.18181818181819</v>
      </c>
      <c r="T89" s="355">
        <v>5</v>
      </c>
      <c r="U89" s="124">
        <v>0.45454545454545453</v>
      </c>
      <c r="V89" s="355">
        <v>188</v>
      </c>
      <c r="W89" s="124">
        <v>17.09090909090909</v>
      </c>
      <c r="X89" s="355">
        <v>141</v>
      </c>
      <c r="Y89" s="124">
        <v>12.818181818181818</v>
      </c>
      <c r="Z89" s="355">
        <v>206</v>
      </c>
      <c r="AA89" s="124">
        <v>18.727272727272727</v>
      </c>
      <c r="AB89" s="355">
        <v>129</v>
      </c>
      <c r="AC89" s="124">
        <v>11.727272727272727</v>
      </c>
      <c r="AD89" s="355">
        <v>179</v>
      </c>
      <c r="AE89" s="124">
        <v>16.272727272727273</v>
      </c>
      <c r="AF89" s="126">
        <v>95</v>
      </c>
      <c r="AG89" s="124">
        <v>8.6363636363636367</v>
      </c>
      <c r="AH89" s="126">
        <v>129</v>
      </c>
      <c r="AI89" s="124">
        <v>11.727272727272727</v>
      </c>
      <c r="AJ89" s="126">
        <v>37</v>
      </c>
      <c r="AK89" s="124">
        <v>3.3636363636363638</v>
      </c>
      <c r="AL89" s="126">
        <v>1954</v>
      </c>
      <c r="AM89" s="124">
        <v>177.63636363636363</v>
      </c>
      <c r="AN89" s="126">
        <v>1692</v>
      </c>
      <c r="AO89" s="124">
        <v>153.81818181818181</v>
      </c>
      <c r="AP89" s="126">
        <v>12349</v>
      </c>
      <c r="AQ89" s="124">
        <v>1122.6363636363637</v>
      </c>
      <c r="AR89" s="126">
        <v>295</v>
      </c>
      <c r="AS89" s="124">
        <v>26.818181818181817</v>
      </c>
    </row>
    <row r="90" spans="1:45" ht="13.5" customHeight="1" x14ac:dyDescent="0.3">
      <c r="A90" s="123" t="s">
        <v>153</v>
      </c>
      <c r="B90" s="167" t="str">
        <f>'Incentive Goal'!B89</f>
        <v>STANLY</v>
      </c>
      <c r="C90" s="124">
        <v>6.63</v>
      </c>
      <c r="D90" s="124">
        <v>9.9999999999999982</v>
      </c>
      <c r="E90" s="225">
        <v>2161</v>
      </c>
      <c r="F90" s="224">
        <v>325.9426847662142</v>
      </c>
      <c r="G90" s="225">
        <v>96</v>
      </c>
      <c r="H90" s="224">
        <v>14.479638009049774</v>
      </c>
      <c r="I90" s="225">
        <v>122</v>
      </c>
      <c r="J90" s="224">
        <v>18.401206636500753</v>
      </c>
      <c r="K90" s="125">
        <v>2562643.37</v>
      </c>
      <c r="L90" s="125">
        <v>386522.37858220213</v>
      </c>
      <c r="M90" s="125">
        <v>256264.33700000006</v>
      </c>
      <c r="N90" s="356">
        <v>35966</v>
      </c>
      <c r="O90" s="124">
        <v>5424.7360482654603</v>
      </c>
      <c r="P90" s="356">
        <v>210</v>
      </c>
      <c r="Q90" s="124">
        <v>31.674208144796381</v>
      </c>
      <c r="R90" s="355">
        <v>801</v>
      </c>
      <c r="S90" s="124">
        <v>120.81447963800905</v>
      </c>
      <c r="T90" s="355">
        <v>39</v>
      </c>
      <c r="U90" s="124">
        <v>5.882352941176471</v>
      </c>
      <c r="V90" s="355">
        <v>17</v>
      </c>
      <c r="W90" s="124">
        <v>2.5641025641025643</v>
      </c>
      <c r="X90" s="355">
        <v>97</v>
      </c>
      <c r="Y90" s="124">
        <v>14.630467571644042</v>
      </c>
      <c r="Z90" s="355">
        <v>83</v>
      </c>
      <c r="AA90" s="124">
        <v>12.518853695324283</v>
      </c>
      <c r="AB90" s="355">
        <v>116</v>
      </c>
      <c r="AC90" s="124">
        <v>17.496229260935145</v>
      </c>
      <c r="AD90" s="355">
        <v>10</v>
      </c>
      <c r="AE90" s="124">
        <v>1.5082956259426847</v>
      </c>
      <c r="AF90" s="126">
        <v>42</v>
      </c>
      <c r="AG90" s="124">
        <v>6.3348416289592757</v>
      </c>
      <c r="AH90" s="126">
        <v>86</v>
      </c>
      <c r="AI90" s="124">
        <v>12.971342383107089</v>
      </c>
      <c r="AJ90" s="126">
        <v>20</v>
      </c>
      <c r="AK90" s="124">
        <v>3.0165912518853695</v>
      </c>
      <c r="AL90" s="126">
        <v>647</v>
      </c>
      <c r="AM90" s="124">
        <v>97.586726998491713</v>
      </c>
      <c r="AN90" s="126">
        <v>910</v>
      </c>
      <c r="AO90" s="124">
        <v>137.25490196078431</v>
      </c>
      <c r="AP90" s="126">
        <v>430</v>
      </c>
      <c r="AQ90" s="124">
        <v>64.856711915535442</v>
      </c>
      <c r="AR90" s="126">
        <v>282</v>
      </c>
      <c r="AS90" s="124">
        <v>42.533936651583709</v>
      </c>
    </row>
    <row r="91" spans="1:45" ht="13.5" customHeight="1" x14ac:dyDescent="0.3">
      <c r="A91" s="123" t="s">
        <v>142</v>
      </c>
      <c r="B91" s="167" t="str">
        <f>'Incentive Goal'!B90</f>
        <v>STOKES</v>
      </c>
      <c r="C91" s="124">
        <v>4</v>
      </c>
      <c r="D91" s="124">
        <v>6</v>
      </c>
      <c r="E91" s="225">
        <v>1025</v>
      </c>
      <c r="F91" s="224">
        <v>256.25</v>
      </c>
      <c r="G91" s="225">
        <v>39</v>
      </c>
      <c r="H91" s="224">
        <v>9.75</v>
      </c>
      <c r="I91" s="225">
        <v>42</v>
      </c>
      <c r="J91" s="224">
        <v>10.5</v>
      </c>
      <c r="K91" s="125">
        <v>1504831.64</v>
      </c>
      <c r="L91" s="125">
        <v>376207.91</v>
      </c>
      <c r="M91" s="125">
        <v>250805.27333333332</v>
      </c>
      <c r="N91" s="356">
        <v>15225</v>
      </c>
      <c r="O91" s="124">
        <v>3806.25</v>
      </c>
      <c r="P91" s="356">
        <v>138</v>
      </c>
      <c r="Q91" s="124">
        <v>34.5</v>
      </c>
      <c r="R91" s="355">
        <v>301</v>
      </c>
      <c r="S91" s="124">
        <v>75.25</v>
      </c>
      <c r="T91" s="355">
        <v>7</v>
      </c>
      <c r="U91" s="124">
        <v>1.75</v>
      </c>
      <c r="V91" s="355">
        <v>15</v>
      </c>
      <c r="W91" s="124">
        <v>3.75</v>
      </c>
      <c r="X91" s="355">
        <v>40</v>
      </c>
      <c r="Y91" s="124">
        <v>10</v>
      </c>
      <c r="Z91" s="355">
        <v>59</v>
      </c>
      <c r="AA91" s="124">
        <v>14.75</v>
      </c>
      <c r="AB91" s="355">
        <v>37</v>
      </c>
      <c r="AC91" s="124">
        <v>9.25</v>
      </c>
      <c r="AD91" s="355">
        <v>5</v>
      </c>
      <c r="AE91" s="124">
        <v>1.25</v>
      </c>
      <c r="AF91" s="126">
        <v>16</v>
      </c>
      <c r="AG91" s="124">
        <v>4</v>
      </c>
      <c r="AH91" s="126">
        <v>68</v>
      </c>
      <c r="AI91" s="124">
        <v>17</v>
      </c>
      <c r="AJ91" s="126">
        <v>2</v>
      </c>
      <c r="AK91" s="124">
        <v>0.5</v>
      </c>
      <c r="AL91" s="126">
        <v>296</v>
      </c>
      <c r="AM91" s="124">
        <v>74</v>
      </c>
      <c r="AN91" s="126">
        <v>629</v>
      </c>
      <c r="AO91" s="124">
        <v>157.25</v>
      </c>
      <c r="AP91" s="126">
        <v>415</v>
      </c>
      <c r="AQ91" s="124">
        <v>103.75</v>
      </c>
      <c r="AR91" s="126">
        <v>102</v>
      </c>
      <c r="AS91" s="124">
        <v>25.5</v>
      </c>
    </row>
    <row r="92" spans="1:45" ht="13.5" customHeight="1" x14ac:dyDescent="0.3">
      <c r="A92" s="123" t="s">
        <v>142</v>
      </c>
      <c r="B92" s="167" t="str">
        <f>'Incentive Goal'!B91</f>
        <v>SURRY</v>
      </c>
      <c r="C92" s="124">
        <v>7</v>
      </c>
      <c r="D92" s="124">
        <v>9</v>
      </c>
      <c r="E92" s="225">
        <v>1910</v>
      </c>
      <c r="F92" s="224">
        <v>272.85714285714283</v>
      </c>
      <c r="G92" s="225">
        <v>113</v>
      </c>
      <c r="H92" s="224">
        <v>16.142857142857142</v>
      </c>
      <c r="I92" s="225">
        <v>90</v>
      </c>
      <c r="J92" s="224">
        <v>12.857142857142858</v>
      </c>
      <c r="K92" s="125">
        <v>2390155.59</v>
      </c>
      <c r="L92" s="125">
        <v>341450.79857142858</v>
      </c>
      <c r="M92" s="125">
        <v>265572.84333333332</v>
      </c>
      <c r="N92" s="356">
        <v>29476</v>
      </c>
      <c r="O92" s="124">
        <v>4210.8571428571431</v>
      </c>
      <c r="P92" s="356">
        <v>167</v>
      </c>
      <c r="Q92" s="124">
        <v>23.857142857142858</v>
      </c>
      <c r="R92" s="355">
        <v>1757</v>
      </c>
      <c r="S92" s="124">
        <v>251</v>
      </c>
      <c r="T92" s="355">
        <v>17</v>
      </c>
      <c r="U92" s="124">
        <v>2.4285714285714284</v>
      </c>
      <c r="V92" s="355">
        <v>17</v>
      </c>
      <c r="W92" s="124">
        <v>2.4285714285714284</v>
      </c>
      <c r="X92" s="355">
        <v>129</v>
      </c>
      <c r="Y92" s="124">
        <v>18.428571428571427</v>
      </c>
      <c r="Z92" s="355">
        <v>117</v>
      </c>
      <c r="AA92" s="124">
        <v>16.714285714285715</v>
      </c>
      <c r="AB92" s="355">
        <v>80</v>
      </c>
      <c r="AC92" s="124">
        <v>11.428571428571429</v>
      </c>
      <c r="AD92" s="355">
        <v>15</v>
      </c>
      <c r="AE92" s="124">
        <v>2.1428571428571428</v>
      </c>
      <c r="AF92" s="126">
        <v>33</v>
      </c>
      <c r="AG92" s="124">
        <v>4.7142857142857144</v>
      </c>
      <c r="AH92" s="126">
        <v>42</v>
      </c>
      <c r="AI92" s="124">
        <v>6</v>
      </c>
      <c r="AJ92" s="126">
        <v>9</v>
      </c>
      <c r="AK92" s="124">
        <v>1.2857142857142858</v>
      </c>
      <c r="AL92" s="126">
        <v>529</v>
      </c>
      <c r="AM92" s="124">
        <v>75.571428571428569</v>
      </c>
      <c r="AN92" s="126">
        <v>576</v>
      </c>
      <c r="AO92" s="124">
        <v>82.285714285714292</v>
      </c>
      <c r="AP92" s="126">
        <v>3831</v>
      </c>
      <c r="AQ92" s="124">
        <v>547.28571428571433</v>
      </c>
      <c r="AR92" s="126">
        <v>213</v>
      </c>
      <c r="AS92" s="124">
        <v>30.428571428571427</v>
      </c>
    </row>
    <row r="93" spans="1:45" ht="13.5" customHeight="1" x14ac:dyDescent="0.3">
      <c r="A93" s="123" t="s">
        <v>251</v>
      </c>
      <c r="B93" s="167" t="str">
        <f>'Incentive Goal'!B92</f>
        <v>SWAIN</v>
      </c>
      <c r="C93" s="124">
        <v>2</v>
      </c>
      <c r="D93" s="124">
        <v>1.35</v>
      </c>
      <c r="E93" s="225">
        <v>339</v>
      </c>
      <c r="F93" s="224">
        <v>169.5</v>
      </c>
      <c r="G93" s="225">
        <v>13</v>
      </c>
      <c r="H93" s="224">
        <v>6.5</v>
      </c>
      <c r="I93" s="225">
        <v>10</v>
      </c>
      <c r="J93" s="224">
        <v>5</v>
      </c>
      <c r="K93" s="125">
        <v>486659.13</v>
      </c>
      <c r="L93" s="125">
        <v>243329.565</v>
      </c>
      <c r="M93" s="125">
        <v>360488.24444444443</v>
      </c>
      <c r="N93" s="356">
        <v>5184</v>
      </c>
      <c r="O93" s="124">
        <v>2592</v>
      </c>
      <c r="P93" s="356">
        <v>13</v>
      </c>
      <c r="Q93" s="124">
        <v>6.5</v>
      </c>
      <c r="R93" s="355">
        <v>762</v>
      </c>
      <c r="S93" s="124">
        <v>381</v>
      </c>
      <c r="T93" s="355">
        <v>7</v>
      </c>
      <c r="U93" s="124">
        <v>3.5</v>
      </c>
      <c r="V93" s="355">
        <v>0</v>
      </c>
      <c r="W93" s="124">
        <v>0</v>
      </c>
      <c r="X93" s="355">
        <v>16</v>
      </c>
      <c r="Y93" s="124">
        <v>8</v>
      </c>
      <c r="Z93" s="355">
        <v>12</v>
      </c>
      <c r="AA93" s="124">
        <v>6</v>
      </c>
      <c r="AB93" s="355">
        <v>10</v>
      </c>
      <c r="AC93" s="124">
        <v>5</v>
      </c>
      <c r="AD93" s="355">
        <v>1</v>
      </c>
      <c r="AE93" s="124">
        <v>0.5</v>
      </c>
      <c r="AF93" s="126">
        <v>11</v>
      </c>
      <c r="AG93" s="124">
        <v>5.5</v>
      </c>
      <c r="AH93" s="126">
        <v>24</v>
      </c>
      <c r="AI93" s="124">
        <v>12</v>
      </c>
      <c r="AJ93" s="126">
        <v>3</v>
      </c>
      <c r="AK93" s="124">
        <v>1.5</v>
      </c>
      <c r="AL93" s="126">
        <v>109</v>
      </c>
      <c r="AM93" s="124">
        <v>54.5</v>
      </c>
      <c r="AN93" s="126">
        <v>208</v>
      </c>
      <c r="AO93" s="124">
        <v>104</v>
      </c>
      <c r="AP93" s="126">
        <v>584</v>
      </c>
      <c r="AQ93" s="124">
        <v>292</v>
      </c>
      <c r="AR93" s="126">
        <v>222</v>
      </c>
      <c r="AS93" s="124">
        <v>111</v>
      </c>
    </row>
    <row r="94" spans="1:45" ht="13.5" customHeight="1" x14ac:dyDescent="0.3">
      <c r="A94" s="123" t="s">
        <v>251</v>
      </c>
      <c r="B94" s="167" t="str">
        <f>'Incentive Goal'!B93</f>
        <v>TRANSYLVANIA</v>
      </c>
      <c r="C94" s="124">
        <v>2</v>
      </c>
      <c r="D94" s="124">
        <v>2.1</v>
      </c>
      <c r="E94" s="225">
        <v>670</v>
      </c>
      <c r="F94" s="224">
        <v>335</v>
      </c>
      <c r="G94" s="225">
        <v>28</v>
      </c>
      <c r="H94" s="224">
        <v>14</v>
      </c>
      <c r="I94" s="225">
        <v>32</v>
      </c>
      <c r="J94" s="224">
        <v>16</v>
      </c>
      <c r="K94" s="125">
        <v>898225.59</v>
      </c>
      <c r="L94" s="125">
        <v>449112.79499999998</v>
      </c>
      <c r="M94" s="125">
        <v>427726.47142857139</v>
      </c>
      <c r="N94" s="356">
        <v>10074</v>
      </c>
      <c r="O94" s="124">
        <v>5037</v>
      </c>
      <c r="P94" s="356">
        <v>73</v>
      </c>
      <c r="Q94" s="124">
        <v>36.5</v>
      </c>
      <c r="R94" s="355">
        <v>189</v>
      </c>
      <c r="S94" s="124">
        <v>94.5</v>
      </c>
      <c r="T94" s="355">
        <v>3</v>
      </c>
      <c r="U94" s="124">
        <v>1.5</v>
      </c>
      <c r="V94" s="355">
        <v>9</v>
      </c>
      <c r="W94" s="124">
        <v>4.5</v>
      </c>
      <c r="X94" s="355">
        <v>28</v>
      </c>
      <c r="Y94" s="124">
        <v>14</v>
      </c>
      <c r="Z94" s="355">
        <v>39</v>
      </c>
      <c r="AA94" s="124">
        <v>19.5</v>
      </c>
      <c r="AB94" s="355">
        <v>33</v>
      </c>
      <c r="AC94" s="124">
        <v>16.5</v>
      </c>
      <c r="AD94" s="355">
        <v>10</v>
      </c>
      <c r="AE94" s="124">
        <v>5</v>
      </c>
      <c r="AF94" s="126">
        <v>11</v>
      </c>
      <c r="AG94" s="124">
        <v>5.5</v>
      </c>
      <c r="AH94" s="126">
        <v>34</v>
      </c>
      <c r="AI94" s="124">
        <v>17</v>
      </c>
      <c r="AJ94" s="126">
        <v>12</v>
      </c>
      <c r="AK94" s="124">
        <v>6</v>
      </c>
      <c r="AL94" s="126">
        <v>227</v>
      </c>
      <c r="AM94" s="124">
        <v>113.5</v>
      </c>
      <c r="AN94" s="126">
        <v>709</v>
      </c>
      <c r="AO94" s="124">
        <v>354.5</v>
      </c>
      <c r="AP94" s="126">
        <v>417</v>
      </c>
      <c r="AQ94" s="124">
        <v>208.5</v>
      </c>
      <c r="AR94" s="126">
        <v>550</v>
      </c>
      <c r="AS94" s="124">
        <v>275</v>
      </c>
    </row>
    <row r="95" spans="1:45" ht="13.5" customHeight="1" x14ac:dyDescent="0.3">
      <c r="A95" s="123" t="s">
        <v>155</v>
      </c>
      <c r="B95" s="167" t="s">
        <v>96</v>
      </c>
      <c r="C95" s="124"/>
      <c r="D95" s="124"/>
      <c r="E95" s="225"/>
      <c r="F95" s="224"/>
      <c r="G95" s="225"/>
      <c r="H95" s="224" t="s">
        <v>155</v>
      </c>
      <c r="I95" s="225"/>
      <c r="J95" s="224" t="s">
        <v>155</v>
      </c>
      <c r="K95" s="125">
        <v>0</v>
      </c>
      <c r="L95" s="125" t="s">
        <v>155</v>
      </c>
      <c r="M95" s="125" t="s">
        <v>155</v>
      </c>
      <c r="N95" s="356">
        <v>1790</v>
      </c>
      <c r="O95" s="124" t="s">
        <v>155</v>
      </c>
      <c r="P95" s="356">
        <v>0</v>
      </c>
      <c r="Q95" s="124" t="s">
        <v>155</v>
      </c>
      <c r="R95" s="355">
        <v>69</v>
      </c>
      <c r="S95" s="124" t="s">
        <v>155</v>
      </c>
      <c r="T95" s="355">
        <v>0</v>
      </c>
      <c r="U95" s="124" t="s">
        <v>155</v>
      </c>
      <c r="V95" s="355">
        <v>0</v>
      </c>
      <c r="W95" s="124" t="s">
        <v>155</v>
      </c>
      <c r="X95" s="355">
        <v>0</v>
      </c>
      <c r="Y95" s="124" t="s">
        <v>155</v>
      </c>
      <c r="Z95" s="355">
        <v>0</v>
      </c>
      <c r="AA95" s="124" t="s">
        <v>155</v>
      </c>
      <c r="AB95" s="355">
        <v>0</v>
      </c>
      <c r="AC95" s="124" t="s">
        <v>155</v>
      </c>
      <c r="AD95" s="355">
        <v>0</v>
      </c>
      <c r="AE95" s="124" t="s">
        <v>155</v>
      </c>
      <c r="AF95" s="126">
        <v>0</v>
      </c>
      <c r="AG95" s="124" t="s">
        <v>155</v>
      </c>
      <c r="AH95" s="126">
        <v>0</v>
      </c>
      <c r="AI95" s="124" t="s">
        <v>155</v>
      </c>
      <c r="AJ95" s="126">
        <v>0</v>
      </c>
      <c r="AK95" s="124" t="s">
        <v>155</v>
      </c>
      <c r="AL95" s="126">
        <v>0</v>
      </c>
      <c r="AM95" s="124" t="s">
        <v>155</v>
      </c>
      <c r="AN95" s="126">
        <v>0</v>
      </c>
      <c r="AO95" s="124" t="s">
        <v>155</v>
      </c>
      <c r="AP95" s="126">
        <v>0</v>
      </c>
      <c r="AQ95" s="124" t="s">
        <v>155</v>
      </c>
      <c r="AR95" s="126">
        <v>0</v>
      </c>
      <c r="AS95" s="124" t="s">
        <v>155</v>
      </c>
    </row>
    <row r="96" spans="1:45" ht="13.5" customHeight="1" x14ac:dyDescent="0.3">
      <c r="A96" s="123" t="s">
        <v>317</v>
      </c>
      <c r="B96" s="167" t="str">
        <f>'Incentive Goal'!B95</f>
        <v>TYRRELL</v>
      </c>
      <c r="C96" s="124">
        <v>0.5</v>
      </c>
      <c r="D96" s="124">
        <v>0.5</v>
      </c>
      <c r="E96" s="225">
        <v>160</v>
      </c>
      <c r="F96" s="224">
        <v>320</v>
      </c>
      <c r="G96" s="225">
        <v>2</v>
      </c>
      <c r="H96" s="224">
        <v>4</v>
      </c>
      <c r="I96" s="225">
        <v>3</v>
      </c>
      <c r="J96" s="224">
        <v>6</v>
      </c>
      <c r="K96" s="125">
        <v>261707.19</v>
      </c>
      <c r="L96" s="125">
        <v>523414.38</v>
      </c>
      <c r="M96" s="125">
        <v>523414.38</v>
      </c>
      <c r="N96" s="356">
        <v>0</v>
      </c>
      <c r="O96" s="124">
        <v>0</v>
      </c>
      <c r="P96" s="356">
        <v>0</v>
      </c>
      <c r="Q96" s="124">
        <v>0</v>
      </c>
      <c r="R96" s="355">
        <v>0</v>
      </c>
      <c r="S96" s="124">
        <v>0</v>
      </c>
      <c r="T96" s="355">
        <v>0</v>
      </c>
      <c r="U96" s="124">
        <v>0</v>
      </c>
      <c r="V96" s="355">
        <v>0</v>
      </c>
      <c r="W96" s="124">
        <v>0</v>
      </c>
      <c r="X96" s="355">
        <v>0</v>
      </c>
      <c r="Y96" s="124">
        <v>0</v>
      </c>
      <c r="Z96" s="355">
        <v>0</v>
      </c>
      <c r="AA96" s="124">
        <v>0</v>
      </c>
      <c r="AB96" s="355">
        <v>0</v>
      </c>
      <c r="AC96" s="124">
        <v>0</v>
      </c>
      <c r="AD96" s="355">
        <v>0</v>
      </c>
      <c r="AE96" s="124">
        <v>0</v>
      </c>
      <c r="AF96" s="126">
        <v>0</v>
      </c>
      <c r="AG96" s="124">
        <v>0</v>
      </c>
      <c r="AH96" s="126">
        <v>0</v>
      </c>
      <c r="AI96" s="124">
        <v>0</v>
      </c>
      <c r="AJ96" s="126">
        <v>0</v>
      </c>
      <c r="AK96" s="124">
        <v>0</v>
      </c>
      <c r="AL96" s="126">
        <v>43</v>
      </c>
      <c r="AM96" s="124">
        <v>86</v>
      </c>
      <c r="AN96" s="126">
        <v>0</v>
      </c>
      <c r="AO96" s="124">
        <v>0</v>
      </c>
      <c r="AP96" s="126">
        <v>4</v>
      </c>
      <c r="AQ96" s="124">
        <v>8</v>
      </c>
      <c r="AR96" s="126">
        <v>34</v>
      </c>
      <c r="AS96" s="124">
        <v>68</v>
      </c>
    </row>
    <row r="97" spans="1:45" ht="13.5" customHeight="1" x14ac:dyDescent="0.3">
      <c r="A97" s="123" t="s">
        <v>153</v>
      </c>
      <c r="B97" s="167" t="str">
        <f>'Incentive Goal'!B96</f>
        <v>UNION</v>
      </c>
      <c r="C97" s="124">
        <v>9</v>
      </c>
      <c r="D97" s="124">
        <v>14</v>
      </c>
      <c r="E97" s="225">
        <v>4678</v>
      </c>
      <c r="F97" s="224">
        <v>519.77777777777783</v>
      </c>
      <c r="G97" s="225">
        <v>176</v>
      </c>
      <c r="H97" s="224">
        <v>19.555555555555557</v>
      </c>
      <c r="I97" s="225">
        <v>265</v>
      </c>
      <c r="J97" s="224">
        <v>29.444444444444443</v>
      </c>
      <c r="K97" s="125">
        <v>7431371.1299999999</v>
      </c>
      <c r="L97" s="125">
        <v>825707.90333333332</v>
      </c>
      <c r="M97" s="125">
        <v>530812.22357142856</v>
      </c>
      <c r="N97" s="356">
        <v>59202</v>
      </c>
      <c r="O97" s="124">
        <v>6578</v>
      </c>
      <c r="P97" s="356">
        <v>203</v>
      </c>
      <c r="Q97" s="124">
        <v>22.555555555555557</v>
      </c>
      <c r="R97" s="355">
        <v>702</v>
      </c>
      <c r="S97" s="124">
        <v>78</v>
      </c>
      <c r="T97" s="355">
        <v>18</v>
      </c>
      <c r="U97" s="124">
        <v>2</v>
      </c>
      <c r="V97" s="355">
        <v>76</v>
      </c>
      <c r="W97" s="124">
        <v>8.4444444444444446</v>
      </c>
      <c r="X97" s="355">
        <v>176</v>
      </c>
      <c r="Y97" s="124">
        <v>19.555555555555557</v>
      </c>
      <c r="Z97" s="355">
        <v>306</v>
      </c>
      <c r="AA97" s="124">
        <v>34</v>
      </c>
      <c r="AB97" s="355">
        <v>248</v>
      </c>
      <c r="AC97" s="124">
        <v>27.555555555555557</v>
      </c>
      <c r="AD97" s="355">
        <v>6</v>
      </c>
      <c r="AE97" s="124">
        <v>0.66666666666666663</v>
      </c>
      <c r="AF97" s="126">
        <v>95</v>
      </c>
      <c r="AG97" s="124">
        <v>10.555555555555555</v>
      </c>
      <c r="AH97" s="126">
        <v>219</v>
      </c>
      <c r="AI97" s="124">
        <v>24.333333333333332</v>
      </c>
      <c r="AJ97" s="126">
        <v>88</v>
      </c>
      <c r="AK97" s="124">
        <v>9.7777777777777786</v>
      </c>
      <c r="AL97" s="126">
        <v>1693</v>
      </c>
      <c r="AM97" s="124">
        <v>188.11111111111111</v>
      </c>
      <c r="AN97" s="126">
        <v>916</v>
      </c>
      <c r="AO97" s="124">
        <v>101.77777777777777</v>
      </c>
      <c r="AP97" s="126">
        <v>2198</v>
      </c>
      <c r="AQ97" s="124">
        <v>244.22222222222223</v>
      </c>
      <c r="AR97" s="126">
        <v>453</v>
      </c>
      <c r="AS97" s="124">
        <v>50.333333333333336</v>
      </c>
    </row>
    <row r="98" spans="1:45" ht="13.5" customHeight="1" x14ac:dyDescent="0.3">
      <c r="A98" s="123" t="s">
        <v>238</v>
      </c>
      <c r="B98" s="167" t="str">
        <f>'Incentive Goal'!B97</f>
        <v>VANCE</v>
      </c>
      <c r="C98" s="124">
        <v>10</v>
      </c>
      <c r="D98" s="124">
        <v>9.5</v>
      </c>
      <c r="E98" s="225">
        <v>2866</v>
      </c>
      <c r="F98" s="224">
        <v>286.60000000000002</v>
      </c>
      <c r="G98" s="225">
        <v>136</v>
      </c>
      <c r="H98" s="224">
        <v>13.6</v>
      </c>
      <c r="I98" s="225">
        <v>148</v>
      </c>
      <c r="J98" s="224">
        <v>14.8</v>
      </c>
      <c r="K98" s="125">
        <v>3525639.38</v>
      </c>
      <c r="L98" s="125">
        <v>352563.93799999997</v>
      </c>
      <c r="M98" s="125">
        <v>371119.93473684211</v>
      </c>
      <c r="N98" s="356">
        <v>45745</v>
      </c>
      <c r="O98" s="124">
        <v>4574.5</v>
      </c>
      <c r="P98" s="356">
        <v>134</v>
      </c>
      <c r="Q98" s="124">
        <v>13.4</v>
      </c>
      <c r="R98" s="355">
        <v>733</v>
      </c>
      <c r="S98" s="124">
        <v>73.3</v>
      </c>
      <c r="T98" s="355">
        <v>19</v>
      </c>
      <c r="U98" s="124">
        <v>1.9</v>
      </c>
      <c r="V98" s="355">
        <v>83</v>
      </c>
      <c r="W98" s="124">
        <v>8.3000000000000007</v>
      </c>
      <c r="X98" s="355">
        <v>147</v>
      </c>
      <c r="Y98" s="124">
        <v>14.7</v>
      </c>
      <c r="Z98" s="355">
        <v>226</v>
      </c>
      <c r="AA98" s="124">
        <v>22.6</v>
      </c>
      <c r="AB98" s="355">
        <v>138</v>
      </c>
      <c r="AC98" s="124">
        <v>13.8</v>
      </c>
      <c r="AD98" s="355">
        <v>6</v>
      </c>
      <c r="AE98" s="124">
        <v>0.6</v>
      </c>
      <c r="AF98" s="126">
        <v>60</v>
      </c>
      <c r="AG98" s="124">
        <v>6</v>
      </c>
      <c r="AH98" s="126">
        <v>125</v>
      </c>
      <c r="AI98" s="124">
        <v>12.5</v>
      </c>
      <c r="AJ98" s="126">
        <v>8</v>
      </c>
      <c r="AK98" s="124">
        <v>0.8</v>
      </c>
      <c r="AL98" s="126">
        <v>1352</v>
      </c>
      <c r="AM98" s="124">
        <v>135.19999999999999</v>
      </c>
      <c r="AN98" s="126">
        <v>1820</v>
      </c>
      <c r="AO98" s="124">
        <v>182</v>
      </c>
      <c r="AP98" s="126">
        <v>5156</v>
      </c>
      <c r="AQ98" s="124">
        <v>515.6</v>
      </c>
      <c r="AR98" s="126">
        <v>384</v>
      </c>
      <c r="AS98" s="124">
        <v>38.4</v>
      </c>
    </row>
    <row r="99" spans="1:45" ht="13.5" customHeight="1" x14ac:dyDescent="0.3">
      <c r="A99" s="123" t="s">
        <v>238</v>
      </c>
      <c r="B99" s="167" t="str">
        <f>'Incentive Goal'!B98</f>
        <v>WAKE</v>
      </c>
      <c r="C99" s="124">
        <v>47</v>
      </c>
      <c r="D99" s="124">
        <v>75</v>
      </c>
      <c r="E99" s="225">
        <v>18294</v>
      </c>
      <c r="F99" s="224">
        <v>389.2340425531915</v>
      </c>
      <c r="G99" s="225">
        <v>725</v>
      </c>
      <c r="H99" s="224">
        <v>15.425531914893616</v>
      </c>
      <c r="I99" s="225">
        <v>761</v>
      </c>
      <c r="J99" s="224">
        <v>16.191489361702128</v>
      </c>
      <c r="K99" s="125">
        <v>32189823.210000001</v>
      </c>
      <c r="L99" s="125">
        <v>684889.85553191486</v>
      </c>
      <c r="M99" s="125">
        <v>429197.64280000003</v>
      </c>
      <c r="N99" s="356">
        <v>233147</v>
      </c>
      <c r="O99" s="124">
        <v>4960.5744680851067</v>
      </c>
      <c r="P99" s="356">
        <v>1638</v>
      </c>
      <c r="Q99" s="124">
        <v>34.851063829787236</v>
      </c>
      <c r="R99" s="355">
        <v>7840</v>
      </c>
      <c r="S99" s="124">
        <v>166.80851063829786</v>
      </c>
      <c r="T99" s="355">
        <v>210</v>
      </c>
      <c r="U99" s="124">
        <v>4.4680851063829783</v>
      </c>
      <c r="V99" s="355">
        <v>510</v>
      </c>
      <c r="W99" s="124">
        <v>10.851063829787234</v>
      </c>
      <c r="X99" s="355">
        <v>744</v>
      </c>
      <c r="Y99" s="124">
        <v>15.829787234042554</v>
      </c>
      <c r="Z99" s="355">
        <v>1216</v>
      </c>
      <c r="AA99" s="124">
        <v>25.872340425531913</v>
      </c>
      <c r="AB99" s="355">
        <v>707</v>
      </c>
      <c r="AC99" s="124">
        <v>15.042553191489361</v>
      </c>
      <c r="AD99" s="355">
        <v>65</v>
      </c>
      <c r="AE99" s="124">
        <v>1.3829787234042554</v>
      </c>
      <c r="AF99" s="126">
        <v>533</v>
      </c>
      <c r="AG99" s="124">
        <v>11.340425531914894</v>
      </c>
      <c r="AH99" s="126">
        <v>747</v>
      </c>
      <c r="AI99" s="124">
        <v>15.893617021276595</v>
      </c>
      <c r="AJ99" s="126">
        <v>176</v>
      </c>
      <c r="AK99" s="124">
        <v>3.7446808510638299</v>
      </c>
      <c r="AL99" s="126">
        <v>7189</v>
      </c>
      <c r="AM99" s="124">
        <v>152.95744680851064</v>
      </c>
      <c r="AN99" s="126">
        <v>3003</v>
      </c>
      <c r="AO99" s="124">
        <v>63.893617021276597</v>
      </c>
      <c r="AP99" s="126">
        <v>14223</v>
      </c>
      <c r="AQ99" s="124">
        <v>302.61702127659572</v>
      </c>
      <c r="AR99" s="126">
        <v>690</v>
      </c>
      <c r="AS99" s="124">
        <v>14.680851063829786</v>
      </c>
    </row>
    <row r="100" spans="1:45" ht="13.5" customHeight="1" x14ac:dyDescent="0.3">
      <c r="A100" s="123" t="s">
        <v>238</v>
      </c>
      <c r="B100" s="167" t="str">
        <f>'Incentive Goal'!B99</f>
        <v>WARREN</v>
      </c>
      <c r="C100" s="124">
        <v>4</v>
      </c>
      <c r="D100" s="124">
        <v>6</v>
      </c>
      <c r="E100" s="225">
        <v>1033</v>
      </c>
      <c r="F100" s="224">
        <v>258.25</v>
      </c>
      <c r="G100" s="225">
        <v>48</v>
      </c>
      <c r="H100" s="224">
        <v>12</v>
      </c>
      <c r="I100" s="225">
        <v>55</v>
      </c>
      <c r="J100" s="224">
        <v>13.75</v>
      </c>
      <c r="K100" s="125">
        <v>1448809.98</v>
      </c>
      <c r="L100" s="125">
        <v>362202.495</v>
      </c>
      <c r="M100" s="125">
        <v>241468.33</v>
      </c>
      <c r="N100" s="356">
        <v>16015</v>
      </c>
      <c r="O100" s="124">
        <v>4003.75</v>
      </c>
      <c r="P100" s="356">
        <v>79</v>
      </c>
      <c r="Q100" s="124">
        <v>19.75</v>
      </c>
      <c r="R100" s="355">
        <v>849</v>
      </c>
      <c r="S100" s="124">
        <v>212.25</v>
      </c>
      <c r="T100" s="355">
        <v>32</v>
      </c>
      <c r="U100" s="124">
        <v>8</v>
      </c>
      <c r="V100" s="355">
        <v>11</v>
      </c>
      <c r="W100" s="124">
        <v>2.75</v>
      </c>
      <c r="X100" s="355">
        <v>53</v>
      </c>
      <c r="Y100" s="124">
        <v>13.25</v>
      </c>
      <c r="Z100" s="355">
        <v>39</v>
      </c>
      <c r="AA100" s="124">
        <v>9.75</v>
      </c>
      <c r="AB100" s="355">
        <v>54</v>
      </c>
      <c r="AC100" s="124">
        <v>13.5</v>
      </c>
      <c r="AD100" s="355">
        <v>50</v>
      </c>
      <c r="AE100" s="124">
        <v>12.5</v>
      </c>
      <c r="AF100" s="126">
        <v>34</v>
      </c>
      <c r="AG100" s="124">
        <v>8.5</v>
      </c>
      <c r="AH100" s="126">
        <v>64</v>
      </c>
      <c r="AI100" s="124">
        <v>16</v>
      </c>
      <c r="AJ100" s="126">
        <v>5</v>
      </c>
      <c r="AK100" s="124">
        <v>1.25</v>
      </c>
      <c r="AL100" s="126">
        <v>623</v>
      </c>
      <c r="AM100" s="124">
        <v>155.75</v>
      </c>
      <c r="AN100" s="126">
        <v>754</v>
      </c>
      <c r="AO100" s="124">
        <v>188.5</v>
      </c>
      <c r="AP100" s="126">
        <v>3030</v>
      </c>
      <c r="AQ100" s="124">
        <v>757.5</v>
      </c>
      <c r="AR100" s="126">
        <v>310</v>
      </c>
      <c r="AS100" s="124">
        <v>77.5</v>
      </c>
    </row>
    <row r="101" spans="1:45" ht="13.5" customHeight="1" x14ac:dyDescent="0.3">
      <c r="A101" s="123" t="s">
        <v>317</v>
      </c>
      <c r="B101" s="167" t="str">
        <f>'Incentive Goal'!B100</f>
        <v>WASHINGTON</v>
      </c>
      <c r="C101" s="124">
        <v>3.5</v>
      </c>
      <c r="D101" s="124">
        <v>3.5</v>
      </c>
      <c r="E101" s="225">
        <v>961</v>
      </c>
      <c r="F101" s="224">
        <v>274.57142857142856</v>
      </c>
      <c r="G101" s="225">
        <v>12</v>
      </c>
      <c r="H101" s="224">
        <v>3.4285714285714284</v>
      </c>
      <c r="I101" s="225">
        <v>17</v>
      </c>
      <c r="J101" s="224">
        <v>4.8571428571428568</v>
      </c>
      <c r="K101" s="125">
        <v>892829.1</v>
      </c>
      <c r="L101" s="125">
        <v>255094.02857142856</v>
      </c>
      <c r="M101" s="125">
        <v>255094.02857142856</v>
      </c>
      <c r="N101" s="356">
        <v>15729</v>
      </c>
      <c r="O101" s="124">
        <v>4494</v>
      </c>
      <c r="P101" s="356">
        <v>43</v>
      </c>
      <c r="Q101" s="124">
        <v>12.285714285714286</v>
      </c>
      <c r="R101" s="355">
        <v>598</v>
      </c>
      <c r="S101" s="124">
        <v>170.85714285714286</v>
      </c>
      <c r="T101" s="355">
        <v>4</v>
      </c>
      <c r="U101" s="124">
        <v>1.1428571428571428</v>
      </c>
      <c r="V101" s="355">
        <v>3</v>
      </c>
      <c r="W101" s="124">
        <v>0.8571428571428571</v>
      </c>
      <c r="X101" s="355">
        <v>14</v>
      </c>
      <c r="Y101" s="124">
        <v>4</v>
      </c>
      <c r="Z101" s="355">
        <v>14</v>
      </c>
      <c r="AA101" s="124">
        <v>4</v>
      </c>
      <c r="AB101" s="355">
        <v>12</v>
      </c>
      <c r="AC101" s="124">
        <v>3.4285714285714284</v>
      </c>
      <c r="AD101" s="355">
        <v>8</v>
      </c>
      <c r="AE101" s="124">
        <v>2.2857142857142856</v>
      </c>
      <c r="AF101" s="126">
        <v>40</v>
      </c>
      <c r="AG101" s="124">
        <v>11.428571428571429</v>
      </c>
      <c r="AH101" s="126">
        <v>28</v>
      </c>
      <c r="AI101" s="124">
        <v>8</v>
      </c>
      <c r="AJ101" s="126">
        <v>5</v>
      </c>
      <c r="AK101" s="124">
        <v>1.4285714285714286</v>
      </c>
      <c r="AL101" s="126">
        <v>268</v>
      </c>
      <c r="AM101" s="124">
        <v>76.571428571428569</v>
      </c>
      <c r="AN101" s="126">
        <v>261</v>
      </c>
      <c r="AO101" s="124">
        <v>74.571428571428569</v>
      </c>
      <c r="AP101" s="126">
        <v>328</v>
      </c>
      <c r="AQ101" s="124">
        <v>93.714285714285708</v>
      </c>
      <c r="AR101" s="126">
        <v>87</v>
      </c>
      <c r="AS101" s="124">
        <v>24.857142857142858</v>
      </c>
    </row>
    <row r="102" spans="1:45" ht="13.5" customHeight="1" x14ac:dyDescent="0.3">
      <c r="A102" s="123" t="s">
        <v>152</v>
      </c>
      <c r="B102" s="167" t="str">
        <f>'Incentive Goal'!B101</f>
        <v>WATAUGA</v>
      </c>
      <c r="C102" s="124">
        <v>1</v>
      </c>
      <c r="D102" s="124">
        <v>2</v>
      </c>
      <c r="E102" s="225">
        <v>518</v>
      </c>
      <c r="F102" s="224">
        <v>518</v>
      </c>
      <c r="G102" s="225">
        <v>9</v>
      </c>
      <c r="H102" s="224">
        <v>9</v>
      </c>
      <c r="I102" s="225">
        <v>26</v>
      </c>
      <c r="J102" s="224">
        <v>26</v>
      </c>
      <c r="K102" s="125">
        <v>1215102.25</v>
      </c>
      <c r="L102" s="125">
        <v>1215102.25</v>
      </c>
      <c r="M102" s="125">
        <v>607551.125</v>
      </c>
      <c r="N102" s="356">
        <v>6532</v>
      </c>
      <c r="O102" s="124">
        <v>6532</v>
      </c>
      <c r="P102" s="356">
        <v>36</v>
      </c>
      <c r="Q102" s="124">
        <v>36</v>
      </c>
      <c r="R102" s="355">
        <v>119</v>
      </c>
      <c r="S102" s="124">
        <v>119</v>
      </c>
      <c r="T102" s="355">
        <v>2</v>
      </c>
      <c r="U102" s="124">
        <v>2</v>
      </c>
      <c r="V102" s="355">
        <v>0</v>
      </c>
      <c r="W102" s="124">
        <v>0</v>
      </c>
      <c r="X102" s="355">
        <v>6</v>
      </c>
      <c r="Y102" s="124">
        <v>6</v>
      </c>
      <c r="Z102" s="355">
        <v>19</v>
      </c>
      <c r="AA102" s="124">
        <v>19</v>
      </c>
      <c r="AB102" s="355">
        <v>25</v>
      </c>
      <c r="AC102" s="124">
        <v>25</v>
      </c>
      <c r="AD102" s="355">
        <v>1</v>
      </c>
      <c r="AE102" s="124">
        <v>1</v>
      </c>
      <c r="AF102" s="126">
        <v>12</v>
      </c>
      <c r="AG102" s="124">
        <v>12</v>
      </c>
      <c r="AH102" s="126">
        <v>86</v>
      </c>
      <c r="AI102" s="124">
        <v>86</v>
      </c>
      <c r="AJ102" s="126">
        <v>7</v>
      </c>
      <c r="AK102" s="124">
        <v>7</v>
      </c>
      <c r="AL102" s="126">
        <v>126</v>
      </c>
      <c r="AM102" s="124">
        <v>126</v>
      </c>
      <c r="AN102" s="126">
        <v>482</v>
      </c>
      <c r="AO102" s="124">
        <v>482</v>
      </c>
      <c r="AP102" s="126">
        <v>208</v>
      </c>
      <c r="AQ102" s="124">
        <v>208</v>
      </c>
      <c r="AR102" s="126">
        <v>142</v>
      </c>
      <c r="AS102" s="124">
        <v>142</v>
      </c>
    </row>
    <row r="103" spans="1:45" ht="13.5" customHeight="1" x14ac:dyDescent="0.3">
      <c r="A103" s="123" t="s">
        <v>238</v>
      </c>
      <c r="B103" s="167" t="str">
        <f>'Incentive Goal'!B102</f>
        <v>WAYNE</v>
      </c>
      <c r="C103" s="124">
        <v>13</v>
      </c>
      <c r="D103" s="124">
        <v>20</v>
      </c>
      <c r="E103" s="225">
        <v>7775</v>
      </c>
      <c r="F103" s="224">
        <v>598.07692307692309</v>
      </c>
      <c r="G103" s="225">
        <v>408</v>
      </c>
      <c r="H103" s="224">
        <v>31.384615384615383</v>
      </c>
      <c r="I103" s="225">
        <v>268</v>
      </c>
      <c r="J103" s="224">
        <v>20.615384615384617</v>
      </c>
      <c r="K103" s="125">
        <v>8137081.5199999996</v>
      </c>
      <c r="L103" s="125">
        <v>625929.34769230767</v>
      </c>
      <c r="M103" s="125">
        <v>406854.076</v>
      </c>
      <c r="N103" s="356">
        <v>111240</v>
      </c>
      <c r="O103" s="124">
        <v>8556.9230769230762</v>
      </c>
      <c r="P103" s="356">
        <v>420</v>
      </c>
      <c r="Q103" s="124">
        <v>32.307692307692307</v>
      </c>
      <c r="R103" s="355">
        <v>3445</v>
      </c>
      <c r="S103" s="124">
        <v>265</v>
      </c>
      <c r="T103" s="355">
        <v>303</v>
      </c>
      <c r="U103" s="124">
        <v>23.307692307692307</v>
      </c>
      <c r="V103" s="355">
        <v>228</v>
      </c>
      <c r="W103" s="124">
        <v>17.53846153846154</v>
      </c>
      <c r="X103" s="355">
        <v>421</v>
      </c>
      <c r="Y103" s="124">
        <v>32.384615384615387</v>
      </c>
      <c r="Z103" s="355">
        <v>592</v>
      </c>
      <c r="AA103" s="124">
        <v>45.53846153846154</v>
      </c>
      <c r="AB103" s="355">
        <v>210</v>
      </c>
      <c r="AC103" s="124">
        <v>16.153846153846153</v>
      </c>
      <c r="AD103" s="355">
        <v>26</v>
      </c>
      <c r="AE103" s="124">
        <v>2</v>
      </c>
      <c r="AF103" s="126">
        <v>236</v>
      </c>
      <c r="AG103" s="124">
        <v>18.153846153846153</v>
      </c>
      <c r="AH103" s="126">
        <v>156</v>
      </c>
      <c r="AI103" s="124">
        <v>12</v>
      </c>
      <c r="AJ103" s="126">
        <v>22</v>
      </c>
      <c r="AK103" s="124">
        <v>1.6923076923076923</v>
      </c>
      <c r="AL103" s="126">
        <v>1948</v>
      </c>
      <c r="AM103" s="124">
        <v>149.84615384615384</v>
      </c>
      <c r="AN103" s="126">
        <v>2085</v>
      </c>
      <c r="AO103" s="124">
        <v>160.38461538461539</v>
      </c>
      <c r="AP103" s="126">
        <v>2398</v>
      </c>
      <c r="AQ103" s="124">
        <v>184.46153846153845</v>
      </c>
      <c r="AR103" s="126">
        <v>863</v>
      </c>
      <c r="AS103" s="124">
        <v>66.384615384615387</v>
      </c>
    </row>
    <row r="104" spans="1:45" ht="13.5" customHeight="1" x14ac:dyDescent="0.3">
      <c r="A104" s="123" t="s">
        <v>152</v>
      </c>
      <c r="B104" s="167" t="str">
        <f>'Incentive Goal'!B103</f>
        <v>WILKES</v>
      </c>
      <c r="C104" s="124">
        <v>6</v>
      </c>
      <c r="D104" s="124">
        <v>7</v>
      </c>
      <c r="E104" s="225">
        <v>2659</v>
      </c>
      <c r="F104" s="224">
        <v>443.16666666666669</v>
      </c>
      <c r="G104" s="225">
        <v>87</v>
      </c>
      <c r="H104" s="224">
        <v>14.5</v>
      </c>
      <c r="I104" s="225">
        <v>150</v>
      </c>
      <c r="J104" s="224">
        <v>25</v>
      </c>
      <c r="K104" s="125">
        <v>2610526.6</v>
      </c>
      <c r="L104" s="125">
        <v>435087.76666666666</v>
      </c>
      <c r="M104" s="125">
        <v>372932.37142857147</v>
      </c>
      <c r="N104" s="356">
        <v>41873</v>
      </c>
      <c r="O104" s="124">
        <v>6978.833333333333</v>
      </c>
      <c r="P104" s="356">
        <v>218</v>
      </c>
      <c r="Q104" s="124">
        <v>36.333333333333336</v>
      </c>
      <c r="R104" s="355">
        <v>6652</v>
      </c>
      <c r="S104" s="124">
        <v>1108.6666666666667</v>
      </c>
      <c r="T104" s="355">
        <v>25</v>
      </c>
      <c r="U104" s="124">
        <v>4.166666666666667</v>
      </c>
      <c r="V104" s="355">
        <v>67</v>
      </c>
      <c r="W104" s="124">
        <v>11.166666666666666</v>
      </c>
      <c r="X104" s="355">
        <v>95</v>
      </c>
      <c r="Y104" s="124">
        <v>15.833333333333334</v>
      </c>
      <c r="Z104" s="355">
        <v>197</v>
      </c>
      <c r="AA104" s="124">
        <v>32.833333333333336</v>
      </c>
      <c r="AB104" s="355">
        <v>153</v>
      </c>
      <c r="AC104" s="124">
        <v>25.5</v>
      </c>
      <c r="AD104" s="355">
        <v>8</v>
      </c>
      <c r="AE104" s="124">
        <v>1.3333333333333333</v>
      </c>
      <c r="AF104" s="126">
        <v>25</v>
      </c>
      <c r="AG104" s="124">
        <v>4.166666666666667</v>
      </c>
      <c r="AH104" s="126">
        <v>66</v>
      </c>
      <c r="AI104" s="124">
        <v>11</v>
      </c>
      <c r="AJ104" s="126">
        <v>13</v>
      </c>
      <c r="AK104" s="124">
        <v>2.1666666666666665</v>
      </c>
      <c r="AL104" s="126">
        <v>981</v>
      </c>
      <c r="AM104" s="124">
        <v>163.5</v>
      </c>
      <c r="AN104" s="126">
        <v>1812</v>
      </c>
      <c r="AO104" s="124">
        <v>302</v>
      </c>
      <c r="AP104" s="126">
        <v>6545</v>
      </c>
      <c r="AQ104" s="124">
        <v>1090.8333333333333</v>
      </c>
      <c r="AR104" s="126">
        <v>976</v>
      </c>
      <c r="AS104" s="124">
        <v>162.66666666666666</v>
      </c>
    </row>
    <row r="105" spans="1:45" ht="13.5" customHeight="1" x14ac:dyDescent="0.3">
      <c r="A105" s="123" t="s">
        <v>238</v>
      </c>
      <c r="B105" s="167" t="str">
        <f>'Incentive Goal'!B104</f>
        <v>WILSON</v>
      </c>
      <c r="C105" s="124">
        <v>14</v>
      </c>
      <c r="D105" s="124">
        <v>20</v>
      </c>
      <c r="E105" s="225">
        <v>4794</v>
      </c>
      <c r="F105" s="224">
        <v>342.42857142857144</v>
      </c>
      <c r="G105" s="225">
        <v>190</v>
      </c>
      <c r="H105" s="224">
        <v>13.571428571428571</v>
      </c>
      <c r="I105" s="225">
        <v>199</v>
      </c>
      <c r="J105" s="224">
        <v>14.214285714285714</v>
      </c>
      <c r="K105" s="125">
        <v>6351465.25</v>
      </c>
      <c r="L105" s="125">
        <v>453676.08928571426</v>
      </c>
      <c r="M105" s="125">
        <v>317573.26250000001</v>
      </c>
      <c r="N105" s="356">
        <v>89712</v>
      </c>
      <c r="O105" s="124">
        <v>6408</v>
      </c>
      <c r="P105" s="356">
        <v>528</v>
      </c>
      <c r="Q105" s="124">
        <v>37.714285714285715</v>
      </c>
      <c r="R105" s="355">
        <v>3302</v>
      </c>
      <c r="S105" s="124">
        <v>235.85714285714286</v>
      </c>
      <c r="T105" s="355">
        <v>339</v>
      </c>
      <c r="U105" s="124">
        <v>24.214285714285715</v>
      </c>
      <c r="V105" s="355">
        <v>134</v>
      </c>
      <c r="W105" s="124">
        <v>9.5714285714285712</v>
      </c>
      <c r="X105" s="355">
        <v>195</v>
      </c>
      <c r="Y105" s="124">
        <v>13.928571428571429</v>
      </c>
      <c r="Z105" s="355">
        <v>392</v>
      </c>
      <c r="AA105" s="124">
        <v>28</v>
      </c>
      <c r="AB105" s="355">
        <v>168</v>
      </c>
      <c r="AC105" s="124">
        <v>12</v>
      </c>
      <c r="AD105" s="355">
        <v>132</v>
      </c>
      <c r="AE105" s="124">
        <v>9.4285714285714288</v>
      </c>
      <c r="AF105" s="126">
        <v>141</v>
      </c>
      <c r="AG105" s="124">
        <v>10.071428571428571</v>
      </c>
      <c r="AH105" s="126">
        <v>213</v>
      </c>
      <c r="AI105" s="124">
        <v>15.214285714285714</v>
      </c>
      <c r="AJ105" s="126">
        <v>59</v>
      </c>
      <c r="AK105" s="124">
        <v>4.2142857142857144</v>
      </c>
      <c r="AL105" s="126">
        <v>2606</v>
      </c>
      <c r="AM105" s="124">
        <v>186.14285714285714</v>
      </c>
      <c r="AN105" s="126">
        <v>1712</v>
      </c>
      <c r="AO105" s="124">
        <v>122.28571428571429</v>
      </c>
      <c r="AP105" s="126">
        <v>2525</v>
      </c>
      <c r="AQ105" s="124">
        <v>180.35714285714286</v>
      </c>
      <c r="AR105" s="126">
        <v>1024</v>
      </c>
      <c r="AS105" s="124">
        <v>73.142857142857139</v>
      </c>
    </row>
    <row r="106" spans="1:45" ht="13.5" customHeight="1" x14ac:dyDescent="0.3">
      <c r="A106" s="123" t="s">
        <v>142</v>
      </c>
      <c r="B106" s="167" t="str">
        <f>'Incentive Goal'!B105</f>
        <v>YADKIN</v>
      </c>
      <c r="C106" s="124">
        <v>4</v>
      </c>
      <c r="D106" s="124">
        <v>4</v>
      </c>
      <c r="E106" s="225">
        <v>1003</v>
      </c>
      <c r="F106" s="224">
        <v>250.75</v>
      </c>
      <c r="G106" s="225">
        <v>42</v>
      </c>
      <c r="H106" s="224">
        <v>10.5</v>
      </c>
      <c r="I106" s="225">
        <v>52</v>
      </c>
      <c r="J106" s="224">
        <v>13</v>
      </c>
      <c r="K106" s="125">
        <v>1482054.63</v>
      </c>
      <c r="L106" s="125">
        <v>370513.65749999997</v>
      </c>
      <c r="M106" s="125">
        <v>370513.65749999997</v>
      </c>
      <c r="N106" s="356">
        <v>13858</v>
      </c>
      <c r="O106" s="124">
        <v>3464.5</v>
      </c>
      <c r="P106" s="356">
        <v>61</v>
      </c>
      <c r="Q106" s="124">
        <v>15.25</v>
      </c>
      <c r="R106" s="355">
        <v>396</v>
      </c>
      <c r="S106" s="124">
        <v>99</v>
      </c>
      <c r="T106" s="355">
        <v>5</v>
      </c>
      <c r="U106" s="124">
        <v>1.25</v>
      </c>
      <c r="V106" s="355">
        <v>20</v>
      </c>
      <c r="W106" s="124">
        <v>5</v>
      </c>
      <c r="X106" s="355">
        <v>40</v>
      </c>
      <c r="Y106" s="124">
        <v>10</v>
      </c>
      <c r="Z106" s="355">
        <v>84</v>
      </c>
      <c r="AA106" s="124">
        <v>21</v>
      </c>
      <c r="AB106" s="355">
        <v>49</v>
      </c>
      <c r="AC106" s="124">
        <v>12.25</v>
      </c>
      <c r="AD106" s="355">
        <v>20</v>
      </c>
      <c r="AE106" s="124">
        <v>5</v>
      </c>
      <c r="AF106" s="126">
        <v>29</v>
      </c>
      <c r="AG106" s="124">
        <v>7.25</v>
      </c>
      <c r="AH106" s="126">
        <v>75</v>
      </c>
      <c r="AI106" s="124">
        <v>18.75</v>
      </c>
      <c r="AJ106" s="126">
        <v>16</v>
      </c>
      <c r="AK106" s="124">
        <v>4</v>
      </c>
      <c r="AL106" s="126">
        <v>355</v>
      </c>
      <c r="AM106" s="124">
        <v>88.75</v>
      </c>
      <c r="AN106" s="126">
        <v>306</v>
      </c>
      <c r="AO106" s="124">
        <v>76.5</v>
      </c>
      <c r="AP106" s="126">
        <v>681</v>
      </c>
      <c r="AQ106" s="124">
        <v>170.25</v>
      </c>
      <c r="AR106" s="126">
        <v>199</v>
      </c>
      <c r="AS106" s="124">
        <v>49.75</v>
      </c>
    </row>
    <row r="107" spans="1:45" ht="13.5" customHeight="1" x14ac:dyDescent="0.3">
      <c r="A107" s="123" t="s">
        <v>251</v>
      </c>
      <c r="B107" s="167" t="str">
        <f>'Incentive Goal'!B106</f>
        <v>YANCEY</v>
      </c>
      <c r="C107" s="124">
        <v>0.75</v>
      </c>
      <c r="D107" s="124">
        <v>1.05</v>
      </c>
      <c r="E107" s="225">
        <v>339</v>
      </c>
      <c r="F107" s="224">
        <v>452</v>
      </c>
      <c r="G107" s="225">
        <v>7</v>
      </c>
      <c r="H107" s="224">
        <v>9.3333333333333339</v>
      </c>
      <c r="I107" s="225">
        <v>15</v>
      </c>
      <c r="J107" s="224">
        <v>20</v>
      </c>
      <c r="K107" s="125">
        <v>494380.1</v>
      </c>
      <c r="L107" s="125">
        <v>659173.46666666667</v>
      </c>
      <c r="M107" s="125">
        <v>470838.19047619042</v>
      </c>
      <c r="N107" s="356">
        <v>4433</v>
      </c>
      <c r="O107" s="124">
        <v>5910.666666666667</v>
      </c>
      <c r="P107" s="356">
        <v>40</v>
      </c>
      <c r="Q107" s="124">
        <v>53.333333333333336</v>
      </c>
      <c r="R107" s="355">
        <v>62</v>
      </c>
      <c r="S107" s="124">
        <v>82.666666666666671</v>
      </c>
      <c r="T107" s="355">
        <v>8</v>
      </c>
      <c r="U107" s="124">
        <v>10.666666666666666</v>
      </c>
      <c r="V107" s="355">
        <v>2</v>
      </c>
      <c r="W107" s="124">
        <v>2.6666666666666665</v>
      </c>
      <c r="X107" s="355">
        <v>9</v>
      </c>
      <c r="Y107" s="124">
        <v>12</v>
      </c>
      <c r="Z107" s="355">
        <v>18</v>
      </c>
      <c r="AA107" s="124">
        <v>24</v>
      </c>
      <c r="AB107" s="355">
        <v>14</v>
      </c>
      <c r="AC107" s="124">
        <v>18.666666666666668</v>
      </c>
      <c r="AD107" s="355">
        <v>0</v>
      </c>
      <c r="AE107" s="124">
        <v>0</v>
      </c>
      <c r="AF107" s="126">
        <v>10</v>
      </c>
      <c r="AG107" s="124">
        <v>13.333333333333334</v>
      </c>
      <c r="AH107" s="126">
        <v>15</v>
      </c>
      <c r="AI107" s="124">
        <v>20</v>
      </c>
      <c r="AJ107" s="126">
        <v>4</v>
      </c>
      <c r="AK107" s="124">
        <v>5.333333333333333</v>
      </c>
      <c r="AL107" s="126">
        <v>35</v>
      </c>
      <c r="AM107" s="124">
        <v>46.666666666666664</v>
      </c>
      <c r="AN107" s="126">
        <v>119</v>
      </c>
      <c r="AO107" s="124">
        <v>158.66666666666666</v>
      </c>
      <c r="AP107" s="126">
        <v>42</v>
      </c>
      <c r="AQ107" s="124">
        <v>56</v>
      </c>
      <c r="AR107" s="126">
        <v>41</v>
      </c>
      <c r="AS107" s="124">
        <v>54.666666666666664</v>
      </c>
    </row>
    <row r="108" spans="1:45" ht="13.8" x14ac:dyDescent="0.3">
      <c r="A108" s="123"/>
      <c r="B108" s="123" t="s">
        <v>217</v>
      </c>
      <c r="C108" s="127">
        <v>957.63</v>
      </c>
      <c r="D108" s="127">
        <v>1335.5099999999998</v>
      </c>
      <c r="E108" s="225">
        <v>335029</v>
      </c>
      <c r="F108" s="227">
        <v>349.85223938264255</v>
      </c>
      <c r="G108" s="226">
        <v>13757</v>
      </c>
      <c r="H108" s="227">
        <v>14.365673590008667</v>
      </c>
      <c r="I108" s="226">
        <v>14106</v>
      </c>
      <c r="J108" s="227">
        <v>14.730114971335485</v>
      </c>
      <c r="K108" s="128">
        <v>473924958.56000012</v>
      </c>
      <c r="L108" s="128">
        <v>494893.60040934401</v>
      </c>
      <c r="M108" s="128">
        <v>354864.40278245776</v>
      </c>
      <c r="N108" s="358">
        <v>5309858</v>
      </c>
      <c r="O108" s="127">
        <v>5544.7907855852472</v>
      </c>
      <c r="P108" s="358">
        <v>29360</v>
      </c>
      <c r="Q108" s="127">
        <v>30.659022795860615</v>
      </c>
      <c r="R108" s="358">
        <v>342868</v>
      </c>
      <c r="S108" s="127">
        <v>358.03807315977986</v>
      </c>
      <c r="T108" s="358">
        <v>34365</v>
      </c>
      <c r="U108" s="127">
        <v>35.885467247266689</v>
      </c>
      <c r="V108" s="358">
        <v>8212</v>
      </c>
      <c r="W108" s="127">
        <v>8.5753370299593783</v>
      </c>
      <c r="X108" s="358">
        <v>14389</v>
      </c>
      <c r="Y108" s="127">
        <v>15.025636206050354</v>
      </c>
      <c r="Z108" s="358">
        <v>21819</v>
      </c>
      <c r="AA108" s="127">
        <v>22.784373923122708</v>
      </c>
      <c r="AB108" s="358">
        <v>12871</v>
      </c>
      <c r="AC108" s="127">
        <v>13.440472833975544</v>
      </c>
      <c r="AD108" s="358">
        <v>10960</v>
      </c>
      <c r="AE108" s="127">
        <v>11.444921316165951</v>
      </c>
      <c r="AF108" s="129">
        <v>9826</v>
      </c>
      <c r="AG108" s="127">
        <v>10.260747888015205</v>
      </c>
      <c r="AH108" s="129">
        <v>15373</v>
      </c>
      <c r="AI108" s="127">
        <v>16.053172937355765</v>
      </c>
      <c r="AJ108" s="129">
        <v>3250</v>
      </c>
      <c r="AK108" s="127">
        <v>3.3937950983156333</v>
      </c>
      <c r="AL108" s="129">
        <v>137562</v>
      </c>
      <c r="AM108" s="127">
        <v>143.64838194292159</v>
      </c>
      <c r="AN108" s="129">
        <v>131903</v>
      </c>
      <c r="AO108" s="127">
        <v>137.73900149326985</v>
      </c>
      <c r="AP108" s="129">
        <v>333032</v>
      </c>
      <c r="AQ108" s="127">
        <v>347.7668828253083</v>
      </c>
      <c r="AR108" s="129">
        <v>60702</v>
      </c>
      <c r="AS108" s="127">
        <v>63.387738479370945</v>
      </c>
    </row>
    <row r="109" spans="1:45" ht="13.8" x14ac:dyDescent="0.3">
      <c r="A109" s="245"/>
      <c r="B109" s="245"/>
      <c r="C109" s="246"/>
      <c r="D109" s="246"/>
      <c r="E109" s="354"/>
      <c r="F109" s="247"/>
      <c r="G109" s="248"/>
      <c r="H109" s="247"/>
      <c r="I109" s="248"/>
      <c r="J109" s="247"/>
      <c r="K109" s="274"/>
      <c r="L109" s="274"/>
      <c r="M109" s="274"/>
      <c r="N109" s="359"/>
      <c r="O109" s="246"/>
      <c r="P109" s="359"/>
      <c r="Q109" s="246"/>
      <c r="R109" s="359"/>
      <c r="S109" s="246"/>
      <c r="T109" s="359"/>
      <c r="U109" s="246"/>
      <c r="V109" s="359"/>
      <c r="W109" s="246"/>
      <c r="X109" s="359"/>
      <c r="Y109" s="246"/>
      <c r="Z109" s="359"/>
      <c r="AA109" s="246"/>
      <c r="AB109" s="359"/>
      <c r="AC109" s="246"/>
      <c r="AD109" s="359"/>
      <c r="AE109" s="246"/>
      <c r="AF109" s="275"/>
      <c r="AG109" s="246"/>
      <c r="AH109" s="275"/>
      <c r="AI109" s="246"/>
      <c r="AJ109" s="275"/>
      <c r="AK109" s="246"/>
      <c r="AL109" s="275"/>
      <c r="AM109" s="246"/>
      <c r="AN109" s="275"/>
      <c r="AO109" s="246"/>
      <c r="AP109" s="275"/>
      <c r="AQ109" s="246"/>
      <c r="AR109" s="275"/>
      <c r="AS109" s="246"/>
    </row>
    <row r="110" spans="1:45" s="137" customFormat="1" ht="13.8" x14ac:dyDescent="0.3">
      <c r="A110" s="383" t="s">
        <v>3</v>
      </c>
      <c r="B110" s="384"/>
      <c r="C110" s="130">
        <v>957.63</v>
      </c>
      <c r="D110" s="131">
        <v>1335.5099999999998</v>
      </c>
      <c r="E110" s="352">
        <v>335029</v>
      </c>
      <c r="F110" s="353">
        <v>349.85223938264255</v>
      </c>
      <c r="G110" s="352">
        <v>13757</v>
      </c>
      <c r="H110" s="130">
        <v>14.365673590008667</v>
      </c>
      <c r="I110" s="352">
        <v>14106</v>
      </c>
      <c r="J110" s="131">
        <v>14.730114971335485</v>
      </c>
      <c r="K110" s="133">
        <v>473924958.56000012</v>
      </c>
      <c r="L110" s="134">
        <v>494893.60040934401</v>
      </c>
      <c r="M110" s="135">
        <v>354864.40278245776</v>
      </c>
      <c r="N110" s="352">
        <v>5309858</v>
      </c>
      <c r="O110" s="136">
        <v>5544.7907855852472</v>
      </c>
      <c r="P110" s="352">
        <v>29360</v>
      </c>
      <c r="Q110" s="131">
        <v>30.659022795860615</v>
      </c>
      <c r="R110" s="352">
        <v>342868</v>
      </c>
      <c r="S110" s="136">
        <v>358.03807315977986</v>
      </c>
      <c r="T110" s="352">
        <v>34365</v>
      </c>
      <c r="U110" s="131">
        <v>35.885467247266689</v>
      </c>
      <c r="V110" s="352">
        <v>8212</v>
      </c>
      <c r="W110" s="136">
        <v>8.5753370299593783</v>
      </c>
      <c r="X110" s="352">
        <v>14389</v>
      </c>
      <c r="Y110" s="131">
        <v>15.025636206050354</v>
      </c>
      <c r="Z110" s="352">
        <v>21819</v>
      </c>
      <c r="AA110" s="136">
        <v>22.784373923122708</v>
      </c>
      <c r="AB110" s="352">
        <v>12871</v>
      </c>
      <c r="AC110" s="131">
        <v>13.440472833975544</v>
      </c>
      <c r="AD110" s="352">
        <v>10960</v>
      </c>
      <c r="AE110" s="130">
        <v>11.444921316165951</v>
      </c>
      <c r="AF110" s="132">
        <v>9826</v>
      </c>
      <c r="AG110" s="131">
        <v>10.260747888015205</v>
      </c>
      <c r="AH110" s="132">
        <v>15373</v>
      </c>
      <c r="AI110" s="131">
        <v>16.053172937355765</v>
      </c>
      <c r="AJ110" s="132">
        <v>3250</v>
      </c>
      <c r="AK110" s="131">
        <v>3.3937950983156333</v>
      </c>
      <c r="AL110" s="132">
        <v>137562</v>
      </c>
      <c r="AM110" s="131">
        <v>143.64838194292159</v>
      </c>
      <c r="AN110" s="132">
        <v>131903</v>
      </c>
      <c r="AO110" s="136">
        <v>137.73900149326985</v>
      </c>
      <c r="AP110" s="132">
        <v>333032</v>
      </c>
      <c r="AQ110" s="131">
        <v>347.7668828253083</v>
      </c>
      <c r="AR110" s="132">
        <v>60702</v>
      </c>
      <c r="AS110" s="131">
        <v>63.387738479370945</v>
      </c>
    </row>
    <row r="111" spans="1:45" s="138" customFormat="1" ht="13.8" x14ac:dyDescent="0.3">
      <c r="A111" s="123" t="s">
        <v>238</v>
      </c>
      <c r="B111" s="123" t="s">
        <v>236</v>
      </c>
      <c r="C111" s="127">
        <v>18</v>
      </c>
      <c r="D111" s="127">
        <v>19</v>
      </c>
      <c r="E111" s="226">
        <v>4646</v>
      </c>
      <c r="F111" s="227">
        <v>258.11111111111109</v>
      </c>
      <c r="G111" s="226">
        <v>65</v>
      </c>
      <c r="H111" s="227">
        <v>3.6111111111111112</v>
      </c>
      <c r="I111" s="228">
        <v>36</v>
      </c>
      <c r="J111" s="227">
        <v>2</v>
      </c>
      <c r="K111" s="128">
        <v>3640767.7199999997</v>
      </c>
      <c r="L111" s="125">
        <v>202264.87333333332</v>
      </c>
      <c r="M111" s="125">
        <v>191619.35368421051</v>
      </c>
      <c r="N111" s="358">
        <v>70132</v>
      </c>
      <c r="O111" s="127">
        <v>3896.2222222222222</v>
      </c>
      <c r="P111" s="358">
        <v>263</v>
      </c>
      <c r="Q111" s="127">
        <v>14.611111111111111</v>
      </c>
      <c r="R111" s="358">
        <v>4347</v>
      </c>
      <c r="S111" s="127">
        <v>241.5</v>
      </c>
      <c r="T111" s="358">
        <v>194</v>
      </c>
      <c r="U111" s="127">
        <v>10.777777777777779</v>
      </c>
      <c r="V111" s="358">
        <v>72</v>
      </c>
      <c r="W111" s="127">
        <v>4</v>
      </c>
      <c r="X111" s="358">
        <v>58</v>
      </c>
      <c r="Y111" s="127">
        <v>3.2222222222222223</v>
      </c>
      <c r="Z111" s="358">
        <v>103</v>
      </c>
      <c r="AA111" s="127">
        <v>5.7222222222222223</v>
      </c>
      <c r="AB111" s="358">
        <v>27</v>
      </c>
      <c r="AC111" s="127">
        <v>1.5</v>
      </c>
      <c r="AD111" s="358">
        <v>37</v>
      </c>
      <c r="AE111" s="127">
        <v>2.0555555555555554</v>
      </c>
      <c r="AF111" s="129">
        <v>101</v>
      </c>
      <c r="AG111" s="127">
        <v>5.6111111111111107</v>
      </c>
      <c r="AH111" s="129">
        <v>159</v>
      </c>
      <c r="AI111" s="127">
        <v>8.8333333333333339</v>
      </c>
      <c r="AJ111" s="129">
        <v>9</v>
      </c>
      <c r="AK111" s="127">
        <v>0.5</v>
      </c>
      <c r="AL111" s="129">
        <v>1052</v>
      </c>
      <c r="AM111" s="127">
        <v>58.444444444444443</v>
      </c>
      <c r="AN111" s="129">
        <v>2368</v>
      </c>
      <c r="AO111" s="127">
        <v>131.55555555555554</v>
      </c>
      <c r="AP111" s="129">
        <v>1539</v>
      </c>
      <c r="AQ111" s="127">
        <v>85.5</v>
      </c>
      <c r="AR111" s="129">
        <v>415</v>
      </c>
      <c r="AS111" s="127">
        <v>23.055555555555557</v>
      </c>
    </row>
    <row r="112" spans="1:45" s="138" customFormat="1" ht="13.8" x14ac:dyDescent="0.3">
      <c r="A112" s="123" t="s">
        <v>142</v>
      </c>
      <c r="B112" s="123" t="s">
        <v>237</v>
      </c>
      <c r="C112" s="127">
        <v>49</v>
      </c>
      <c r="D112" s="127">
        <v>92</v>
      </c>
      <c r="E112" s="226">
        <v>18157</v>
      </c>
      <c r="F112" s="227">
        <v>370.55102040816325</v>
      </c>
      <c r="G112" s="226">
        <v>723</v>
      </c>
      <c r="H112" s="227">
        <v>14.755102040816327</v>
      </c>
      <c r="I112" s="228">
        <v>668</v>
      </c>
      <c r="J112" s="227">
        <v>13.63265306122449</v>
      </c>
      <c r="K112" s="128">
        <v>24597282.830000002</v>
      </c>
      <c r="L112" s="125">
        <v>501985.36387755105</v>
      </c>
      <c r="M112" s="125">
        <v>267361.76989130437</v>
      </c>
      <c r="N112" s="358">
        <v>273595</v>
      </c>
      <c r="O112" s="127">
        <v>5583.5714285714284</v>
      </c>
      <c r="P112" s="358">
        <v>1725</v>
      </c>
      <c r="Q112" s="127">
        <v>35.204081632653065</v>
      </c>
      <c r="R112" s="358">
        <v>5739</v>
      </c>
      <c r="S112" s="127">
        <v>117.12244897959184</v>
      </c>
      <c r="T112" s="358">
        <v>399</v>
      </c>
      <c r="U112" s="127">
        <v>8.1428571428571423</v>
      </c>
      <c r="V112" s="358">
        <v>494</v>
      </c>
      <c r="W112" s="127">
        <v>10.081632653061224</v>
      </c>
      <c r="X112" s="358">
        <v>755</v>
      </c>
      <c r="Y112" s="127">
        <v>15.408163265306122</v>
      </c>
      <c r="Z112" s="358">
        <v>1141</v>
      </c>
      <c r="AA112" s="127">
        <v>23.285714285714285</v>
      </c>
      <c r="AB112" s="358">
        <v>621</v>
      </c>
      <c r="AC112" s="127">
        <v>12.673469387755102</v>
      </c>
      <c r="AD112" s="358">
        <v>1881</v>
      </c>
      <c r="AE112" s="127">
        <v>38.387755102040813</v>
      </c>
      <c r="AF112" s="129">
        <v>457</v>
      </c>
      <c r="AG112" s="127">
        <v>9.3265306122448983</v>
      </c>
      <c r="AH112" s="129">
        <v>785</v>
      </c>
      <c r="AI112" s="127">
        <v>16.020408163265305</v>
      </c>
      <c r="AJ112" s="129">
        <v>229</v>
      </c>
      <c r="AK112" s="127">
        <v>4.6734693877551017</v>
      </c>
      <c r="AL112" s="129">
        <v>8733</v>
      </c>
      <c r="AM112" s="127">
        <v>178.22448979591837</v>
      </c>
      <c r="AN112" s="129">
        <v>5509</v>
      </c>
      <c r="AO112" s="127">
        <v>112.42857142857143</v>
      </c>
      <c r="AP112" s="129">
        <v>37274</v>
      </c>
      <c r="AQ112" s="127">
        <v>760.69387755102036</v>
      </c>
      <c r="AR112" s="129">
        <v>1262</v>
      </c>
      <c r="AS112" s="127">
        <v>25.755102040816325</v>
      </c>
    </row>
    <row r="113" spans="1:45" ht="18" customHeight="1" x14ac:dyDescent="0.3">
      <c r="A113" s="139" t="s">
        <v>218</v>
      </c>
      <c r="B113" s="140"/>
      <c r="C113" s="141"/>
      <c r="D113" s="142"/>
      <c r="E113" s="143"/>
      <c r="F113" s="144"/>
      <c r="G113" s="143"/>
      <c r="H113" s="145"/>
      <c r="I113" s="143"/>
      <c r="J113" s="144"/>
      <c r="K113" s="146"/>
      <c r="L113" s="147"/>
      <c r="M113" s="148"/>
      <c r="N113" s="145"/>
      <c r="O113" s="149"/>
      <c r="P113" s="145"/>
      <c r="Q113" s="144"/>
      <c r="R113" s="143"/>
      <c r="S113" s="149"/>
      <c r="T113" s="145"/>
      <c r="U113" s="144"/>
      <c r="V113" s="143"/>
      <c r="W113" s="149"/>
      <c r="X113" s="145"/>
      <c r="Y113" s="144"/>
      <c r="Z113" s="143"/>
      <c r="AA113" s="149"/>
      <c r="AB113" s="145"/>
      <c r="AC113" s="144"/>
      <c r="AD113" s="145"/>
      <c r="AE113" s="145"/>
      <c r="AF113" s="143"/>
      <c r="AG113" s="144"/>
      <c r="AH113" s="145"/>
      <c r="AI113" s="144"/>
      <c r="AJ113" s="143"/>
      <c r="AK113" s="144"/>
      <c r="AL113" s="143"/>
      <c r="AM113" s="144"/>
      <c r="AN113" s="143"/>
      <c r="AO113" s="149"/>
      <c r="AP113" s="145"/>
      <c r="AQ113" s="144"/>
      <c r="AR113" s="143"/>
      <c r="AS113" s="144"/>
    </row>
    <row r="114" spans="1:45" ht="18" customHeight="1" x14ac:dyDescent="0.25"/>
    <row r="116" spans="1:45" ht="13.8" x14ac:dyDescent="0.3">
      <c r="A116" s="159"/>
      <c r="B116" s="159"/>
      <c r="N116" s="154"/>
    </row>
    <row r="117" spans="1:45" x14ac:dyDescent="0.25">
      <c r="N117" s="154"/>
    </row>
    <row r="118" spans="1:45" x14ac:dyDescent="0.25">
      <c r="N118" s="154"/>
    </row>
  </sheetData>
  <sheetProtection formatCells="0" formatColumns="0" formatRows="0" insertColumns="0" insertRows="0" insertHyperlinks="0" deleteColumns="0" deleteRows="0" sort="0" autoFilter="0" pivotTables="0"/>
  <autoFilter ref="A3:B108" xr:uid="{9D1EC116-EF07-4646-BFBB-7C2E29CE491F}"/>
  <mergeCells count="34">
    <mergeCell ref="AJ2:AK2"/>
    <mergeCell ref="AL2:AM2"/>
    <mergeCell ref="AN1:AQ1"/>
    <mergeCell ref="AF2:AG2"/>
    <mergeCell ref="AH1:AI1"/>
    <mergeCell ref="AJ1:AK1"/>
    <mergeCell ref="AL1:AM1"/>
    <mergeCell ref="AH2:AI2"/>
    <mergeCell ref="AR1:AS1"/>
    <mergeCell ref="C2:D2"/>
    <mergeCell ref="E2:F2"/>
    <mergeCell ref="G2:H2"/>
    <mergeCell ref="I2:J2"/>
    <mergeCell ref="K2:M2"/>
    <mergeCell ref="N1:Q1"/>
    <mergeCell ref="R1:U1"/>
    <mergeCell ref="V1:Y1"/>
    <mergeCell ref="Z1:AC1"/>
    <mergeCell ref="AD1:AE1"/>
    <mergeCell ref="AF1:AG1"/>
    <mergeCell ref="C1:D1"/>
    <mergeCell ref="AN2:AQ2"/>
    <mergeCell ref="AR2:AS2"/>
    <mergeCell ref="AD2:AE2"/>
    <mergeCell ref="A110:B110"/>
    <mergeCell ref="N2:Q2"/>
    <mergeCell ref="R2:U2"/>
    <mergeCell ref="V2:Y2"/>
    <mergeCell ref="Z2:AC2"/>
    <mergeCell ref="A1:B2"/>
    <mergeCell ref="I1:J1"/>
    <mergeCell ref="K1:M1"/>
    <mergeCell ref="E1:F1"/>
    <mergeCell ref="G1:H1"/>
  </mergeCells>
  <pageMargins left="0.75" right="0.75" top="0.77" bottom="0.56000000000000005" header="0.5" footer="0.5"/>
  <pageSetup scale="61" orientation="landscape" r:id="rId1"/>
  <headerFooter alignWithMargins="0">
    <oddFooter xml:space="preserve">&amp;C&amp;"Calibri,Bold"&amp;P of &amp;N&amp;R&amp;"Arial,Bold"&amp;9last revised &amp;D&amp;"Arial,Regular"&amp;10
</oddFooter>
  </headerFooter>
  <rowBreaks count="1" manualBreakCount="1">
    <brk id="57" min="4" max="44" man="1"/>
  </rowBreaks>
  <colBreaks count="3" manualBreakCount="3">
    <brk id="13" min="3" max="113" man="1"/>
    <brk id="25" min="3" max="113" man="1"/>
    <brk id="35" min="3" max="1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BCF11-9C42-4D56-B96B-AEB1896D76B5}">
  <dimension ref="A1:AA109"/>
  <sheetViews>
    <sheetView workbookViewId="0">
      <pane xSplit="3" ySplit="3" topLeftCell="D88" activePane="bottomRight" state="frozen"/>
      <selection activeCell="D7" sqref="D7"/>
      <selection pane="topRight" activeCell="D7" sqref="D7"/>
      <selection pane="bottomLeft" activeCell="D7" sqref="D7"/>
      <selection pane="bottomRight" activeCell="Z110" sqref="Z110"/>
    </sheetView>
  </sheetViews>
  <sheetFormatPr defaultColWidth="9.33203125" defaultRowHeight="12" customHeight="1" x14ac:dyDescent="0.25"/>
  <cols>
    <col min="1" max="1" width="24" style="163" customWidth="1"/>
    <col min="2" max="2" width="20.5546875" style="163" customWidth="1"/>
    <col min="3" max="3" width="21.5546875" style="160" customWidth="1"/>
    <col min="4" max="11" width="8.6640625" style="164" customWidth="1"/>
    <col min="12" max="14" width="8.6640625" style="165" customWidth="1"/>
    <col min="15" max="15" width="8.6640625" style="166" customWidth="1"/>
    <col min="16" max="18" width="9.33203125" style="346" customWidth="1"/>
    <col min="19" max="19" width="9.33203125" style="347" customWidth="1"/>
    <col min="20" max="23" width="8.6640625" style="165" customWidth="1"/>
    <col min="24" max="24" width="10.6640625" style="165" customWidth="1"/>
    <col min="25" max="25" width="12.33203125" style="165" bestFit="1" customWidth="1"/>
    <col min="26" max="26" width="95.6640625" style="165" customWidth="1"/>
    <col min="27" max="16384" width="9.33203125" style="160"/>
  </cols>
  <sheetData>
    <row r="1" spans="1:26" ht="41.4" x14ac:dyDescent="0.25">
      <c r="A1" s="411" t="s">
        <v>325</v>
      </c>
      <c r="B1" s="411"/>
      <c r="C1" s="412"/>
      <c r="D1" s="276"/>
      <c r="E1" s="277"/>
      <c r="F1" s="277"/>
      <c r="G1" s="278"/>
      <c r="H1" s="279"/>
      <c r="I1" s="280"/>
      <c r="J1" s="280"/>
      <c r="K1" s="281"/>
      <c r="L1" s="276"/>
      <c r="M1" s="277"/>
      <c r="N1" s="277"/>
      <c r="O1" s="278"/>
      <c r="P1" s="279"/>
      <c r="Q1" s="280"/>
      <c r="R1" s="280"/>
      <c r="S1" s="281"/>
      <c r="T1" s="282"/>
      <c r="U1" s="283"/>
      <c r="V1" s="283"/>
      <c r="W1" s="284"/>
      <c r="X1" s="285" t="s">
        <v>219</v>
      </c>
      <c r="Y1" s="413" t="s">
        <v>315</v>
      </c>
      <c r="Z1" s="415" t="s">
        <v>252</v>
      </c>
    </row>
    <row r="2" spans="1:26" ht="42" customHeight="1" x14ac:dyDescent="0.25">
      <c r="A2" s="361"/>
      <c r="B2" s="361"/>
      <c r="C2" s="362"/>
      <c r="D2" s="417" t="s">
        <v>253</v>
      </c>
      <c r="E2" s="418"/>
      <c r="F2" s="418"/>
      <c r="G2" s="419"/>
      <c r="H2" s="420" t="s">
        <v>254</v>
      </c>
      <c r="I2" s="421"/>
      <c r="J2" s="421"/>
      <c r="K2" s="422"/>
      <c r="L2" s="417" t="s">
        <v>255</v>
      </c>
      <c r="M2" s="418"/>
      <c r="N2" s="418"/>
      <c r="O2" s="419"/>
      <c r="P2" s="420" t="s">
        <v>256</v>
      </c>
      <c r="Q2" s="421"/>
      <c r="R2" s="421"/>
      <c r="S2" s="422"/>
      <c r="T2" s="423" t="s">
        <v>257</v>
      </c>
      <c r="U2" s="424"/>
      <c r="V2" s="424"/>
      <c r="W2" s="425"/>
      <c r="X2" s="426" t="s">
        <v>220</v>
      </c>
      <c r="Y2" s="413"/>
      <c r="Z2" s="415"/>
    </row>
    <row r="3" spans="1:26" s="161" customFormat="1" ht="46.2" thickBot="1" x14ac:dyDescent="0.3">
      <c r="A3" s="363" t="s">
        <v>258</v>
      </c>
      <c r="B3" s="363"/>
      <c r="C3" s="364" t="s">
        <v>177</v>
      </c>
      <c r="D3" s="286" t="s">
        <v>221</v>
      </c>
      <c r="E3" s="287" t="s">
        <v>222</v>
      </c>
      <c r="F3" s="287" t="s">
        <v>223</v>
      </c>
      <c r="G3" s="288" t="s">
        <v>259</v>
      </c>
      <c r="H3" s="289" t="s">
        <v>224</v>
      </c>
      <c r="I3" s="290" t="s">
        <v>225</v>
      </c>
      <c r="J3" s="291" t="s">
        <v>226</v>
      </c>
      <c r="K3" s="292" t="s">
        <v>260</v>
      </c>
      <c r="L3" s="293" t="s">
        <v>227</v>
      </c>
      <c r="M3" s="294" t="s">
        <v>228</v>
      </c>
      <c r="N3" s="294" t="s">
        <v>229</v>
      </c>
      <c r="O3" s="295" t="s">
        <v>261</v>
      </c>
      <c r="P3" s="296" t="s">
        <v>262</v>
      </c>
      <c r="Q3" s="297" t="s">
        <v>263</v>
      </c>
      <c r="R3" s="297" t="s">
        <v>264</v>
      </c>
      <c r="S3" s="298" t="s">
        <v>265</v>
      </c>
      <c r="T3" s="293" t="s">
        <v>230</v>
      </c>
      <c r="U3" s="294" t="s">
        <v>231</v>
      </c>
      <c r="V3" s="294" t="s">
        <v>232</v>
      </c>
      <c r="W3" s="299" t="s">
        <v>266</v>
      </c>
      <c r="X3" s="427"/>
      <c r="Y3" s="414"/>
      <c r="Z3" s="416"/>
    </row>
    <row r="4" spans="1:26" ht="18" customHeight="1" thickBot="1" x14ac:dyDescent="0.3">
      <c r="A4" s="300" t="s">
        <v>267</v>
      </c>
      <c r="B4" s="350" t="s">
        <v>142</v>
      </c>
      <c r="C4" s="301" t="s">
        <v>5</v>
      </c>
      <c r="D4" s="302">
        <v>3.5</v>
      </c>
      <c r="E4" s="302">
        <v>0</v>
      </c>
      <c r="F4" s="303">
        <f>D4-E4</f>
        <v>3.5</v>
      </c>
      <c r="G4" s="302">
        <v>0</v>
      </c>
      <c r="H4" s="304">
        <v>14</v>
      </c>
      <c r="I4" s="304">
        <v>0</v>
      </c>
      <c r="J4" s="305">
        <f t="shared" ref="J4:J67" si="0">H4-I4</f>
        <v>14</v>
      </c>
      <c r="K4" s="306">
        <v>0</v>
      </c>
      <c r="L4" s="307">
        <v>3</v>
      </c>
      <c r="M4" s="308">
        <v>0</v>
      </c>
      <c r="N4" s="309">
        <f t="shared" ref="N4:N67" si="1">L4-M4</f>
        <v>3</v>
      </c>
      <c r="O4" s="310">
        <v>0</v>
      </c>
      <c r="P4" s="311">
        <v>3</v>
      </c>
      <c r="Q4" s="312">
        <v>0</v>
      </c>
      <c r="R4" s="313">
        <f t="shared" ref="R4:R67" si="2">P4-Q4</f>
        <v>3</v>
      </c>
      <c r="S4" s="314">
        <v>0</v>
      </c>
      <c r="T4" s="315">
        <f t="shared" ref="T4:T35" si="3">SUM(P4,L4,H4,D4)</f>
        <v>23.5</v>
      </c>
      <c r="U4" s="315">
        <f t="shared" ref="U4:U67" si="4">SUM(Q4,M4,I4,E4)</f>
        <v>0</v>
      </c>
      <c r="V4" s="315">
        <f t="shared" ref="V4:V67" si="5">T4-U4</f>
        <v>23.5</v>
      </c>
      <c r="W4" s="315">
        <f t="shared" ref="W4:W35" si="6">SUM(S4,O4,K4,G4)</f>
        <v>0</v>
      </c>
      <c r="X4" s="316">
        <f t="shared" ref="X4:X35" si="7">V4-W4</f>
        <v>23.5</v>
      </c>
      <c r="Y4" s="317">
        <v>2</v>
      </c>
      <c r="Z4" s="317" t="s">
        <v>268</v>
      </c>
    </row>
    <row r="5" spans="1:26" ht="18" customHeight="1" thickBot="1" x14ac:dyDescent="0.3">
      <c r="A5" s="318" t="s">
        <v>267</v>
      </c>
      <c r="B5" s="319" t="s">
        <v>152</v>
      </c>
      <c r="C5" s="320" t="s">
        <v>6</v>
      </c>
      <c r="D5" s="321">
        <v>1</v>
      </c>
      <c r="E5" s="321">
        <v>0</v>
      </c>
      <c r="F5" s="303">
        <f t="shared" ref="F5:F68" si="8">D5-E5</f>
        <v>1</v>
      </c>
      <c r="G5" s="321">
        <v>0</v>
      </c>
      <c r="H5" s="322">
        <v>4</v>
      </c>
      <c r="I5" s="322">
        <v>0</v>
      </c>
      <c r="J5" s="305">
        <f t="shared" si="0"/>
        <v>4</v>
      </c>
      <c r="K5" s="323">
        <v>0</v>
      </c>
      <c r="L5" s="324">
        <v>0</v>
      </c>
      <c r="M5" s="325">
        <v>0</v>
      </c>
      <c r="N5" s="309">
        <f t="shared" si="1"/>
        <v>0</v>
      </c>
      <c r="O5" s="326">
        <v>0</v>
      </c>
      <c r="P5" s="327">
        <v>0.25</v>
      </c>
      <c r="Q5" s="328">
        <v>0</v>
      </c>
      <c r="R5" s="313">
        <f t="shared" si="2"/>
        <v>0.25</v>
      </c>
      <c r="S5" s="329">
        <v>0</v>
      </c>
      <c r="T5" s="330">
        <f t="shared" si="3"/>
        <v>5.25</v>
      </c>
      <c r="U5" s="315">
        <f t="shared" si="4"/>
        <v>0</v>
      </c>
      <c r="V5" s="315">
        <f t="shared" si="5"/>
        <v>5.25</v>
      </c>
      <c r="W5" s="330">
        <f t="shared" si="6"/>
        <v>0</v>
      </c>
      <c r="X5" s="316">
        <f t="shared" si="7"/>
        <v>5.25</v>
      </c>
      <c r="Y5" s="331">
        <v>0</v>
      </c>
      <c r="Z5" s="331"/>
    </row>
    <row r="6" spans="1:26" ht="18" customHeight="1" thickBot="1" x14ac:dyDescent="0.3">
      <c r="A6" s="318" t="s">
        <v>267</v>
      </c>
      <c r="B6" s="319" t="s">
        <v>152</v>
      </c>
      <c r="C6" s="320" t="s">
        <v>7</v>
      </c>
      <c r="D6" s="321">
        <v>0.25</v>
      </c>
      <c r="E6" s="321">
        <v>0</v>
      </c>
      <c r="F6" s="303">
        <f t="shared" si="8"/>
        <v>0.25</v>
      </c>
      <c r="G6" s="321">
        <v>0</v>
      </c>
      <c r="H6" s="322">
        <v>1.75</v>
      </c>
      <c r="I6" s="322">
        <v>0</v>
      </c>
      <c r="J6" s="305">
        <f t="shared" si="0"/>
        <v>1.75</v>
      </c>
      <c r="K6" s="323">
        <v>0</v>
      </c>
      <c r="L6" s="324">
        <v>0</v>
      </c>
      <c r="M6" s="325">
        <v>0</v>
      </c>
      <c r="N6" s="309">
        <f t="shared" si="1"/>
        <v>0</v>
      </c>
      <c r="O6" s="326">
        <v>0</v>
      </c>
      <c r="P6" s="327">
        <v>0</v>
      </c>
      <c r="Q6" s="328">
        <v>0</v>
      </c>
      <c r="R6" s="313">
        <f t="shared" si="2"/>
        <v>0</v>
      </c>
      <c r="S6" s="329">
        <v>0</v>
      </c>
      <c r="T6" s="330">
        <f t="shared" si="3"/>
        <v>2</v>
      </c>
      <c r="U6" s="315">
        <f t="shared" si="4"/>
        <v>0</v>
      </c>
      <c r="V6" s="315">
        <f t="shared" si="5"/>
        <v>2</v>
      </c>
      <c r="W6" s="330">
        <f t="shared" si="6"/>
        <v>0</v>
      </c>
      <c r="X6" s="316">
        <f t="shared" si="7"/>
        <v>2</v>
      </c>
      <c r="Y6" s="331">
        <v>0.5</v>
      </c>
      <c r="Z6" s="331" t="s">
        <v>233</v>
      </c>
    </row>
    <row r="7" spans="1:26" ht="18" customHeight="1" thickBot="1" x14ac:dyDescent="0.3">
      <c r="A7" s="318" t="s">
        <v>267</v>
      </c>
      <c r="B7" s="319" t="s">
        <v>153</v>
      </c>
      <c r="C7" s="320" t="s">
        <v>8</v>
      </c>
      <c r="D7" s="321">
        <v>1.25</v>
      </c>
      <c r="E7" s="321">
        <v>0</v>
      </c>
      <c r="F7" s="303">
        <f t="shared" si="8"/>
        <v>1.25</v>
      </c>
      <c r="G7" s="321">
        <v>0</v>
      </c>
      <c r="H7" s="322">
        <v>4.75</v>
      </c>
      <c r="I7" s="322">
        <v>0</v>
      </c>
      <c r="J7" s="305">
        <f t="shared" si="0"/>
        <v>4.75</v>
      </c>
      <c r="K7" s="323">
        <v>1</v>
      </c>
      <c r="L7" s="324">
        <v>1</v>
      </c>
      <c r="M7" s="325">
        <v>0</v>
      </c>
      <c r="N7" s="309">
        <f t="shared" si="1"/>
        <v>1</v>
      </c>
      <c r="O7" s="326">
        <v>0</v>
      </c>
      <c r="P7" s="327">
        <v>0</v>
      </c>
      <c r="Q7" s="328">
        <v>0</v>
      </c>
      <c r="R7" s="313">
        <f t="shared" si="2"/>
        <v>0</v>
      </c>
      <c r="S7" s="329">
        <v>0</v>
      </c>
      <c r="T7" s="330">
        <f t="shared" si="3"/>
        <v>7</v>
      </c>
      <c r="U7" s="315">
        <f t="shared" si="4"/>
        <v>0</v>
      </c>
      <c r="V7" s="315">
        <f t="shared" si="5"/>
        <v>7</v>
      </c>
      <c r="W7" s="330">
        <f t="shared" si="6"/>
        <v>1</v>
      </c>
      <c r="X7" s="316">
        <f t="shared" si="7"/>
        <v>6</v>
      </c>
      <c r="Y7" s="331">
        <v>2</v>
      </c>
      <c r="Z7" s="331" t="s">
        <v>269</v>
      </c>
    </row>
    <row r="8" spans="1:26" ht="18" customHeight="1" thickBot="1" x14ac:dyDescent="0.3">
      <c r="A8" s="318" t="s">
        <v>267</v>
      </c>
      <c r="B8" s="319" t="s">
        <v>152</v>
      </c>
      <c r="C8" s="320" t="s">
        <v>9</v>
      </c>
      <c r="D8" s="321">
        <v>1</v>
      </c>
      <c r="E8" s="321">
        <v>0</v>
      </c>
      <c r="F8" s="303">
        <f t="shared" si="8"/>
        <v>1</v>
      </c>
      <c r="G8" s="321">
        <v>0</v>
      </c>
      <c r="H8" s="322">
        <v>4</v>
      </c>
      <c r="I8" s="322">
        <v>0</v>
      </c>
      <c r="J8" s="305">
        <f t="shared" si="0"/>
        <v>4</v>
      </c>
      <c r="K8" s="323">
        <v>0</v>
      </c>
      <c r="L8" s="324">
        <v>0</v>
      </c>
      <c r="M8" s="325">
        <v>0</v>
      </c>
      <c r="N8" s="309">
        <f t="shared" si="1"/>
        <v>0</v>
      </c>
      <c r="O8" s="326">
        <v>0</v>
      </c>
      <c r="P8" s="327">
        <v>0.25</v>
      </c>
      <c r="Q8" s="328">
        <v>0</v>
      </c>
      <c r="R8" s="313">
        <f t="shared" si="2"/>
        <v>0.25</v>
      </c>
      <c r="S8" s="329">
        <v>0</v>
      </c>
      <c r="T8" s="330">
        <f t="shared" si="3"/>
        <v>5.25</v>
      </c>
      <c r="U8" s="315">
        <f t="shared" si="4"/>
        <v>0</v>
      </c>
      <c r="V8" s="315">
        <f t="shared" si="5"/>
        <v>5.25</v>
      </c>
      <c r="W8" s="330">
        <f t="shared" si="6"/>
        <v>0</v>
      </c>
      <c r="X8" s="316">
        <f t="shared" si="7"/>
        <v>5.25</v>
      </c>
      <c r="Y8" s="331">
        <v>0</v>
      </c>
      <c r="Z8" s="331"/>
    </row>
    <row r="9" spans="1:26" ht="18" customHeight="1" thickBot="1" x14ac:dyDescent="0.3">
      <c r="A9" s="318" t="s">
        <v>267</v>
      </c>
      <c r="B9" s="319" t="s">
        <v>152</v>
      </c>
      <c r="C9" s="320" t="s">
        <v>10</v>
      </c>
      <c r="D9" s="321">
        <v>0</v>
      </c>
      <c r="E9" s="321">
        <v>0</v>
      </c>
      <c r="F9" s="303">
        <f t="shared" si="8"/>
        <v>0</v>
      </c>
      <c r="G9" s="321">
        <v>0</v>
      </c>
      <c r="H9" s="322">
        <v>1</v>
      </c>
      <c r="I9" s="322">
        <v>0</v>
      </c>
      <c r="J9" s="305">
        <f t="shared" si="0"/>
        <v>1</v>
      </c>
      <c r="K9" s="323">
        <v>0</v>
      </c>
      <c r="L9" s="324">
        <v>0</v>
      </c>
      <c r="M9" s="325">
        <v>0</v>
      </c>
      <c r="N9" s="309">
        <f t="shared" si="1"/>
        <v>0</v>
      </c>
      <c r="O9" s="326">
        <v>0</v>
      </c>
      <c r="P9" s="327">
        <v>0</v>
      </c>
      <c r="Q9" s="328">
        <v>0</v>
      </c>
      <c r="R9" s="313">
        <f t="shared" si="2"/>
        <v>0</v>
      </c>
      <c r="S9" s="329">
        <v>0</v>
      </c>
      <c r="T9" s="330">
        <f t="shared" si="3"/>
        <v>1</v>
      </c>
      <c r="U9" s="315">
        <f t="shared" si="4"/>
        <v>0</v>
      </c>
      <c r="V9" s="315">
        <f t="shared" si="5"/>
        <v>1</v>
      </c>
      <c r="W9" s="330">
        <f t="shared" si="6"/>
        <v>0</v>
      </c>
      <c r="X9" s="316">
        <f t="shared" si="7"/>
        <v>1</v>
      </c>
      <c r="Y9" s="331">
        <v>0.05</v>
      </c>
      <c r="Z9" s="331" t="s">
        <v>233</v>
      </c>
    </row>
    <row r="10" spans="1:26" ht="18" customHeight="1" thickBot="1" x14ac:dyDescent="0.3">
      <c r="A10" s="318" t="s">
        <v>270</v>
      </c>
      <c r="B10" s="319" t="s">
        <v>317</v>
      </c>
      <c r="C10" s="320" t="s">
        <v>11</v>
      </c>
      <c r="D10" s="321">
        <v>1.75</v>
      </c>
      <c r="E10" s="321">
        <v>0</v>
      </c>
      <c r="F10" s="303">
        <f t="shared" si="8"/>
        <v>1.75</v>
      </c>
      <c r="G10" s="321">
        <v>0</v>
      </c>
      <c r="H10" s="322">
        <v>5.5</v>
      </c>
      <c r="I10" s="322">
        <v>0</v>
      </c>
      <c r="J10" s="305">
        <f t="shared" si="0"/>
        <v>5.5</v>
      </c>
      <c r="K10" s="323">
        <v>0</v>
      </c>
      <c r="L10" s="324">
        <v>0</v>
      </c>
      <c r="M10" s="325">
        <v>0</v>
      </c>
      <c r="N10" s="309">
        <f t="shared" si="1"/>
        <v>0</v>
      </c>
      <c r="O10" s="326">
        <v>0</v>
      </c>
      <c r="P10" s="332">
        <v>0</v>
      </c>
      <c r="Q10" s="322">
        <v>0</v>
      </c>
      <c r="R10" s="313">
        <f t="shared" si="2"/>
        <v>0</v>
      </c>
      <c r="S10" s="333">
        <v>0</v>
      </c>
      <c r="T10" s="330">
        <f t="shared" si="3"/>
        <v>7.25</v>
      </c>
      <c r="U10" s="315">
        <f t="shared" si="4"/>
        <v>0</v>
      </c>
      <c r="V10" s="315">
        <f t="shared" si="5"/>
        <v>7.25</v>
      </c>
      <c r="W10" s="330">
        <f t="shared" si="6"/>
        <v>0</v>
      </c>
      <c r="X10" s="316">
        <f t="shared" si="7"/>
        <v>7.25</v>
      </c>
      <c r="Y10" s="331">
        <v>0.3</v>
      </c>
      <c r="Z10" s="331" t="s">
        <v>271</v>
      </c>
    </row>
    <row r="11" spans="1:26" ht="18" customHeight="1" thickBot="1" x14ac:dyDescent="0.3">
      <c r="A11" s="318" t="s">
        <v>270</v>
      </c>
      <c r="B11" s="319" t="s">
        <v>317</v>
      </c>
      <c r="C11" s="320" t="s">
        <v>12</v>
      </c>
      <c r="D11" s="321">
        <v>0.5</v>
      </c>
      <c r="E11" s="321">
        <v>0</v>
      </c>
      <c r="F11" s="303">
        <f t="shared" si="8"/>
        <v>0.5</v>
      </c>
      <c r="G11" s="321">
        <v>0</v>
      </c>
      <c r="H11" s="322">
        <v>3</v>
      </c>
      <c r="I11" s="322">
        <v>0</v>
      </c>
      <c r="J11" s="305">
        <f t="shared" si="0"/>
        <v>3</v>
      </c>
      <c r="K11" s="323">
        <v>0</v>
      </c>
      <c r="L11" s="324">
        <v>0</v>
      </c>
      <c r="M11" s="325">
        <v>0</v>
      </c>
      <c r="N11" s="309">
        <f t="shared" si="1"/>
        <v>0</v>
      </c>
      <c r="O11" s="326">
        <v>0</v>
      </c>
      <c r="P11" s="332">
        <v>0</v>
      </c>
      <c r="Q11" s="322">
        <v>0</v>
      </c>
      <c r="R11" s="313">
        <f t="shared" si="2"/>
        <v>0</v>
      </c>
      <c r="S11" s="333">
        <v>0</v>
      </c>
      <c r="T11" s="330">
        <f t="shared" si="3"/>
        <v>3.5</v>
      </c>
      <c r="U11" s="315">
        <f t="shared" si="4"/>
        <v>0</v>
      </c>
      <c r="V11" s="315">
        <f t="shared" si="5"/>
        <v>3.5</v>
      </c>
      <c r="W11" s="330">
        <f t="shared" si="6"/>
        <v>0</v>
      </c>
      <c r="X11" s="316">
        <f t="shared" si="7"/>
        <v>3.5</v>
      </c>
      <c r="Y11" s="331">
        <v>7.0000000000000007E-2</v>
      </c>
      <c r="Z11" s="331" t="s">
        <v>272</v>
      </c>
    </row>
    <row r="12" spans="1:26" ht="18" customHeight="1" thickBot="1" x14ac:dyDescent="0.3">
      <c r="A12" s="318" t="s">
        <v>267</v>
      </c>
      <c r="B12" s="319" t="s">
        <v>166</v>
      </c>
      <c r="C12" s="320" t="s">
        <v>13</v>
      </c>
      <c r="D12" s="321">
        <v>1</v>
      </c>
      <c r="E12" s="321">
        <v>0</v>
      </c>
      <c r="F12" s="303">
        <f t="shared" si="8"/>
        <v>1</v>
      </c>
      <c r="G12" s="321">
        <v>0</v>
      </c>
      <c r="H12" s="322">
        <v>8</v>
      </c>
      <c r="I12" s="322">
        <v>0</v>
      </c>
      <c r="J12" s="305">
        <f t="shared" si="0"/>
        <v>8</v>
      </c>
      <c r="K12" s="323">
        <v>0</v>
      </c>
      <c r="L12" s="324">
        <v>1</v>
      </c>
      <c r="M12" s="325">
        <v>0</v>
      </c>
      <c r="N12" s="309">
        <f t="shared" si="1"/>
        <v>1</v>
      </c>
      <c r="O12" s="326">
        <v>0</v>
      </c>
      <c r="P12" s="327">
        <v>0</v>
      </c>
      <c r="Q12" s="328">
        <v>0</v>
      </c>
      <c r="R12" s="313">
        <f t="shared" si="2"/>
        <v>0</v>
      </c>
      <c r="S12" s="329">
        <v>0</v>
      </c>
      <c r="T12" s="330">
        <f t="shared" si="3"/>
        <v>10</v>
      </c>
      <c r="U12" s="315">
        <f t="shared" si="4"/>
        <v>0</v>
      </c>
      <c r="V12" s="315">
        <f t="shared" si="5"/>
        <v>10</v>
      </c>
      <c r="W12" s="330">
        <f t="shared" si="6"/>
        <v>0</v>
      </c>
      <c r="X12" s="316">
        <f t="shared" si="7"/>
        <v>10</v>
      </c>
      <c r="Y12" s="331">
        <v>2.6</v>
      </c>
      <c r="Z12" s="331" t="s">
        <v>273</v>
      </c>
    </row>
    <row r="13" spans="1:26" ht="18" customHeight="1" thickBot="1" x14ac:dyDescent="0.3">
      <c r="A13" s="318" t="s">
        <v>267</v>
      </c>
      <c r="B13" s="319" t="s">
        <v>166</v>
      </c>
      <c r="C13" s="320" t="s">
        <v>14</v>
      </c>
      <c r="D13" s="321">
        <v>1.25</v>
      </c>
      <c r="E13" s="321">
        <v>0</v>
      </c>
      <c r="F13" s="303">
        <f t="shared" si="8"/>
        <v>1.25</v>
      </c>
      <c r="G13" s="321">
        <v>0</v>
      </c>
      <c r="H13" s="322">
        <v>10.75</v>
      </c>
      <c r="I13" s="322">
        <v>0</v>
      </c>
      <c r="J13" s="305">
        <f t="shared" si="0"/>
        <v>10.75</v>
      </c>
      <c r="K13" s="323">
        <v>0</v>
      </c>
      <c r="L13" s="324">
        <v>2</v>
      </c>
      <c r="M13" s="325">
        <v>0</v>
      </c>
      <c r="N13" s="309">
        <f t="shared" si="1"/>
        <v>2</v>
      </c>
      <c r="O13" s="326">
        <v>0</v>
      </c>
      <c r="P13" s="327">
        <v>0</v>
      </c>
      <c r="Q13" s="328">
        <v>0</v>
      </c>
      <c r="R13" s="313">
        <f t="shared" si="2"/>
        <v>0</v>
      </c>
      <c r="S13" s="329">
        <v>0</v>
      </c>
      <c r="T13" s="330">
        <f t="shared" si="3"/>
        <v>14</v>
      </c>
      <c r="U13" s="315">
        <f t="shared" si="4"/>
        <v>0</v>
      </c>
      <c r="V13" s="315">
        <f t="shared" si="5"/>
        <v>14</v>
      </c>
      <c r="W13" s="330">
        <f t="shared" si="6"/>
        <v>0</v>
      </c>
      <c r="X13" s="316">
        <f t="shared" si="7"/>
        <v>14</v>
      </c>
      <c r="Y13" s="331">
        <v>0.25</v>
      </c>
      <c r="Z13" s="331" t="s">
        <v>233</v>
      </c>
    </row>
    <row r="14" spans="1:26" ht="18" customHeight="1" thickBot="1" x14ac:dyDescent="0.3">
      <c r="A14" s="318" t="s">
        <v>270</v>
      </c>
      <c r="B14" s="319" t="s">
        <v>251</v>
      </c>
      <c r="C14" s="320" t="s">
        <v>15</v>
      </c>
      <c r="D14" s="321">
        <v>3</v>
      </c>
      <c r="E14" s="321">
        <v>0</v>
      </c>
      <c r="F14" s="303">
        <f t="shared" si="8"/>
        <v>3</v>
      </c>
      <c r="G14" s="321">
        <v>0</v>
      </c>
      <c r="H14" s="322">
        <v>9</v>
      </c>
      <c r="I14" s="322">
        <v>0</v>
      </c>
      <c r="J14" s="305">
        <f t="shared" si="0"/>
        <v>9</v>
      </c>
      <c r="K14" s="323">
        <v>1</v>
      </c>
      <c r="L14" s="324">
        <v>5</v>
      </c>
      <c r="M14" s="325">
        <v>0</v>
      </c>
      <c r="N14" s="309">
        <f t="shared" si="1"/>
        <v>5</v>
      </c>
      <c r="O14" s="326">
        <v>0</v>
      </c>
      <c r="P14" s="327">
        <v>1.5</v>
      </c>
      <c r="Q14" s="328">
        <v>0</v>
      </c>
      <c r="R14" s="313">
        <f t="shared" si="2"/>
        <v>1.5</v>
      </c>
      <c r="S14" s="329">
        <v>0</v>
      </c>
      <c r="T14" s="330">
        <f t="shared" si="3"/>
        <v>18.5</v>
      </c>
      <c r="U14" s="315">
        <f t="shared" si="4"/>
        <v>0</v>
      </c>
      <c r="V14" s="315">
        <f t="shared" si="5"/>
        <v>18.5</v>
      </c>
      <c r="W14" s="330">
        <f t="shared" si="6"/>
        <v>1</v>
      </c>
      <c r="X14" s="316">
        <f t="shared" si="7"/>
        <v>17.5</v>
      </c>
      <c r="Y14" s="331">
        <v>0</v>
      </c>
      <c r="Z14" s="331"/>
    </row>
    <row r="15" spans="1:26" ht="18" customHeight="1" thickBot="1" x14ac:dyDescent="0.3">
      <c r="A15" s="318" t="s">
        <v>270</v>
      </c>
      <c r="B15" s="319" t="s">
        <v>152</v>
      </c>
      <c r="C15" s="320" t="s">
        <v>16</v>
      </c>
      <c r="D15" s="321">
        <v>2</v>
      </c>
      <c r="E15" s="321">
        <v>0</v>
      </c>
      <c r="F15" s="303">
        <f t="shared" si="8"/>
        <v>2</v>
      </c>
      <c r="G15" s="321">
        <v>0</v>
      </c>
      <c r="H15" s="322">
        <v>5</v>
      </c>
      <c r="I15" s="322">
        <v>0</v>
      </c>
      <c r="J15" s="305">
        <f t="shared" si="0"/>
        <v>5</v>
      </c>
      <c r="K15" s="323">
        <v>0</v>
      </c>
      <c r="L15" s="324">
        <v>1</v>
      </c>
      <c r="M15" s="325">
        <v>0</v>
      </c>
      <c r="N15" s="309">
        <f t="shared" si="1"/>
        <v>1</v>
      </c>
      <c r="O15" s="326">
        <v>0</v>
      </c>
      <c r="P15" s="327">
        <v>0</v>
      </c>
      <c r="Q15" s="328">
        <v>0</v>
      </c>
      <c r="R15" s="313">
        <f t="shared" si="2"/>
        <v>0</v>
      </c>
      <c r="S15" s="329">
        <v>0</v>
      </c>
      <c r="T15" s="330">
        <f t="shared" si="3"/>
        <v>8</v>
      </c>
      <c r="U15" s="315">
        <f t="shared" si="4"/>
        <v>0</v>
      </c>
      <c r="V15" s="315">
        <f t="shared" si="5"/>
        <v>8</v>
      </c>
      <c r="W15" s="330">
        <f t="shared" si="6"/>
        <v>0</v>
      </c>
      <c r="X15" s="316">
        <f t="shared" si="7"/>
        <v>8</v>
      </c>
      <c r="Y15" s="331">
        <v>0.2</v>
      </c>
      <c r="Z15" s="331" t="s">
        <v>274</v>
      </c>
    </row>
    <row r="16" spans="1:26" ht="18" customHeight="1" thickBot="1" x14ac:dyDescent="0.3">
      <c r="A16" s="318" t="s">
        <v>267</v>
      </c>
      <c r="B16" s="319" t="s">
        <v>153</v>
      </c>
      <c r="C16" s="320" t="s">
        <v>17</v>
      </c>
      <c r="D16" s="321">
        <v>4.25</v>
      </c>
      <c r="E16" s="321">
        <v>0</v>
      </c>
      <c r="F16" s="303">
        <f t="shared" si="8"/>
        <v>4.25</v>
      </c>
      <c r="G16" s="321">
        <v>0</v>
      </c>
      <c r="H16" s="322">
        <v>16.75</v>
      </c>
      <c r="I16" s="322">
        <v>0</v>
      </c>
      <c r="J16" s="305">
        <f t="shared" si="0"/>
        <v>16.75</v>
      </c>
      <c r="K16" s="323">
        <v>0</v>
      </c>
      <c r="L16" s="324">
        <v>2</v>
      </c>
      <c r="M16" s="325">
        <v>0</v>
      </c>
      <c r="N16" s="309">
        <f t="shared" si="1"/>
        <v>2</v>
      </c>
      <c r="O16" s="326">
        <v>0</v>
      </c>
      <c r="P16" s="327">
        <v>0</v>
      </c>
      <c r="Q16" s="328">
        <v>0</v>
      </c>
      <c r="R16" s="313">
        <f t="shared" si="2"/>
        <v>0</v>
      </c>
      <c r="S16" s="329">
        <v>0</v>
      </c>
      <c r="T16" s="330">
        <f t="shared" si="3"/>
        <v>23</v>
      </c>
      <c r="U16" s="315">
        <f t="shared" si="4"/>
        <v>0</v>
      </c>
      <c r="V16" s="315">
        <f t="shared" si="5"/>
        <v>23</v>
      </c>
      <c r="W16" s="330">
        <f t="shared" si="6"/>
        <v>0</v>
      </c>
      <c r="X16" s="316">
        <f t="shared" si="7"/>
        <v>23</v>
      </c>
      <c r="Y16" s="331">
        <v>3.2</v>
      </c>
      <c r="Z16" s="331" t="s">
        <v>275</v>
      </c>
    </row>
    <row r="17" spans="1:26" ht="18" customHeight="1" thickBot="1" x14ac:dyDescent="0.3">
      <c r="A17" s="318" t="s">
        <v>267</v>
      </c>
      <c r="B17" s="319" t="s">
        <v>152</v>
      </c>
      <c r="C17" s="320" t="s">
        <v>18</v>
      </c>
      <c r="D17" s="321">
        <v>1.25</v>
      </c>
      <c r="E17" s="321">
        <v>0</v>
      </c>
      <c r="F17" s="303">
        <f t="shared" si="8"/>
        <v>1.25</v>
      </c>
      <c r="G17" s="321">
        <v>0</v>
      </c>
      <c r="H17" s="322">
        <v>7.75</v>
      </c>
      <c r="I17" s="322">
        <v>0</v>
      </c>
      <c r="J17" s="305">
        <f t="shared" si="0"/>
        <v>7.75</v>
      </c>
      <c r="K17" s="323">
        <v>1</v>
      </c>
      <c r="L17" s="324">
        <v>1</v>
      </c>
      <c r="M17" s="325">
        <v>0</v>
      </c>
      <c r="N17" s="309">
        <f t="shared" si="1"/>
        <v>1</v>
      </c>
      <c r="O17" s="326">
        <v>0</v>
      </c>
      <c r="P17" s="327">
        <v>0</v>
      </c>
      <c r="Q17" s="328">
        <v>0</v>
      </c>
      <c r="R17" s="313">
        <f t="shared" si="2"/>
        <v>0</v>
      </c>
      <c r="S17" s="329">
        <v>0</v>
      </c>
      <c r="T17" s="330">
        <f t="shared" si="3"/>
        <v>10</v>
      </c>
      <c r="U17" s="315">
        <f t="shared" si="4"/>
        <v>0</v>
      </c>
      <c r="V17" s="315">
        <f t="shared" si="5"/>
        <v>10</v>
      </c>
      <c r="W17" s="330">
        <f t="shared" si="6"/>
        <v>1</v>
      </c>
      <c r="X17" s="316">
        <f t="shared" si="7"/>
        <v>9</v>
      </c>
      <c r="Y17" s="331">
        <v>1</v>
      </c>
      <c r="Z17" s="331" t="s">
        <v>233</v>
      </c>
    </row>
    <row r="18" spans="1:26" ht="18" customHeight="1" thickBot="1" x14ac:dyDescent="0.3">
      <c r="A18" s="318" t="s">
        <v>270</v>
      </c>
      <c r="B18" s="319" t="s">
        <v>317</v>
      </c>
      <c r="C18" s="320" t="s">
        <v>19</v>
      </c>
      <c r="D18" s="321">
        <v>0.5</v>
      </c>
      <c r="E18" s="321">
        <v>0</v>
      </c>
      <c r="F18" s="303">
        <f t="shared" si="8"/>
        <v>0.5</v>
      </c>
      <c r="G18" s="321">
        <v>0</v>
      </c>
      <c r="H18" s="322">
        <v>0.5</v>
      </c>
      <c r="I18" s="322">
        <v>0</v>
      </c>
      <c r="J18" s="305">
        <f t="shared" si="0"/>
        <v>0.5</v>
      </c>
      <c r="K18" s="323">
        <v>0</v>
      </c>
      <c r="L18" s="324">
        <v>0.5</v>
      </c>
      <c r="M18" s="325">
        <v>0</v>
      </c>
      <c r="N18" s="309">
        <f t="shared" si="1"/>
        <v>0.5</v>
      </c>
      <c r="O18" s="326">
        <v>0</v>
      </c>
      <c r="P18" s="332">
        <v>0</v>
      </c>
      <c r="Q18" s="322">
        <v>0</v>
      </c>
      <c r="R18" s="313">
        <f t="shared" si="2"/>
        <v>0</v>
      </c>
      <c r="S18" s="333">
        <v>0</v>
      </c>
      <c r="T18" s="330">
        <f t="shared" si="3"/>
        <v>1.5</v>
      </c>
      <c r="U18" s="315">
        <f t="shared" si="4"/>
        <v>0</v>
      </c>
      <c r="V18" s="315">
        <f t="shared" si="5"/>
        <v>1.5</v>
      </c>
      <c r="W18" s="330">
        <f t="shared" si="6"/>
        <v>0</v>
      </c>
      <c r="X18" s="316">
        <f t="shared" si="7"/>
        <v>1.5</v>
      </c>
      <c r="Y18" s="331">
        <v>0.03</v>
      </c>
      <c r="Z18" s="331" t="s">
        <v>276</v>
      </c>
    </row>
    <row r="19" spans="1:26" ht="18" customHeight="1" thickBot="1" x14ac:dyDescent="0.3">
      <c r="A19" s="318" t="s">
        <v>267</v>
      </c>
      <c r="B19" s="319" t="s">
        <v>166</v>
      </c>
      <c r="C19" s="320" t="s">
        <v>20</v>
      </c>
      <c r="D19" s="321">
        <v>1</v>
      </c>
      <c r="E19" s="321">
        <v>0</v>
      </c>
      <c r="F19" s="303">
        <f t="shared" si="8"/>
        <v>1</v>
      </c>
      <c r="G19" s="321">
        <v>0</v>
      </c>
      <c r="H19" s="322">
        <v>4</v>
      </c>
      <c r="I19" s="322">
        <v>0</v>
      </c>
      <c r="J19" s="305">
        <f t="shared" si="0"/>
        <v>4</v>
      </c>
      <c r="K19" s="323">
        <v>0</v>
      </c>
      <c r="L19" s="324">
        <v>1</v>
      </c>
      <c r="M19" s="325">
        <v>0</v>
      </c>
      <c r="N19" s="309">
        <f t="shared" si="1"/>
        <v>1</v>
      </c>
      <c r="O19" s="326">
        <v>0</v>
      </c>
      <c r="P19" s="327">
        <v>0.5</v>
      </c>
      <c r="Q19" s="328">
        <v>0</v>
      </c>
      <c r="R19" s="313">
        <f t="shared" si="2"/>
        <v>0.5</v>
      </c>
      <c r="S19" s="329">
        <v>0</v>
      </c>
      <c r="T19" s="330">
        <f>SUM(D19,H19,L19,P19)</f>
        <v>6.5</v>
      </c>
      <c r="U19" s="315">
        <f t="shared" si="4"/>
        <v>0</v>
      </c>
      <c r="V19" s="315">
        <f t="shared" si="5"/>
        <v>6.5</v>
      </c>
      <c r="W19" s="330">
        <f t="shared" si="6"/>
        <v>0</v>
      </c>
      <c r="X19" s="316">
        <f t="shared" si="7"/>
        <v>6.5</v>
      </c>
      <c r="Y19" s="331">
        <v>0</v>
      </c>
      <c r="Z19" s="351"/>
    </row>
    <row r="20" spans="1:26" ht="18" customHeight="1" thickBot="1" x14ac:dyDescent="0.3">
      <c r="A20" s="318" t="s">
        <v>267</v>
      </c>
      <c r="B20" s="319" t="s">
        <v>142</v>
      </c>
      <c r="C20" s="320" t="s">
        <v>21</v>
      </c>
      <c r="D20" s="321">
        <v>0.33</v>
      </c>
      <c r="E20" s="321">
        <v>0</v>
      </c>
      <c r="F20" s="303">
        <f t="shared" si="8"/>
        <v>0.33</v>
      </c>
      <c r="G20" s="321">
        <v>0</v>
      </c>
      <c r="H20" s="322">
        <v>3</v>
      </c>
      <c r="I20" s="322">
        <v>0</v>
      </c>
      <c r="J20" s="305">
        <f t="shared" si="0"/>
        <v>3</v>
      </c>
      <c r="K20" s="323">
        <v>0</v>
      </c>
      <c r="L20" s="324">
        <v>1</v>
      </c>
      <c r="M20" s="325">
        <v>0</v>
      </c>
      <c r="N20" s="309">
        <f t="shared" si="1"/>
        <v>1</v>
      </c>
      <c r="O20" s="326">
        <v>0</v>
      </c>
      <c r="P20" s="332">
        <v>0</v>
      </c>
      <c r="Q20" s="322">
        <v>0</v>
      </c>
      <c r="R20" s="313">
        <f t="shared" si="2"/>
        <v>0</v>
      </c>
      <c r="S20" s="333">
        <v>0</v>
      </c>
      <c r="T20" s="330">
        <f t="shared" si="3"/>
        <v>4.33</v>
      </c>
      <c r="U20" s="315">
        <f t="shared" si="4"/>
        <v>0</v>
      </c>
      <c r="V20" s="315">
        <f t="shared" si="5"/>
        <v>4.33</v>
      </c>
      <c r="W20" s="330">
        <f t="shared" si="6"/>
        <v>0</v>
      </c>
      <c r="X20" s="316">
        <f t="shared" si="7"/>
        <v>4.33</v>
      </c>
      <c r="Y20" s="331">
        <v>1</v>
      </c>
      <c r="Z20" s="331" t="s">
        <v>233</v>
      </c>
    </row>
    <row r="21" spans="1:26" ht="18" customHeight="1" thickBot="1" x14ac:dyDescent="0.3">
      <c r="A21" s="318" t="s">
        <v>267</v>
      </c>
      <c r="B21" s="319" t="s">
        <v>152</v>
      </c>
      <c r="C21" s="320" t="s">
        <v>22</v>
      </c>
      <c r="D21" s="321">
        <v>3</v>
      </c>
      <c r="E21" s="321">
        <v>0</v>
      </c>
      <c r="F21" s="303">
        <f t="shared" si="8"/>
        <v>3</v>
      </c>
      <c r="G21" s="321">
        <v>0</v>
      </c>
      <c r="H21" s="322">
        <v>17</v>
      </c>
      <c r="I21" s="322">
        <v>0</v>
      </c>
      <c r="J21" s="305">
        <f t="shared" si="0"/>
        <v>17</v>
      </c>
      <c r="K21" s="323">
        <v>1</v>
      </c>
      <c r="L21" s="324">
        <v>3</v>
      </c>
      <c r="M21" s="325">
        <v>0</v>
      </c>
      <c r="N21" s="309">
        <f t="shared" si="1"/>
        <v>3</v>
      </c>
      <c r="O21" s="326">
        <v>0</v>
      </c>
      <c r="P21" s="327">
        <v>0</v>
      </c>
      <c r="Q21" s="328">
        <v>0</v>
      </c>
      <c r="R21" s="313">
        <f t="shared" si="2"/>
        <v>0</v>
      </c>
      <c r="S21" s="329">
        <v>0</v>
      </c>
      <c r="T21" s="330">
        <f t="shared" si="3"/>
        <v>23</v>
      </c>
      <c r="U21" s="315">
        <f t="shared" si="4"/>
        <v>0</v>
      </c>
      <c r="V21" s="315">
        <f t="shared" si="5"/>
        <v>23</v>
      </c>
      <c r="W21" s="330">
        <f t="shared" si="6"/>
        <v>1</v>
      </c>
      <c r="X21" s="316">
        <f t="shared" si="7"/>
        <v>22</v>
      </c>
      <c r="Y21" s="331">
        <v>1</v>
      </c>
      <c r="Z21" s="331" t="s">
        <v>277</v>
      </c>
    </row>
    <row r="22" spans="1:26" ht="18" customHeight="1" thickBot="1" x14ac:dyDescent="0.3">
      <c r="A22" s="318" t="s">
        <v>267</v>
      </c>
      <c r="B22" s="319" t="s">
        <v>142</v>
      </c>
      <c r="C22" s="320" t="s">
        <v>23</v>
      </c>
      <c r="D22" s="321">
        <v>1</v>
      </c>
      <c r="E22" s="321">
        <v>0</v>
      </c>
      <c r="F22" s="303">
        <f t="shared" si="8"/>
        <v>1</v>
      </c>
      <c r="G22" s="321">
        <v>0</v>
      </c>
      <c r="H22" s="322">
        <v>4</v>
      </c>
      <c r="I22" s="322">
        <v>0</v>
      </c>
      <c r="J22" s="305">
        <f t="shared" si="0"/>
        <v>4</v>
      </c>
      <c r="K22" s="323">
        <v>0</v>
      </c>
      <c r="L22" s="324">
        <v>0</v>
      </c>
      <c r="M22" s="325">
        <v>0</v>
      </c>
      <c r="N22" s="309">
        <f t="shared" si="1"/>
        <v>0</v>
      </c>
      <c r="O22" s="326">
        <v>0</v>
      </c>
      <c r="P22" s="327">
        <v>0</v>
      </c>
      <c r="Q22" s="328">
        <v>0</v>
      </c>
      <c r="R22" s="313">
        <f t="shared" si="2"/>
        <v>0</v>
      </c>
      <c r="S22" s="329">
        <v>0</v>
      </c>
      <c r="T22" s="330">
        <f t="shared" si="3"/>
        <v>5</v>
      </c>
      <c r="U22" s="315">
        <f t="shared" si="4"/>
        <v>0</v>
      </c>
      <c r="V22" s="315">
        <f t="shared" si="5"/>
        <v>5</v>
      </c>
      <c r="W22" s="330">
        <f t="shared" si="6"/>
        <v>0</v>
      </c>
      <c r="X22" s="316">
        <f t="shared" si="7"/>
        <v>5</v>
      </c>
      <c r="Y22" s="331">
        <v>0</v>
      </c>
      <c r="Z22" s="331"/>
    </row>
    <row r="23" spans="1:26" ht="18" customHeight="1" thickBot="1" x14ac:dyDescent="0.3">
      <c r="A23" s="318" t="s">
        <v>267</v>
      </c>
      <c r="B23" s="319" t="s">
        <v>251</v>
      </c>
      <c r="C23" s="320" t="s">
        <v>24</v>
      </c>
      <c r="D23" s="321">
        <v>1</v>
      </c>
      <c r="E23" s="321">
        <v>0</v>
      </c>
      <c r="F23" s="303">
        <f t="shared" si="8"/>
        <v>1</v>
      </c>
      <c r="G23" s="321">
        <v>0</v>
      </c>
      <c r="H23" s="322">
        <v>1</v>
      </c>
      <c r="I23" s="322">
        <v>0</v>
      </c>
      <c r="J23" s="305">
        <f t="shared" si="0"/>
        <v>1</v>
      </c>
      <c r="K23" s="323">
        <v>0</v>
      </c>
      <c r="L23" s="324">
        <v>0</v>
      </c>
      <c r="M23" s="325">
        <v>0</v>
      </c>
      <c r="N23" s="309">
        <f t="shared" si="1"/>
        <v>0</v>
      </c>
      <c r="O23" s="326">
        <v>0</v>
      </c>
      <c r="P23" s="327">
        <v>0.1</v>
      </c>
      <c r="Q23" s="328">
        <v>0</v>
      </c>
      <c r="R23" s="313">
        <f t="shared" si="2"/>
        <v>0.1</v>
      </c>
      <c r="S23" s="329">
        <v>0</v>
      </c>
      <c r="T23" s="330">
        <f t="shared" si="3"/>
        <v>2.1</v>
      </c>
      <c r="U23" s="315">
        <f t="shared" si="4"/>
        <v>0</v>
      </c>
      <c r="V23" s="315">
        <f t="shared" si="5"/>
        <v>2.1</v>
      </c>
      <c r="W23" s="330">
        <f t="shared" si="6"/>
        <v>0</v>
      </c>
      <c r="X23" s="316">
        <f t="shared" si="7"/>
        <v>2.1</v>
      </c>
      <c r="Y23" s="331">
        <v>0.1</v>
      </c>
      <c r="Z23" s="331"/>
    </row>
    <row r="24" spans="1:26" ht="18" customHeight="1" thickBot="1" x14ac:dyDescent="0.3">
      <c r="A24" s="318" t="s">
        <v>270</v>
      </c>
      <c r="B24" s="319" t="s">
        <v>317</v>
      </c>
      <c r="C24" s="320" t="s">
        <v>25</v>
      </c>
      <c r="D24" s="321">
        <v>1</v>
      </c>
      <c r="E24" s="321">
        <v>0</v>
      </c>
      <c r="F24" s="303">
        <f t="shared" si="8"/>
        <v>1</v>
      </c>
      <c r="G24" s="321">
        <v>0</v>
      </c>
      <c r="H24" s="322">
        <v>2</v>
      </c>
      <c r="I24" s="322">
        <v>0</v>
      </c>
      <c r="J24" s="305">
        <f t="shared" si="0"/>
        <v>2</v>
      </c>
      <c r="K24" s="323">
        <v>0</v>
      </c>
      <c r="L24" s="324">
        <v>1</v>
      </c>
      <c r="M24" s="325">
        <v>0</v>
      </c>
      <c r="N24" s="309">
        <f t="shared" si="1"/>
        <v>1</v>
      </c>
      <c r="O24" s="326">
        <v>0</v>
      </c>
      <c r="P24" s="332">
        <v>0</v>
      </c>
      <c r="Q24" s="322">
        <v>0</v>
      </c>
      <c r="R24" s="313">
        <f t="shared" si="2"/>
        <v>0</v>
      </c>
      <c r="S24" s="333">
        <v>0</v>
      </c>
      <c r="T24" s="330">
        <f t="shared" si="3"/>
        <v>4</v>
      </c>
      <c r="U24" s="315">
        <f t="shared" si="4"/>
        <v>0</v>
      </c>
      <c r="V24" s="315">
        <f t="shared" si="5"/>
        <v>4</v>
      </c>
      <c r="W24" s="330">
        <f t="shared" si="6"/>
        <v>0</v>
      </c>
      <c r="X24" s="316">
        <f t="shared" si="7"/>
        <v>4</v>
      </c>
      <c r="Y24" s="331">
        <v>0.04</v>
      </c>
      <c r="Z24" s="331" t="s">
        <v>278</v>
      </c>
    </row>
    <row r="25" spans="1:26" ht="18" customHeight="1" thickBot="1" x14ac:dyDescent="0.3">
      <c r="A25" s="318" t="s">
        <v>267</v>
      </c>
      <c r="B25" s="319" t="s">
        <v>251</v>
      </c>
      <c r="C25" s="320" t="s">
        <v>26</v>
      </c>
      <c r="D25" s="321">
        <v>0.1</v>
      </c>
      <c r="E25" s="321">
        <v>0</v>
      </c>
      <c r="F25" s="303">
        <f t="shared" si="8"/>
        <v>0.1</v>
      </c>
      <c r="G25" s="321">
        <v>0</v>
      </c>
      <c r="H25" s="322">
        <v>1</v>
      </c>
      <c r="I25" s="322">
        <v>0</v>
      </c>
      <c r="J25" s="305">
        <f t="shared" si="0"/>
        <v>1</v>
      </c>
      <c r="K25" s="323">
        <v>0</v>
      </c>
      <c r="L25" s="324">
        <v>0</v>
      </c>
      <c r="M25" s="325">
        <v>0</v>
      </c>
      <c r="N25" s="309">
        <f t="shared" si="1"/>
        <v>0</v>
      </c>
      <c r="O25" s="326">
        <v>0</v>
      </c>
      <c r="P25" s="327">
        <v>0.1</v>
      </c>
      <c r="Q25" s="328">
        <v>0</v>
      </c>
      <c r="R25" s="313">
        <f t="shared" si="2"/>
        <v>0.1</v>
      </c>
      <c r="S25" s="329">
        <v>0</v>
      </c>
      <c r="T25" s="330">
        <f t="shared" si="3"/>
        <v>1.2000000000000002</v>
      </c>
      <c r="U25" s="315">
        <f t="shared" si="4"/>
        <v>0</v>
      </c>
      <c r="V25" s="315">
        <f t="shared" si="5"/>
        <v>1.2000000000000002</v>
      </c>
      <c r="W25" s="330">
        <f t="shared" si="6"/>
        <v>0</v>
      </c>
      <c r="X25" s="316">
        <f t="shared" si="7"/>
        <v>1.2000000000000002</v>
      </c>
      <c r="Y25" s="331">
        <v>0.1</v>
      </c>
      <c r="Z25" s="331"/>
    </row>
    <row r="26" spans="1:26" ht="18" customHeight="1" thickBot="1" x14ac:dyDescent="0.3">
      <c r="A26" s="318" t="s">
        <v>267</v>
      </c>
      <c r="B26" s="319" t="s">
        <v>152</v>
      </c>
      <c r="C26" s="320" t="s">
        <v>27</v>
      </c>
      <c r="D26" s="321">
        <v>4</v>
      </c>
      <c r="E26" s="321">
        <v>0</v>
      </c>
      <c r="F26" s="303">
        <f t="shared" si="8"/>
        <v>4</v>
      </c>
      <c r="G26" s="321">
        <v>0</v>
      </c>
      <c r="H26" s="322">
        <v>15</v>
      </c>
      <c r="I26" s="322">
        <v>0</v>
      </c>
      <c r="J26" s="305">
        <f t="shared" si="0"/>
        <v>15</v>
      </c>
      <c r="K26" s="323">
        <v>3</v>
      </c>
      <c r="L26" s="324">
        <v>2</v>
      </c>
      <c r="M26" s="325">
        <v>0</v>
      </c>
      <c r="N26" s="309">
        <f t="shared" si="1"/>
        <v>2</v>
      </c>
      <c r="O26" s="326">
        <v>0</v>
      </c>
      <c r="P26" s="327">
        <v>1</v>
      </c>
      <c r="Q26" s="328">
        <v>0</v>
      </c>
      <c r="R26" s="313">
        <f t="shared" si="2"/>
        <v>1</v>
      </c>
      <c r="S26" s="329">
        <v>0</v>
      </c>
      <c r="T26" s="330">
        <f t="shared" si="3"/>
        <v>22</v>
      </c>
      <c r="U26" s="315">
        <f t="shared" si="4"/>
        <v>0</v>
      </c>
      <c r="V26" s="315">
        <f t="shared" si="5"/>
        <v>22</v>
      </c>
      <c r="W26" s="330">
        <f t="shared" si="6"/>
        <v>3</v>
      </c>
      <c r="X26" s="316">
        <f t="shared" si="7"/>
        <v>19</v>
      </c>
      <c r="Y26" s="331">
        <v>0</v>
      </c>
      <c r="Z26" s="331"/>
    </row>
    <row r="27" spans="1:26" ht="18" customHeight="1" thickBot="1" x14ac:dyDescent="0.3">
      <c r="A27" s="318" t="s">
        <v>267</v>
      </c>
      <c r="B27" s="319" t="s">
        <v>166</v>
      </c>
      <c r="C27" s="320" t="s">
        <v>28</v>
      </c>
      <c r="D27" s="321">
        <v>3</v>
      </c>
      <c r="E27" s="321">
        <v>0</v>
      </c>
      <c r="F27" s="303">
        <f t="shared" si="8"/>
        <v>3</v>
      </c>
      <c r="G27" s="321">
        <v>0</v>
      </c>
      <c r="H27" s="322">
        <v>13</v>
      </c>
      <c r="I27" s="322">
        <v>0</v>
      </c>
      <c r="J27" s="305">
        <f t="shared" si="0"/>
        <v>13</v>
      </c>
      <c r="K27" s="323">
        <v>3</v>
      </c>
      <c r="L27" s="324">
        <v>1</v>
      </c>
      <c r="M27" s="325">
        <v>0</v>
      </c>
      <c r="N27" s="309">
        <f t="shared" si="1"/>
        <v>1</v>
      </c>
      <c r="O27" s="326">
        <v>0</v>
      </c>
      <c r="P27" s="327">
        <v>1</v>
      </c>
      <c r="Q27" s="328">
        <v>0</v>
      </c>
      <c r="R27" s="313">
        <f t="shared" si="2"/>
        <v>1</v>
      </c>
      <c r="S27" s="329">
        <v>0</v>
      </c>
      <c r="T27" s="330">
        <f t="shared" si="3"/>
        <v>18</v>
      </c>
      <c r="U27" s="315">
        <f t="shared" si="4"/>
        <v>0</v>
      </c>
      <c r="V27" s="315">
        <f t="shared" si="5"/>
        <v>18</v>
      </c>
      <c r="W27" s="330">
        <f t="shared" si="6"/>
        <v>3</v>
      </c>
      <c r="X27" s="316">
        <f t="shared" si="7"/>
        <v>15</v>
      </c>
      <c r="Y27" s="331">
        <v>0.5</v>
      </c>
      <c r="Z27" s="331" t="s">
        <v>233</v>
      </c>
    </row>
    <row r="28" spans="1:26" ht="18" customHeight="1" thickBot="1" x14ac:dyDescent="0.3">
      <c r="A28" s="318" t="s">
        <v>270</v>
      </c>
      <c r="B28" s="319" t="s">
        <v>166</v>
      </c>
      <c r="C28" s="320" t="s">
        <v>29</v>
      </c>
      <c r="D28" s="321">
        <v>1</v>
      </c>
      <c r="E28" s="321">
        <v>0</v>
      </c>
      <c r="F28" s="303">
        <f t="shared" si="8"/>
        <v>1</v>
      </c>
      <c r="G28" s="321">
        <v>0</v>
      </c>
      <c r="H28" s="322">
        <v>7</v>
      </c>
      <c r="I28" s="322">
        <v>0</v>
      </c>
      <c r="J28" s="305">
        <f t="shared" si="0"/>
        <v>7</v>
      </c>
      <c r="K28" s="323">
        <v>0</v>
      </c>
      <c r="L28" s="324">
        <v>1</v>
      </c>
      <c r="M28" s="325">
        <v>0</v>
      </c>
      <c r="N28" s="309">
        <f t="shared" si="1"/>
        <v>1</v>
      </c>
      <c r="O28" s="326">
        <v>0</v>
      </c>
      <c r="P28" s="327">
        <v>0</v>
      </c>
      <c r="Q28" s="328">
        <v>0</v>
      </c>
      <c r="R28" s="313">
        <f t="shared" si="2"/>
        <v>0</v>
      </c>
      <c r="S28" s="329">
        <v>0</v>
      </c>
      <c r="T28" s="330">
        <f t="shared" si="3"/>
        <v>9</v>
      </c>
      <c r="U28" s="315">
        <f t="shared" si="4"/>
        <v>0</v>
      </c>
      <c r="V28" s="315">
        <f t="shared" si="5"/>
        <v>9</v>
      </c>
      <c r="W28" s="330">
        <f t="shared" si="6"/>
        <v>0</v>
      </c>
      <c r="X28" s="316">
        <f t="shared" si="7"/>
        <v>9</v>
      </c>
      <c r="Y28" s="331">
        <v>1</v>
      </c>
      <c r="Z28" s="331" t="s">
        <v>233</v>
      </c>
    </row>
    <row r="29" spans="1:26" ht="18" customHeight="1" thickBot="1" x14ac:dyDescent="0.3">
      <c r="A29" s="318" t="s">
        <v>279</v>
      </c>
      <c r="B29" s="319" t="s">
        <v>166</v>
      </c>
      <c r="C29" s="320" t="s">
        <v>30</v>
      </c>
      <c r="D29" s="321">
        <v>9</v>
      </c>
      <c r="E29" s="321">
        <v>0</v>
      </c>
      <c r="F29" s="303">
        <f t="shared" si="8"/>
        <v>9</v>
      </c>
      <c r="G29" s="321">
        <v>0</v>
      </c>
      <c r="H29" s="322">
        <v>46</v>
      </c>
      <c r="I29" s="322">
        <v>0</v>
      </c>
      <c r="J29" s="305">
        <f t="shared" si="0"/>
        <v>46</v>
      </c>
      <c r="K29" s="323">
        <v>2</v>
      </c>
      <c r="L29" s="324">
        <v>17</v>
      </c>
      <c r="M29" s="325">
        <v>0</v>
      </c>
      <c r="N29" s="309">
        <f t="shared" si="1"/>
        <v>17</v>
      </c>
      <c r="O29" s="326">
        <v>2</v>
      </c>
      <c r="P29" s="327">
        <v>4</v>
      </c>
      <c r="Q29" s="328">
        <v>0</v>
      </c>
      <c r="R29" s="313">
        <f t="shared" si="2"/>
        <v>4</v>
      </c>
      <c r="S29" s="329">
        <v>0</v>
      </c>
      <c r="T29" s="330">
        <f t="shared" si="3"/>
        <v>76</v>
      </c>
      <c r="U29" s="315">
        <f t="shared" si="4"/>
        <v>0</v>
      </c>
      <c r="V29" s="315">
        <f t="shared" si="5"/>
        <v>76</v>
      </c>
      <c r="W29" s="330">
        <f t="shared" si="6"/>
        <v>4</v>
      </c>
      <c r="X29" s="316">
        <f t="shared" si="7"/>
        <v>72</v>
      </c>
      <c r="Y29" s="331">
        <v>6.5</v>
      </c>
      <c r="Z29" s="331" t="s">
        <v>268</v>
      </c>
    </row>
    <row r="30" spans="1:26" ht="18" customHeight="1" thickBot="1" x14ac:dyDescent="0.3">
      <c r="A30" s="318" t="s">
        <v>270</v>
      </c>
      <c r="B30" s="319" t="s">
        <v>317</v>
      </c>
      <c r="C30" s="320" t="s">
        <v>31</v>
      </c>
      <c r="D30" s="321">
        <v>0.5</v>
      </c>
      <c r="E30" s="321">
        <v>0</v>
      </c>
      <c r="F30" s="303">
        <f t="shared" si="8"/>
        <v>0.5</v>
      </c>
      <c r="G30" s="321">
        <v>0</v>
      </c>
      <c r="H30" s="322">
        <v>2</v>
      </c>
      <c r="I30" s="322">
        <v>0</v>
      </c>
      <c r="J30" s="305">
        <f t="shared" si="0"/>
        <v>2</v>
      </c>
      <c r="K30" s="323">
        <v>0</v>
      </c>
      <c r="L30" s="324">
        <v>0</v>
      </c>
      <c r="M30" s="325">
        <v>0</v>
      </c>
      <c r="N30" s="309">
        <f t="shared" si="1"/>
        <v>0</v>
      </c>
      <c r="O30" s="326">
        <v>0</v>
      </c>
      <c r="P30" s="332">
        <v>0</v>
      </c>
      <c r="Q30" s="322">
        <v>0</v>
      </c>
      <c r="R30" s="313">
        <f t="shared" si="2"/>
        <v>0</v>
      </c>
      <c r="S30" s="333">
        <v>0</v>
      </c>
      <c r="T30" s="330">
        <f t="shared" si="3"/>
        <v>2.5</v>
      </c>
      <c r="U30" s="315">
        <f t="shared" si="4"/>
        <v>0</v>
      </c>
      <c r="V30" s="315">
        <f t="shared" si="5"/>
        <v>2.5</v>
      </c>
      <c r="W30" s="330">
        <f t="shared" si="6"/>
        <v>0</v>
      </c>
      <c r="X30" s="316">
        <f t="shared" si="7"/>
        <v>2.5</v>
      </c>
      <c r="Y30" s="331">
        <v>7.0000000000000007E-2</v>
      </c>
      <c r="Z30" s="331" t="s">
        <v>280</v>
      </c>
    </row>
    <row r="31" spans="1:26" ht="18" customHeight="1" thickBot="1" x14ac:dyDescent="0.3">
      <c r="A31" s="318" t="s">
        <v>270</v>
      </c>
      <c r="B31" s="319" t="s">
        <v>317</v>
      </c>
      <c r="C31" s="320" t="s">
        <v>32</v>
      </c>
      <c r="D31" s="321">
        <v>0.5</v>
      </c>
      <c r="E31" s="321">
        <v>0</v>
      </c>
      <c r="F31" s="303">
        <f t="shared" si="8"/>
        <v>0.5</v>
      </c>
      <c r="G31" s="321">
        <v>0</v>
      </c>
      <c r="H31" s="322">
        <v>2</v>
      </c>
      <c r="I31" s="322">
        <v>0</v>
      </c>
      <c r="J31" s="305">
        <f t="shared" si="0"/>
        <v>2</v>
      </c>
      <c r="K31" s="323">
        <v>0</v>
      </c>
      <c r="L31" s="324">
        <v>0</v>
      </c>
      <c r="M31" s="325">
        <v>0</v>
      </c>
      <c r="N31" s="309">
        <f t="shared" si="1"/>
        <v>0</v>
      </c>
      <c r="O31" s="326">
        <v>0</v>
      </c>
      <c r="P31" s="332">
        <v>0</v>
      </c>
      <c r="Q31" s="322">
        <v>0</v>
      </c>
      <c r="R31" s="313">
        <f t="shared" si="2"/>
        <v>0</v>
      </c>
      <c r="S31" s="333">
        <v>0</v>
      </c>
      <c r="T31" s="330">
        <f t="shared" si="3"/>
        <v>2.5</v>
      </c>
      <c r="U31" s="315">
        <f t="shared" si="4"/>
        <v>0</v>
      </c>
      <c r="V31" s="315">
        <f t="shared" si="5"/>
        <v>2.5</v>
      </c>
      <c r="W31" s="330">
        <f t="shared" si="6"/>
        <v>0</v>
      </c>
      <c r="X31" s="316">
        <f t="shared" si="7"/>
        <v>2.5</v>
      </c>
      <c r="Y31" s="331">
        <v>0.1</v>
      </c>
      <c r="Z31" s="331" t="s">
        <v>281</v>
      </c>
    </row>
    <row r="32" spans="1:26" ht="18" customHeight="1" thickBot="1" x14ac:dyDescent="0.3">
      <c r="A32" s="318" t="s">
        <v>267</v>
      </c>
      <c r="B32" s="319" t="s">
        <v>142</v>
      </c>
      <c r="C32" s="320" t="s">
        <v>33</v>
      </c>
      <c r="D32" s="321">
        <v>2</v>
      </c>
      <c r="E32" s="321">
        <v>0</v>
      </c>
      <c r="F32" s="303">
        <f t="shared" si="8"/>
        <v>2</v>
      </c>
      <c r="G32" s="321">
        <v>0</v>
      </c>
      <c r="H32" s="322">
        <v>15</v>
      </c>
      <c r="I32" s="322">
        <v>0</v>
      </c>
      <c r="J32" s="305">
        <f t="shared" si="0"/>
        <v>15</v>
      </c>
      <c r="K32" s="323">
        <v>0</v>
      </c>
      <c r="L32" s="324">
        <v>2</v>
      </c>
      <c r="M32" s="325">
        <v>0</v>
      </c>
      <c r="N32" s="309">
        <f t="shared" si="1"/>
        <v>2</v>
      </c>
      <c r="O32" s="326">
        <v>0</v>
      </c>
      <c r="P32" s="327">
        <v>1</v>
      </c>
      <c r="Q32" s="328">
        <v>0</v>
      </c>
      <c r="R32" s="313">
        <f t="shared" si="2"/>
        <v>1</v>
      </c>
      <c r="S32" s="329">
        <v>0</v>
      </c>
      <c r="T32" s="330">
        <f t="shared" si="3"/>
        <v>20</v>
      </c>
      <c r="U32" s="315">
        <f t="shared" si="4"/>
        <v>0</v>
      </c>
      <c r="V32" s="315">
        <f t="shared" si="5"/>
        <v>20</v>
      </c>
      <c r="W32" s="330">
        <f t="shared" si="6"/>
        <v>0</v>
      </c>
      <c r="X32" s="316">
        <f t="shared" si="7"/>
        <v>20</v>
      </c>
      <c r="Y32" s="331">
        <v>0</v>
      </c>
      <c r="Z32" s="331"/>
    </row>
    <row r="33" spans="1:26" ht="18" customHeight="1" thickBot="1" x14ac:dyDescent="0.3">
      <c r="A33" s="318" t="s">
        <v>267</v>
      </c>
      <c r="B33" s="319" t="s">
        <v>142</v>
      </c>
      <c r="C33" s="320" t="s">
        <v>34</v>
      </c>
      <c r="D33" s="321">
        <v>0.25</v>
      </c>
      <c r="E33" s="321">
        <v>0</v>
      </c>
      <c r="F33" s="303">
        <f t="shared" si="8"/>
        <v>0.25</v>
      </c>
      <c r="G33" s="321">
        <v>0</v>
      </c>
      <c r="H33" s="322">
        <v>3.75</v>
      </c>
      <c r="I33" s="322">
        <v>0</v>
      </c>
      <c r="J33" s="305">
        <f t="shared" si="0"/>
        <v>3.75</v>
      </c>
      <c r="K33" s="323">
        <v>0</v>
      </c>
      <c r="L33" s="324">
        <v>1</v>
      </c>
      <c r="M33" s="325">
        <v>0</v>
      </c>
      <c r="N33" s="309">
        <f t="shared" si="1"/>
        <v>1</v>
      </c>
      <c r="O33" s="326">
        <v>0</v>
      </c>
      <c r="P33" s="327">
        <v>0</v>
      </c>
      <c r="Q33" s="328">
        <v>0</v>
      </c>
      <c r="R33" s="313">
        <f t="shared" si="2"/>
        <v>0</v>
      </c>
      <c r="S33" s="329">
        <v>0</v>
      </c>
      <c r="T33" s="330">
        <f t="shared" si="3"/>
        <v>5</v>
      </c>
      <c r="U33" s="315">
        <f t="shared" si="4"/>
        <v>0</v>
      </c>
      <c r="V33" s="315">
        <f t="shared" si="5"/>
        <v>5</v>
      </c>
      <c r="W33" s="330">
        <f t="shared" si="6"/>
        <v>0</v>
      </c>
      <c r="X33" s="316">
        <f t="shared" si="7"/>
        <v>5</v>
      </c>
      <c r="Y33" s="331">
        <v>0</v>
      </c>
      <c r="Z33" s="331"/>
    </row>
    <row r="34" spans="1:26" ht="18" customHeight="1" thickBot="1" x14ac:dyDescent="0.3">
      <c r="A34" s="318" t="s">
        <v>267</v>
      </c>
      <c r="B34" s="319" t="s">
        <v>166</v>
      </c>
      <c r="C34" s="320" t="s">
        <v>35</v>
      </c>
      <c r="D34" s="321">
        <v>1</v>
      </c>
      <c r="E34" s="321">
        <v>0</v>
      </c>
      <c r="F34" s="303">
        <f t="shared" si="8"/>
        <v>1</v>
      </c>
      <c r="G34" s="321">
        <v>1</v>
      </c>
      <c r="H34" s="322">
        <v>9</v>
      </c>
      <c r="I34" s="322">
        <v>0</v>
      </c>
      <c r="J34" s="305">
        <f t="shared" si="0"/>
        <v>9</v>
      </c>
      <c r="K34" s="323">
        <v>0</v>
      </c>
      <c r="L34" s="324">
        <v>1</v>
      </c>
      <c r="M34" s="325">
        <v>0</v>
      </c>
      <c r="N34" s="309">
        <f t="shared" si="1"/>
        <v>1</v>
      </c>
      <c r="O34" s="326">
        <v>0</v>
      </c>
      <c r="P34" s="327">
        <v>0</v>
      </c>
      <c r="Q34" s="328">
        <v>0</v>
      </c>
      <c r="R34" s="313">
        <f t="shared" si="2"/>
        <v>0</v>
      </c>
      <c r="S34" s="329">
        <v>0</v>
      </c>
      <c r="T34" s="330">
        <f t="shared" si="3"/>
        <v>11</v>
      </c>
      <c r="U34" s="315">
        <f t="shared" si="4"/>
        <v>0</v>
      </c>
      <c r="V34" s="315">
        <f t="shared" si="5"/>
        <v>11</v>
      </c>
      <c r="W34" s="330">
        <f t="shared" si="6"/>
        <v>1</v>
      </c>
      <c r="X34" s="316">
        <f t="shared" si="7"/>
        <v>10</v>
      </c>
      <c r="Y34" s="331">
        <v>1.1000000000000001</v>
      </c>
      <c r="Z34" s="331" t="s">
        <v>282</v>
      </c>
    </row>
    <row r="35" spans="1:26" ht="18" customHeight="1" thickBot="1" x14ac:dyDescent="0.3">
      <c r="A35" s="318" t="s">
        <v>267</v>
      </c>
      <c r="B35" s="319" t="s">
        <v>142</v>
      </c>
      <c r="C35" s="320" t="s">
        <v>36</v>
      </c>
      <c r="D35" s="321">
        <v>6</v>
      </c>
      <c r="E35" s="321">
        <v>0</v>
      </c>
      <c r="F35" s="303">
        <f t="shared" si="8"/>
        <v>6</v>
      </c>
      <c r="G35" s="321">
        <v>0</v>
      </c>
      <c r="H35" s="322">
        <v>29</v>
      </c>
      <c r="I35" s="322">
        <v>0</v>
      </c>
      <c r="J35" s="305">
        <f t="shared" si="0"/>
        <v>29</v>
      </c>
      <c r="K35" s="323">
        <v>0</v>
      </c>
      <c r="L35" s="324">
        <v>4</v>
      </c>
      <c r="M35" s="325">
        <v>0</v>
      </c>
      <c r="N35" s="309">
        <f t="shared" si="1"/>
        <v>4</v>
      </c>
      <c r="O35" s="326">
        <v>0</v>
      </c>
      <c r="P35" s="327">
        <v>2.5</v>
      </c>
      <c r="Q35" s="328">
        <v>0</v>
      </c>
      <c r="R35" s="313">
        <f t="shared" si="2"/>
        <v>2.5</v>
      </c>
      <c r="S35" s="329">
        <v>0</v>
      </c>
      <c r="T35" s="330">
        <f t="shared" si="3"/>
        <v>41.5</v>
      </c>
      <c r="U35" s="315">
        <f t="shared" si="4"/>
        <v>0</v>
      </c>
      <c r="V35" s="315">
        <f t="shared" si="5"/>
        <v>41.5</v>
      </c>
      <c r="W35" s="330">
        <f t="shared" si="6"/>
        <v>0</v>
      </c>
      <c r="X35" s="316">
        <f t="shared" si="7"/>
        <v>41.5</v>
      </c>
      <c r="Y35" s="331">
        <v>0</v>
      </c>
      <c r="Z35" s="331"/>
    </row>
    <row r="36" spans="1:26" ht="18" customHeight="1" thickBot="1" x14ac:dyDescent="0.3">
      <c r="A36" s="334" t="s">
        <v>267</v>
      </c>
      <c r="B36" s="319" t="s">
        <v>238</v>
      </c>
      <c r="C36" s="335" t="s">
        <v>283</v>
      </c>
      <c r="D36" s="321">
        <v>1.5</v>
      </c>
      <c r="E36" s="321">
        <v>0</v>
      </c>
      <c r="F36" s="303">
        <f t="shared" si="8"/>
        <v>1.5</v>
      </c>
      <c r="G36" s="321">
        <v>0</v>
      </c>
      <c r="H36" s="336">
        <v>8.5</v>
      </c>
      <c r="I36" s="336">
        <v>0</v>
      </c>
      <c r="J36" s="305">
        <f t="shared" si="0"/>
        <v>8.5</v>
      </c>
      <c r="K36" s="336">
        <v>4</v>
      </c>
      <c r="L36" s="321">
        <v>1</v>
      </c>
      <c r="M36" s="321">
        <v>0</v>
      </c>
      <c r="N36" s="309">
        <f t="shared" si="1"/>
        <v>1</v>
      </c>
      <c r="O36" s="321">
        <v>0</v>
      </c>
      <c r="P36" s="337">
        <v>0.5</v>
      </c>
      <c r="Q36" s="337">
        <v>0</v>
      </c>
      <c r="R36" s="313">
        <f t="shared" si="2"/>
        <v>0.5</v>
      </c>
      <c r="S36" s="329">
        <v>0</v>
      </c>
      <c r="T36" s="330">
        <f t="shared" ref="T36:T67" si="9">SUM(P36,L36,H36,D36)</f>
        <v>11.5</v>
      </c>
      <c r="U36" s="315">
        <f t="shared" si="4"/>
        <v>0</v>
      </c>
      <c r="V36" s="315">
        <f t="shared" si="5"/>
        <v>11.5</v>
      </c>
      <c r="W36" s="330">
        <f t="shared" ref="W36:W67" si="10">SUM(S36,O36,K36,G36)</f>
        <v>4</v>
      </c>
      <c r="X36" s="316">
        <f t="shared" ref="X36:X67" si="11">V36-W36</f>
        <v>7.5</v>
      </c>
      <c r="Y36" s="338">
        <v>1.5</v>
      </c>
      <c r="Z36" s="321" t="s">
        <v>318</v>
      </c>
    </row>
    <row r="37" spans="1:26" ht="18" customHeight="1" thickBot="1" x14ac:dyDescent="0.3">
      <c r="A37" s="334" t="s">
        <v>267</v>
      </c>
      <c r="B37" s="319" t="s">
        <v>238</v>
      </c>
      <c r="C37" s="335" t="s">
        <v>284</v>
      </c>
      <c r="D37" s="321">
        <v>1.5</v>
      </c>
      <c r="E37" s="321">
        <v>0</v>
      </c>
      <c r="F37" s="303">
        <f t="shared" si="8"/>
        <v>1.5</v>
      </c>
      <c r="G37" s="321">
        <v>0</v>
      </c>
      <c r="H37" s="336">
        <v>9.5</v>
      </c>
      <c r="I37" s="336">
        <v>0</v>
      </c>
      <c r="J37" s="305">
        <f t="shared" si="0"/>
        <v>9.5</v>
      </c>
      <c r="K37" s="333">
        <v>1</v>
      </c>
      <c r="L37" s="338">
        <v>1</v>
      </c>
      <c r="M37" s="321">
        <v>0</v>
      </c>
      <c r="N37" s="309">
        <f t="shared" si="1"/>
        <v>1</v>
      </c>
      <c r="O37" s="339">
        <v>0</v>
      </c>
      <c r="P37" s="340">
        <v>0.5</v>
      </c>
      <c r="Q37" s="337">
        <v>0</v>
      </c>
      <c r="R37" s="313">
        <f t="shared" si="2"/>
        <v>0.5</v>
      </c>
      <c r="S37" s="329">
        <v>0</v>
      </c>
      <c r="T37" s="330">
        <f t="shared" si="9"/>
        <v>12.5</v>
      </c>
      <c r="U37" s="315">
        <f t="shared" si="4"/>
        <v>0</v>
      </c>
      <c r="V37" s="315">
        <f t="shared" si="5"/>
        <v>12.5</v>
      </c>
      <c r="W37" s="330">
        <f t="shared" si="10"/>
        <v>1</v>
      </c>
      <c r="X37" s="316">
        <f t="shared" si="11"/>
        <v>11.5</v>
      </c>
      <c r="Y37" s="341">
        <v>1.5</v>
      </c>
      <c r="Z37" s="321" t="s">
        <v>318</v>
      </c>
    </row>
    <row r="38" spans="1:26" ht="18" customHeight="1" thickBot="1" x14ac:dyDescent="0.3">
      <c r="A38" s="318" t="s">
        <v>267</v>
      </c>
      <c r="B38" s="319" t="s">
        <v>142</v>
      </c>
      <c r="C38" s="320" t="s">
        <v>39</v>
      </c>
      <c r="D38" s="321">
        <v>5</v>
      </c>
      <c r="E38" s="321">
        <v>0</v>
      </c>
      <c r="F38" s="303">
        <f t="shared" si="8"/>
        <v>5</v>
      </c>
      <c r="G38" s="321">
        <v>0</v>
      </c>
      <c r="H38" s="322">
        <v>34</v>
      </c>
      <c r="I38" s="322">
        <v>0</v>
      </c>
      <c r="J38" s="305">
        <f t="shared" si="0"/>
        <v>34</v>
      </c>
      <c r="K38" s="323">
        <v>10</v>
      </c>
      <c r="L38" s="324">
        <v>10</v>
      </c>
      <c r="M38" s="325">
        <v>0</v>
      </c>
      <c r="N38" s="309">
        <f t="shared" si="1"/>
        <v>10</v>
      </c>
      <c r="O38" s="326">
        <v>1</v>
      </c>
      <c r="P38" s="327">
        <v>4</v>
      </c>
      <c r="Q38" s="328">
        <v>0</v>
      </c>
      <c r="R38" s="313">
        <f t="shared" si="2"/>
        <v>4</v>
      </c>
      <c r="S38" s="329">
        <v>0</v>
      </c>
      <c r="T38" s="330">
        <f t="shared" si="9"/>
        <v>53</v>
      </c>
      <c r="U38" s="315">
        <f t="shared" si="4"/>
        <v>0</v>
      </c>
      <c r="V38" s="315">
        <f t="shared" si="5"/>
        <v>53</v>
      </c>
      <c r="W38" s="330">
        <f t="shared" si="10"/>
        <v>11</v>
      </c>
      <c r="X38" s="316">
        <f t="shared" si="11"/>
        <v>42</v>
      </c>
      <c r="Y38" s="331">
        <v>0</v>
      </c>
      <c r="Z38" s="331"/>
    </row>
    <row r="39" spans="1:26" ht="18" customHeight="1" thickBot="1" x14ac:dyDescent="0.3">
      <c r="A39" s="318" t="s">
        <v>267</v>
      </c>
      <c r="B39" s="319" t="s">
        <v>238</v>
      </c>
      <c r="C39" s="320" t="s">
        <v>40</v>
      </c>
      <c r="D39" s="321">
        <v>1</v>
      </c>
      <c r="E39" s="321">
        <v>0</v>
      </c>
      <c r="F39" s="303">
        <f t="shared" si="8"/>
        <v>1</v>
      </c>
      <c r="G39" s="321">
        <v>0</v>
      </c>
      <c r="H39" s="322">
        <v>8</v>
      </c>
      <c r="I39" s="322">
        <v>0</v>
      </c>
      <c r="J39" s="305">
        <f t="shared" si="0"/>
        <v>8</v>
      </c>
      <c r="K39" s="323">
        <v>0</v>
      </c>
      <c r="L39" s="324">
        <v>0</v>
      </c>
      <c r="M39" s="325">
        <v>0</v>
      </c>
      <c r="N39" s="309">
        <f t="shared" si="1"/>
        <v>0</v>
      </c>
      <c r="O39" s="326">
        <v>0</v>
      </c>
      <c r="P39" s="327">
        <v>0</v>
      </c>
      <c r="Q39" s="328">
        <v>0</v>
      </c>
      <c r="R39" s="313">
        <f t="shared" si="2"/>
        <v>0</v>
      </c>
      <c r="S39" s="329">
        <v>0</v>
      </c>
      <c r="T39" s="330">
        <f t="shared" si="9"/>
        <v>9</v>
      </c>
      <c r="U39" s="315">
        <f t="shared" si="4"/>
        <v>0</v>
      </c>
      <c r="V39" s="315">
        <f t="shared" si="5"/>
        <v>9</v>
      </c>
      <c r="W39" s="330">
        <f t="shared" si="10"/>
        <v>0</v>
      </c>
      <c r="X39" s="316">
        <f t="shared" si="11"/>
        <v>9</v>
      </c>
      <c r="Y39" s="331">
        <v>2</v>
      </c>
      <c r="Z39" s="331" t="s">
        <v>269</v>
      </c>
    </row>
    <row r="40" spans="1:26" ht="18" customHeight="1" thickBot="1" x14ac:dyDescent="0.3">
      <c r="A40" s="318" t="s">
        <v>267</v>
      </c>
      <c r="B40" s="319" t="s">
        <v>152</v>
      </c>
      <c r="C40" s="320" t="s">
        <v>41</v>
      </c>
      <c r="D40" s="321">
        <v>6</v>
      </c>
      <c r="E40" s="321">
        <v>0</v>
      </c>
      <c r="F40" s="303">
        <f t="shared" si="8"/>
        <v>6</v>
      </c>
      <c r="G40" s="321">
        <v>0</v>
      </c>
      <c r="H40" s="322">
        <v>24</v>
      </c>
      <c r="I40" s="322">
        <v>0</v>
      </c>
      <c r="J40" s="305">
        <f t="shared" si="0"/>
        <v>24</v>
      </c>
      <c r="K40" s="323">
        <v>0</v>
      </c>
      <c r="L40" s="324">
        <v>4</v>
      </c>
      <c r="M40" s="325">
        <v>0</v>
      </c>
      <c r="N40" s="309">
        <f t="shared" si="1"/>
        <v>4</v>
      </c>
      <c r="O40" s="326">
        <v>2</v>
      </c>
      <c r="P40" s="327">
        <v>0</v>
      </c>
      <c r="Q40" s="328">
        <v>0</v>
      </c>
      <c r="R40" s="313">
        <f t="shared" si="2"/>
        <v>0</v>
      </c>
      <c r="S40" s="329">
        <v>0</v>
      </c>
      <c r="T40" s="330">
        <f t="shared" si="9"/>
        <v>34</v>
      </c>
      <c r="U40" s="315">
        <f t="shared" si="4"/>
        <v>0</v>
      </c>
      <c r="V40" s="315">
        <f t="shared" si="5"/>
        <v>34</v>
      </c>
      <c r="W40" s="330">
        <f t="shared" si="10"/>
        <v>2</v>
      </c>
      <c r="X40" s="316">
        <f t="shared" si="11"/>
        <v>32</v>
      </c>
      <c r="Y40" s="331">
        <v>2</v>
      </c>
      <c r="Z40" s="331" t="s">
        <v>285</v>
      </c>
    </row>
    <row r="41" spans="1:26" ht="18" customHeight="1" thickBot="1" x14ac:dyDescent="0.3">
      <c r="A41" s="318" t="s">
        <v>270</v>
      </c>
      <c r="B41" s="319" t="s">
        <v>317</v>
      </c>
      <c r="C41" s="320" t="s">
        <v>42</v>
      </c>
      <c r="D41" s="321">
        <v>0.5</v>
      </c>
      <c r="E41" s="321">
        <v>0</v>
      </c>
      <c r="F41" s="303">
        <f t="shared" si="8"/>
        <v>0.5</v>
      </c>
      <c r="G41" s="321">
        <v>0</v>
      </c>
      <c r="H41" s="322">
        <v>1</v>
      </c>
      <c r="I41" s="322">
        <v>0</v>
      </c>
      <c r="J41" s="305">
        <f t="shared" si="0"/>
        <v>1</v>
      </c>
      <c r="K41" s="323">
        <v>0</v>
      </c>
      <c r="L41" s="324">
        <v>0.5</v>
      </c>
      <c r="M41" s="325">
        <v>0</v>
      </c>
      <c r="N41" s="309">
        <f t="shared" si="1"/>
        <v>0.5</v>
      </c>
      <c r="O41" s="326">
        <v>0</v>
      </c>
      <c r="P41" s="332">
        <v>0</v>
      </c>
      <c r="Q41" s="322">
        <v>0</v>
      </c>
      <c r="R41" s="313">
        <f t="shared" si="2"/>
        <v>0</v>
      </c>
      <c r="S41" s="333">
        <v>0</v>
      </c>
      <c r="T41" s="330">
        <f t="shared" si="9"/>
        <v>2</v>
      </c>
      <c r="U41" s="315">
        <f t="shared" si="4"/>
        <v>0</v>
      </c>
      <c r="V41" s="315">
        <f t="shared" si="5"/>
        <v>2</v>
      </c>
      <c r="W41" s="330">
        <f t="shared" si="10"/>
        <v>0</v>
      </c>
      <c r="X41" s="316">
        <f t="shared" si="11"/>
        <v>2</v>
      </c>
      <c r="Y41" s="331">
        <v>0.04</v>
      </c>
      <c r="Z41" s="331" t="s">
        <v>286</v>
      </c>
    </row>
    <row r="42" spans="1:26" ht="18" customHeight="1" thickBot="1" x14ac:dyDescent="0.3">
      <c r="A42" s="318" t="s">
        <v>267</v>
      </c>
      <c r="B42" s="319" t="s">
        <v>251</v>
      </c>
      <c r="C42" s="320" t="s">
        <v>43</v>
      </c>
      <c r="D42" s="321">
        <v>0.25</v>
      </c>
      <c r="E42" s="321">
        <v>0</v>
      </c>
      <c r="F42" s="303">
        <f t="shared" si="8"/>
        <v>0.25</v>
      </c>
      <c r="G42" s="321">
        <v>0</v>
      </c>
      <c r="H42" s="322">
        <v>0.75</v>
      </c>
      <c r="I42" s="322">
        <v>0</v>
      </c>
      <c r="J42" s="305">
        <f t="shared" si="0"/>
        <v>0.75</v>
      </c>
      <c r="K42" s="323">
        <v>0</v>
      </c>
      <c r="L42" s="324">
        <v>0</v>
      </c>
      <c r="M42" s="325">
        <v>0</v>
      </c>
      <c r="N42" s="309">
        <f t="shared" si="1"/>
        <v>0</v>
      </c>
      <c r="O42" s="326">
        <v>0</v>
      </c>
      <c r="P42" s="327">
        <v>0.1</v>
      </c>
      <c r="Q42" s="328">
        <v>0</v>
      </c>
      <c r="R42" s="313">
        <f t="shared" si="2"/>
        <v>0.1</v>
      </c>
      <c r="S42" s="329">
        <v>0</v>
      </c>
      <c r="T42" s="330">
        <f t="shared" si="9"/>
        <v>1.1000000000000001</v>
      </c>
      <c r="U42" s="315">
        <f t="shared" si="4"/>
        <v>0</v>
      </c>
      <c r="V42" s="315">
        <f t="shared" si="5"/>
        <v>1.1000000000000001</v>
      </c>
      <c r="W42" s="330">
        <f t="shared" si="10"/>
        <v>0</v>
      </c>
      <c r="X42" s="316">
        <f t="shared" si="11"/>
        <v>1.1000000000000001</v>
      </c>
      <c r="Y42" s="331">
        <v>0.1</v>
      </c>
      <c r="Z42" s="331"/>
    </row>
    <row r="43" spans="1:26" ht="18" customHeight="1" thickBot="1" x14ac:dyDescent="0.3">
      <c r="A43" s="318" t="s">
        <v>267</v>
      </c>
      <c r="B43" s="319" t="s">
        <v>238</v>
      </c>
      <c r="C43" s="320" t="s">
        <v>44</v>
      </c>
      <c r="D43" s="321">
        <v>1.5</v>
      </c>
      <c r="E43" s="321">
        <v>0</v>
      </c>
      <c r="F43" s="303">
        <f t="shared" si="8"/>
        <v>1.5</v>
      </c>
      <c r="G43" s="321">
        <v>1</v>
      </c>
      <c r="H43" s="322">
        <v>9.5</v>
      </c>
      <c r="I43" s="322">
        <v>0</v>
      </c>
      <c r="J43" s="305">
        <f t="shared" si="0"/>
        <v>9.5</v>
      </c>
      <c r="K43" s="323">
        <v>1</v>
      </c>
      <c r="L43" s="324">
        <v>0</v>
      </c>
      <c r="M43" s="325">
        <v>0</v>
      </c>
      <c r="N43" s="309">
        <f t="shared" si="1"/>
        <v>0</v>
      </c>
      <c r="O43" s="326">
        <v>0</v>
      </c>
      <c r="P43" s="327">
        <v>0</v>
      </c>
      <c r="Q43" s="328">
        <v>0</v>
      </c>
      <c r="R43" s="313">
        <f t="shared" si="2"/>
        <v>0</v>
      </c>
      <c r="S43" s="329">
        <v>0</v>
      </c>
      <c r="T43" s="330">
        <f t="shared" si="9"/>
        <v>11</v>
      </c>
      <c r="U43" s="315">
        <f t="shared" si="4"/>
        <v>0</v>
      </c>
      <c r="V43" s="315">
        <f t="shared" si="5"/>
        <v>11</v>
      </c>
      <c r="W43" s="330">
        <f t="shared" si="10"/>
        <v>2</v>
      </c>
      <c r="X43" s="316">
        <f t="shared" si="11"/>
        <v>9</v>
      </c>
      <c r="Y43" s="331">
        <v>1</v>
      </c>
      <c r="Z43" s="331" t="s">
        <v>287</v>
      </c>
    </row>
    <row r="44" spans="1:26" ht="18" customHeight="1" thickBot="1" x14ac:dyDescent="0.3">
      <c r="A44" s="318" t="s">
        <v>267</v>
      </c>
      <c r="B44" s="319" t="s">
        <v>238</v>
      </c>
      <c r="C44" s="320" t="s">
        <v>45</v>
      </c>
      <c r="D44" s="321">
        <v>1</v>
      </c>
      <c r="E44" s="321">
        <v>0</v>
      </c>
      <c r="F44" s="303">
        <f t="shared" si="8"/>
        <v>1</v>
      </c>
      <c r="G44" s="321">
        <v>0</v>
      </c>
      <c r="H44" s="322">
        <v>3</v>
      </c>
      <c r="I44" s="322">
        <v>0</v>
      </c>
      <c r="J44" s="305">
        <f t="shared" si="0"/>
        <v>3</v>
      </c>
      <c r="K44" s="323">
        <v>0</v>
      </c>
      <c r="L44" s="324">
        <v>0.5</v>
      </c>
      <c r="M44" s="325">
        <v>0</v>
      </c>
      <c r="N44" s="309">
        <f t="shared" si="1"/>
        <v>0.5</v>
      </c>
      <c r="O44" s="326">
        <v>0</v>
      </c>
      <c r="P44" s="327">
        <v>0.05</v>
      </c>
      <c r="Q44" s="328">
        <v>0</v>
      </c>
      <c r="R44" s="313">
        <f t="shared" si="2"/>
        <v>0.05</v>
      </c>
      <c r="S44" s="329">
        <v>0</v>
      </c>
      <c r="T44" s="330">
        <f t="shared" si="9"/>
        <v>4.55</v>
      </c>
      <c r="U44" s="315">
        <f t="shared" si="4"/>
        <v>0</v>
      </c>
      <c r="V44" s="315">
        <f t="shared" si="5"/>
        <v>4.55</v>
      </c>
      <c r="W44" s="330">
        <f t="shared" si="10"/>
        <v>0</v>
      </c>
      <c r="X44" s="316">
        <f t="shared" si="11"/>
        <v>4.55</v>
      </c>
      <c r="Y44" s="331">
        <v>0</v>
      </c>
      <c r="Z44" s="331"/>
    </row>
    <row r="45" spans="1:26" ht="18" customHeight="1" thickBot="1" x14ac:dyDescent="0.3">
      <c r="A45" s="334" t="s">
        <v>279</v>
      </c>
      <c r="B45" s="319" t="s">
        <v>142</v>
      </c>
      <c r="C45" s="335" t="s">
        <v>288</v>
      </c>
      <c r="D45" s="321">
        <v>12</v>
      </c>
      <c r="E45" s="321">
        <v>0</v>
      </c>
      <c r="F45" s="303">
        <f t="shared" si="8"/>
        <v>12</v>
      </c>
      <c r="G45" s="321">
        <v>0</v>
      </c>
      <c r="H45" s="340">
        <v>35</v>
      </c>
      <c r="I45" s="337">
        <v>0</v>
      </c>
      <c r="J45" s="305">
        <f t="shared" si="0"/>
        <v>35</v>
      </c>
      <c r="K45" s="342">
        <v>0</v>
      </c>
      <c r="L45" s="338">
        <v>19</v>
      </c>
      <c r="M45" s="321">
        <v>0</v>
      </c>
      <c r="N45" s="309">
        <f t="shared" si="1"/>
        <v>19</v>
      </c>
      <c r="O45" s="326">
        <v>0</v>
      </c>
      <c r="P45" s="340">
        <v>0</v>
      </c>
      <c r="Q45" s="337">
        <v>0</v>
      </c>
      <c r="R45" s="313">
        <f t="shared" si="2"/>
        <v>0</v>
      </c>
      <c r="S45" s="329">
        <v>0</v>
      </c>
      <c r="T45" s="330">
        <f t="shared" si="9"/>
        <v>66</v>
      </c>
      <c r="U45" s="315">
        <f t="shared" si="4"/>
        <v>0</v>
      </c>
      <c r="V45" s="315">
        <f t="shared" si="5"/>
        <v>66</v>
      </c>
      <c r="W45" s="330">
        <f t="shared" si="10"/>
        <v>0</v>
      </c>
      <c r="X45" s="316">
        <f t="shared" si="11"/>
        <v>66</v>
      </c>
      <c r="Y45" s="338">
        <v>1</v>
      </c>
      <c r="Z45" s="338" t="s">
        <v>233</v>
      </c>
    </row>
    <row r="46" spans="1:26" ht="18" customHeight="1" thickBot="1" x14ac:dyDescent="0.3">
      <c r="A46" s="334" t="s">
        <v>279</v>
      </c>
      <c r="B46" s="319" t="s">
        <v>142</v>
      </c>
      <c r="C46" s="335" t="s">
        <v>289</v>
      </c>
      <c r="D46" s="321">
        <v>5</v>
      </c>
      <c r="E46" s="321">
        <v>0</v>
      </c>
      <c r="F46" s="303">
        <f t="shared" si="8"/>
        <v>5</v>
      </c>
      <c r="G46" s="321">
        <v>0</v>
      </c>
      <c r="H46" s="340">
        <v>14</v>
      </c>
      <c r="I46" s="337">
        <v>0</v>
      </c>
      <c r="J46" s="305">
        <f t="shared" si="0"/>
        <v>14</v>
      </c>
      <c r="K46" s="342">
        <v>1</v>
      </c>
      <c r="L46" s="338">
        <v>9</v>
      </c>
      <c r="M46" s="321">
        <v>0</v>
      </c>
      <c r="N46" s="309">
        <f t="shared" si="1"/>
        <v>9</v>
      </c>
      <c r="O46" s="326">
        <v>1</v>
      </c>
      <c r="P46" s="340">
        <v>0</v>
      </c>
      <c r="Q46" s="337">
        <v>0</v>
      </c>
      <c r="R46" s="313">
        <f t="shared" si="2"/>
        <v>0</v>
      </c>
      <c r="S46" s="329">
        <v>0</v>
      </c>
      <c r="T46" s="330">
        <f t="shared" si="9"/>
        <v>28</v>
      </c>
      <c r="U46" s="315">
        <f t="shared" si="4"/>
        <v>0</v>
      </c>
      <c r="V46" s="315">
        <f t="shared" si="5"/>
        <v>28</v>
      </c>
      <c r="W46" s="330">
        <f t="shared" si="10"/>
        <v>2</v>
      </c>
      <c r="X46" s="316">
        <f t="shared" si="11"/>
        <v>26</v>
      </c>
      <c r="Y46" s="321">
        <v>0</v>
      </c>
      <c r="Z46" s="321"/>
    </row>
    <row r="47" spans="1:26" ht="18" customHeight="1" thickBot="1" x14ac:dyDescent="0.3">
      <c r="A47" s="318" t="s">
        <v>267</v>
      </c>
      <c r="B47" s="319" t="s">
        <v>238</v>
      </c>
      <c r="C47" s="320" t="s">
        <v>48</v>
      </c>
      <c r="D47" s="321">
        <v>3</v>
      </c>
      <c r="E47" s="321">
        <v>0</v>
      </c>
      <c r="F47" s="303">
        <f t="shared" si="8"/>
        <v>3</v>
      </c>
      <c r="G47" s="321">
        <v>0</v>
      </c>
      <c r="H47" s="322">
        <v>12</v>
      </c>
      <c r="I47" s="322">
        <v>0</v>
      </c>
      <c r="J47" s="305">
        <f t="shared" si="0"/>
        <v>12</v>
      </c>
      <c r="K47" s="323">
        <v>2</v>
      </c>
      <c r="L47" s="324">
        <v>2</v>
      </c>
      <c r="M47" s="325">
        <v>0</v>
      </c>
      <c r="N47" s="309">
        <f t="shared" si="1"/>
        <v>2</v>
      </c>
      <c r="O47" s="326">
        <v>0</v>
      </c>
      <c r="P47" s="327">
        <v>1.5</v>
      </c>
      <c r="Q47" s="328">
        <v>0</v>
      </c>
      <c r="R47" s="313">
        <f t="shared" si="2"/>
        <v>1.5</v>
      </c>
      <c r="S47" s="329">
        <v>0</v>
      </c>
      <c r="T47" s="330">
        <f t="shared" si="9"/>
        <v>18.5</v>
      </c>
      <c r="U47" s="315">
        <f t="shared" si="4"/>
        <v>0</v>
      </c>
      <c r="V47" s="315">
        <f t="shared" si="5"/>
        <v>18.5</v>
      </c>
      <c r="W47" s="330">
        <f t="shared" si="10"/>
        <v>2</v>
      </c>
      <c r="X47" s="316">
        <f t="shared" si="11"/>
        <v>16.5</v>
      </c>
      <c r="Y47" s="331">
        <v>2.5</v>
      </c>
      <c r="Z47" s="331" t="s">
        <v>319</v>
      </c>
    </row>
    <row r="48" spans="1:26" ht="18" customHeight="1" thickBot="1" x14ac:dyDescent="0.3">
      <c r="A48" s="318" t="s">
        <v>267</v>
      </c>
      <c r="B48" s="319" t="s">
        <v>153</v>
      </c>
      <c r="C48" s="320" t="s">
        <v>49</v>
      </c>
      <c r="D48" s="321">
        <v>2.5</v>
      </c>
      <c r="E48" s="321">
        <v>0</v>
      </c>
      <c r="F48" s="303">
        <f t="shared" si="8"/>
        <v>2.5</v>
      </c>
      <c r="G48" s="321">
        <v>0</v>
      </c>
      <c r="H48" s="322">
        <v>14</v>
      </c>
      <c r="I48" s="322">
        <v>0</v>
      </c>
      <c r="J48" s="305">
        <f t="shared" si="0"/>
        <v>14</v>
      </c>
      <c r="K48" s="323">
        <v>0</v>
      </c>
      <c r="L48" s="324">
        <v>2</v>
      </c>
      <c r="M48" s="325">
        <v>0</v>
      </c>
      <c r="N48" s="309">
        <f t="shared" si="1"/>
        <v>2</v>
      </c>
      <c r="O48" s="326">
        <v>0</v>
      </c>
      <c r="P48" s="332">
        <v>1</v>
      </c>
      <c r="Q48" s="328">
        <v>0</v>
      </c>
      <c r="R48" s="313">
        <f t="shared" si="2"/>
        <v>1</v>
      </c>
      <c r="S48" s="329">
        <v>0</v>
      </c>
      <c r="T48" s="330">
        <f t="shared" si="9"/>
        <v>19.5</v>
      </c>
      <c r="U48" s="315">
        <f t="shared" si="4"/>
        <v>0</v>
      </c>
      <c r="V48" s="315">
        <f t="shared" si="5"/>
        <v>19.5</v>
      </c>
      <c r="W48" s="330">
        <f t="shared" si="10"/>
        <v>0</v>
      </c>
      <c r="X48" s="316">
        <f t="shared" si="11"/>
        <v>19.5</v>
      </c>
      <c r="Y48" s="331">
        <v>1</v>
      </c>
      <c r="Z48" s="331" t="s">
        <v>290</v>
      </c>
    </row>
    <row r="49" spans="1:26" ht="18" customHeight="1" thickBot="1" x14ac:dyDescent="0.3">
      <c r="A49" s="318" t="s">
        <v>267</v>
      </c>
      <c r="B49" s="319" t="s">
        <v>251</v>
      </c>
      <c r="C49" s="320" t="s">
        <v>50</v>
      </c>
      <c r="D49" s="321">
        <v>1</v>
      </c>
      <c r="E49" s="321">
        <v>0</v>
      </c>
      <c r="F49" s="303">
        <f t="shared" si="8"/>
        <v>1</v>
      </c>
      <c r="G49" s="321">
        <v>0</v>
      </c>
      <c r="H49" s="322">
        <v>4</v>
      </c>
      <c r="I49" s="322">
        <v>0</v>
      </c>
      <c r="J49" s="305">
        <f t="shared" si="0"/>
        <v>4</v>
      </c>
      <c r="K49" s="323">
        <v>0</v>
      </c>
      <c r="L49" s="324">
        <v>1</v>
      </c>
      <c r="M49" s="325">
        <v>0</v>
      </c>
      <c r="N49" s="309">
        <f t="shared" si="1"/>
        <v>1</v>
      </c>
      <c r="O49" s="326">
        <v>0</v>
      </c>
      <c r="P49" s="327">
        <v>2</v>
      </c>
      <c r="Q49" s="328">
        <v>0</v>
      </c>
      <c r="R49" s="313">
        <f t="shared" si="2"/>
        <v>2</v>
      </c>
      <c r="S49" s="329">
        <v>0</v>
      </c>
      <c r="T49" s="330">
        <f t="shared" si="9"/>
        <v>8</v>
      </c>
      <c r="U49" s="315">
        <f t="shared" si="4"/>
        <v>0</v>
      </c>
      <c r="V49" s="315">
        <f t="shared" si="5"/>
        <v>8</v>
      </c>
      <c r="W49" s="330">
        <f t="shared" si="10"/>
        <v>0</v>
      </c>
      <c r="X49" s="316">
        <f t="shared" si="11"/>
        <v>8</v>
      </c>
      <c r="Y49" s="331">
        <v>0</v>
      </c>
      <c r="Z49" s="331"/>
    </row>
    <row r="50" spans="1:26" ht="18" customHeight="1" thickBot="1" x14ac:dyDescent="0.3">
      <c r="A50" s="318" t="s">
        <v>267</v>
      </c>
      <c r="B50" s="319" t="s">
        <v>251</v>
      </c>
      <c r="C50" s="320" t="s">
        <v>51</v>
      </c>
      <c r="D50" s="321">
        <v>1</v>
      </c>
      <c r="E50" s="321">
        <v>0</v>
      </c>
      <c r="F50" s="303">
        <f t="shared" si="8"/>
        <v>1</v>
      </c>
      <c r="G50" s="321">
        <v>0</v>
      </c>
      <c r="H50" s="322">
        <v>6</v>
      </c>
      <c r="I50" s="322">
        <v>0</v>
      </c>
      <c r="J50" s="305">
        <f t="shared" si="0"/>
        <v>6</v>
      </c>
      <c r="K50" s="323">
        <v>1</v>
      </c>
      <c r="L50" s="324">
        <v>0</v>
      </c>
      <c r="M50" s="325">
        <v>0</v>
      </c>
      <c r="N50" s="309">
        <f t="shared" si="1"/>
        <v>0</v>
      </c>
      <c r="O50" s="326">
        <v>0</v>
      </c>
      <c r="P50" s="327">
        <v>0.5</v>
      </c>
      <c r="Q50" s="328">
        <v>0</v>
      </c>
      <c r="R50" s="313">
        <f t="shared" si="2"/>
        <v>0.5</v>
      </c>
      <c r="S50" s="329">
        <v>0</v>
      </c>
      <c r="T50" s="330">
        <f t="shared" si="9"/>
        <v>7.5</v>
      </c>
      <c r="U50" s="315">
        <f t="shared" si="4"/>
        <v>0</v>
      </c>
      <c r="V50" s="315">
        <f t="shared" si="5"/>
        <v>7.5</v>
      </c>
      <c r="W50" s="330">
        <f t="shared" si="10"/>
        <v>1</v>
      </c>
      <c r="X50" s="316">
        <f t="shared" si="11"/>
        <v>6.5</v>
      </c>
      <c r="Y50" s="331">
        <v>0</v>
      </c>
      <c r="Z50" s="331"/>
    </row>
    <row r="51" spans="1:26" ht="18" customHeight="1" thickBot="1" x14ac:dyDescent="0.3">
      <c r="A51" s="318" t="s">
        <v>270</v>
      </c>
      <c r="B51" s="319" t="s">
        <v>317</v>
      </c>
      <c r="C51" s="320" t="s">
        <v>52</v>
      </c>
      <c r="D51" s="321">
        <v>0.5</v>
      </c>
      <c r="E51" s="321">
        <v>0</v>
      </c>
      <c r="F51" s="303">
        <f t="shared" si="8"/>
        <v>0.5</v>
      </c>
      <c r="G51" s="321">
        <v>0</v>
      </c>
      <c r="H51" s="322">
        <v>4</v>
      </c>
      <c r="I51" s="322">
        <v>0</v>
      </c>
      <c r="J51" s="305">
        <f t="shared" si="0"/>
        <v>4</v>
      </c>
      <c r="K51" s="323">
        <v>0</v>
      </c>
      <c r="L51" s="324">
        <v>0</v>
      </c>
      <c r="M51" s="325">
        <v>0</v>
      </c>
      <c r="N51" s="309">
        <f t="shared" si="1"/>
        <v>0</v>
      </c>
      <c r="O51" s="326">
        <v>0</v>
      </c>
      <c r="P51" s="332">
        <v>0</v>
      </c>
      <c r="Q51" s="322">
        <v>0</v>
      </c>
      <c r="R51" s="313">
        <f t="shared" si="2"/>
        <v>0</v>
      </c>
      <c r="S51" s="333">
        <v>0</v>
      </c>
      <c r="T51" s="330">
        <f t="shared" si="9"/>
        <v>4.5</v>
      </c>
      <c r="U51" s="315">
        <f t="shared" si="4"/>
        <v>0</v>
      </c>
      <c r="V51" s="315">
        <f t="shared" si="5"/>
        <v>4.5</v>
      </c>
      <c r="W51" s="330">
        <f t="shared" si="10"/>
        <v>0</v>
      </c>
      <c r="X51" s="316">
        <f t="shared" si="11"/>
        <v>4.5</v>
      </c>
      <c r="Y51" s="331">
        <v>0.11</v>
      </c>
      <c r="Z51" s="331" t="s">
        <v>291</v>
      </c>
    </row>
    <row r="52" spans="1:26" ht="18" customHeight="1" thickBot="1" x14ac:dyDescent="0.3">
      <c r="A52" s="318" t="s">
        <v>267</v>
      </c>
      <c r="B52" s="319" t="s">
        <v>153</v>
      </c>
      <c r="C52" s="320" t="s">
        <v>53</v>
      </c>
      <c r="D52" s="321">
        <v>1.25</v>
      </c>
      <c r="E52" s="321">
        <v>0</v>
      </c>
      <c r="F52" s="303">
        <f t="shared" si="8"/>
        <v>1.25</v>
      </c>
      <c r="G52" s="321">
        <v>0</v>
      </c>
      <c r="H52" s="322">
        <v>7.75</v>
      </c>
      <c r="I52" s="322">
        <v>0</v>
      </c>
      <c r="J52" s="305">
        <f t="shared" si="0"/>
        <v>7.75</v>
      </c>
      <c r="K52" s="323">
        <v>1</v>
      </c>
      <c r="L52" s="324">
        <v>1</v>
      </c>
      <c r="M52" s="325">
        <v>0</v>
      </c>
      <c r="N52" s="309">
        <f t="shared" si="1"/>
        <v>1</v>
      </c>
      <c r="O52" s="326">
        <v>0</v>
      </c>
      <c r="P52" s="327">
        <v>0</v>
      </c>
      <c r="Q52" s="328">
        <v>0</v>
      </c>
      <c r="R52" s="313">
        <f t="shared" si="2"/>
        <v>0</v>
      </c>
      <c r="S52" s="329">
        <v>0</v>
      </c>
      <c r="T52" s="330">
        <f t="shared" si="9"/>
        <v>10</v>
      </c>
      <c r="U52" s="315">
        <f t="shared" si="4"/>
        <v>0</v>
      </c>
      <c r="V52" s="315">
        <f t="shared" si="5"/>
        <v>10</v>
      </c>
      <c r="W52" s="330">
        <f t="shared" si="10"/>
        <v>1</v>
      </c>
      <c r="X52" s="316">
        <f t="shared" si="11"/>
        <v>9</v>
      </c>
      <c r="Y52" s="331">
        <v>0.93</v>
      </c>
      <c r="Z52" s="331" t="s">
        <v>292</v>
      </c>
    </row>
    <row r="53" spans="1:26" ht="18" customHeight="1" thickBot="1" x14ac:dyDescent="0.3">
      <c r="A53" s="318" t="s">
        <v>270</v>
      </c>
      <c r="B53" s="319" t="s">
        <v>317</v>
      </c>
      <c r="C53" s="320" t="s">
        <v>54</v>
      </c>
      <c r="D53" s="321">
        <v>0.25</v>
      </c>
      <c r="E53" s="321">
        <v>0</v>
      </c>
      <c r="F53" s="303">
        <f t="shared" si="8"/>
        <v>0.25</v>
      </c>
      <c r="G53" s="321">
        <v>0</v>
      </c>
      <c r="H53" s="322">
        <v>0.5</v>
      </c>
      <c r="I53" s="322">
        <v>0</v>
      </c>
      <c r="J53" s="305">
        <f t="shared" si="0"/>
        <v>0.5</v>
      </c>
      <c r="K53" s="323">
        <v>0</v>
      </c>
      <c r="L53" s="324">
        <v>0.25</v>
      </c>
      <c r="M53" s="325">
        <v>0</v>
      </c>
      <c r="N53" s="309">
        <f t="shared" si="1"/>
        <v>0.25</v>
      </c>
      <c r="O53" s="326">
        <v>0</v>
      </c>
      <c r="P53" s="332">
        <v>0</v>
      </c>
      <c r="Q53" s="322">
        <v>0</v>
      </c>
      <c r="R53" s="313">
        <f t="shared" si="2"/>
        <v>0</v>
      </c>
      <c r="S53" s="333">
        <v>0</v>
      </c>
      <c r="T53" s="330">
        <f t="shared" si="9"/>
        <v>1</v>
      </c>
      <c r="U53" s="315">
        <f t="shared" si="4"/>
        <v>0</v>
      </c>
      <c r="V53" s="315">
        <f t="shared" si="5"/>
        <v>1</v>
      </c>
      <c r="W53" s="330">
        <f t="shared" si="10"/>
        <v>0</v>
      </c>
      <c r="X53" s="316">
        <f t="shared" si="11"/>
        <v>1</v>
      </c>
      <c r="Y53" s="331">
        <v>0.01</v>
      </c>
      <c r="Z53" s="331" t="s">
        <v>293</v>
      </c>
    </row>
    <row r="54" spans="1:26" ht="18" customHeight="1" thickBot="1" x14ac:dyDescent="0.3">
      <c r="A54" s="318" t="s">
        <v>267</v>
      </c>
      <c r="B54" s="319" t="s">
        <v>152</v>
      </c>
      <c r="C54" s="320" t="s">
        <v>55</v>
      </c>
      <c r="D54" s="321">
        <v>2</v>
      </c>
      <c r="E54" s="321">
        <v>0</v>
      </c>
      <c r="F54" s="303">
        <f t="shared" si="8"/>
        <v>2</v>
      </c>
      <c r="G54" s="321">
        <v>1</v>
      </c>
      <c r="H54" s="322">
        <v>13</v>
      </c>
      <c r="I54" s="322">
        <v>0</v>
      </c>
      <c r="J54" s="305">
        <f t="shared" si="0"/>
        <v>13</v>
      </c>
      <c r="K54" s="323">
        <v>0</v>
      </c>
      <c r="L54" s="324">
        <v>2</v>
      </c>
      <c r="M54" s="325">
        <v>0</v>
      </c>
      <c r="N54" s="309">
        <f t="shared" si="1"/>
        <v>2</v>
      </c>
      <c r="O54" s="326">
        <v>0</v>
      </c>
      <c r="P54" s="327">
        <v>0</v>
      </c>
      <c r="Q54" s="328">
        <v>0</v>
      </c>
      <c r="R54" s="313">
        <f t="shared" si="2"/>
        <v>0</v>
      </c>
      <c r="S54" s="329">
        <v>0</v>
      </c>
      <c r="T54" s="330">
        <f t="shared" si="9"/>
        <v>17</v>
      </c>
      <c r="U54" s="315">
        <f t="shared" si="4"/>
        <v>0</v>
      </c>
      <c r="V54" s="315">
        <f t="shared" si="5"/>
        <v>17</v>
      </c>
      <c r="W54" s="330">
        <f t="shared" si="10"/>
        <v>1</v>
      </c>
      <c r="X54" s="316">
        <f t="shared" si="11"/>
        <v>16</v>
      </c>
      <c r="Y54" s="331">
        <v>2</v>
      </c>
      <c r="Z54" s="331" t="s">
        <v>294</v>
      </c>
    </row>
    <row r="55" spans="1:26" ht="18" customHeight="1" thickBot="1" x14ac:dyDescent="0.3">
      <c r="A55" s="318" t="s">
        <v>267</v>
      </c>
      <c r="B55" s="319" t="s">
        <v>251</v>
      </c>
      <c r="C55" s="320" t="s">
        <v>56</v>
      </c>
      <c r="D55" s="321">
        <v>1</v>
      </c>
      <c r="E55" s="321">
        <v>0</v>
      </c>
      <c r="F55" s="303">
        <f t="shared" si="8"/>
        <v>1</v>
      </c>
      <c r="G55" s="321">
        <v>0</v>
      </c>
      <c r="H55" s="322">
        <v>2</v>
      </c>
      <c r="I55" s="322">
        <v>0</v>
      </c>
      <c r="J55" s="305">
        <f t="shared" si="0"/>
        <v>2</v>
      </c>
      <c r="K55" s="323">
        <v>0</v>
      </c>
      <c r="L55" s="324">
        <v>1</v>
      </c>
      <c r="M55" s="325">
        <v>0</v>
      </c>
      <c r="N55" s="309">
        <f t="shared" si="1"/>
        <v>1</v>
      </c>
      <c r="O55" s="326">
        <v>0</v>
      </c>
      <c r="P55" s="327">
        <v>0.1</v>
      </c>
      <c r="Q55" s="328">
        <v>0</v>
      </c>
      <c r="R55" s="313">
        <f t="shared" si="2"/>
        <v>0.1</v>
      </c>
      <c r="S55" s="329">
        <v>0</v>
      </c>
      <c r="T55" s="330">
        <f t="shared" si="9"/>
        <v>4.0999999999999996</v>
      </c>
      <c r="U55" s="315">
        <f t="shared" si="4"/>
        <v>0</v>
      </c>
      <c r="V55" s="315">
        <f t="shared" si="5"/>
        <v>4.0999999999999996</v>
      </c>
      <c r="W55" s="330">
        <f t="shared" si="10"/>
        <v>0</v>
      </c>
      <c r="X55" s="316">
        <f t="shared" si="11"/>
        <v>4.0999999999999996</v>
      </c>
      <c r="Y55" s="331">
        <v>0</v>
      </c>
      <c r="Z55" s="331"/>
    </row>
    <row r="56" spans="1:26" ht="18" customHeight="1" thickBot="1" x14ac:dyDescent="0.3">
      <c r="A56" s="318" t="s">
        <v>279</v>
      </c>
      <c r="B56" s="319" t="s">
        <v>238</v>
      </c>
      <c r="C56" s="320" t="s">
        <v>57</v>
      </c>
      <c r="D56" s="321">
        <v>4</v>
      </c>
      <c r="E56" s="321">
        <v>0</v>
      </c>
      <c r="F56" s="303">
        <f t="shared" si="8"/>
        <v>4</v>
      </c>
      <c r="G56" s="321">
        <v>0</v>
      </c>
      <c r="H56" s="322">
        <v>14.25</v>
      </c>
      <c r="I56" s="322">
        <v>0</v>
      </c>
      <c r="J56" s="305">
        <f t="shared" si="0"/>
        <v>14.25</v>
      </c>
      <c r="K56" s="323">
        <v>0</v>
      </c>
      <c r="L56" s="324">
        <v>3.25</v>
      </c>
      <c r="M56" s="325">
        <v>0</v>
      </c>
      <c r="N56" s="309">
        <f t="shared" si="1"/>
        <v>3.25</v>
      </c>
      <c r="O56" s="326">
        <v>0</v>
      </c>
      <c r="P56" s="327">
        <v>0</v>
      </c>
      <c r="Q56" s="328">
        <v>0</v>
      </c>
      <c r="R56" s="313">
        <f t="shared" si="2"/>
        <v>0</v>
      </c>
      <c r="S56" s="329">
        <v>0</v>
      </c>
      <c r="T56" s="330">
        <f t="shared" si="9"/>
        <v>21.5</v>
      </c>
      <c r="U56" s="315">
        <f t="shared" si="4"/>
        <v>0</v>
      </c>
      <c r="V56" s="315">
        <f t="shared" si="5"/>
        <v>21.5</v>
      </c>
      <c r="W56" s="330">
        <f t="shared" si="10"/>
        <v>0</v>
      </c>
      <c r="X56" s="316">
        <f t="shared" si="11"/>
        <v>21.5</v>
      </c>
      <c r="Y56" s="331">
        <v>1</v>
      </c>
      <c r="Z56" s="331" t="s">
        <v>295</v>
      </c>
    </row>
    <row r="57" spans="1:26" ht="18" customHeight="1" thickBot="1" x14ac:dyDescent="0.3">
      <c r="A57" s="318" t="s">
        <v>267</v>
      </c>
      <c r="B57" s="319" t="s">
        <v>166</v>
      </c>
      <c r="C57" s="320" t="s">
        <v>58</v>
      </c>
      <c r="D57" s="321">
        <v>1</v>
      </c>
      <c r="E57" s="321">
        <v>0</v>
      </c>
      <c r="F57" s="303">
        <f t="shared" si="8"/>
        <v>1</v>
      </c>
      <c r="G57" s="321">
        <v>0</v>
      </c>
      <c r="H57" s="322">
        <v>1</v>
      </c>
      <c r="I57" s="322">
        <v>0</v>
      </c>
      <c r="J57" s="305">
        <f t="shared" si="0"/>
        <v>1</v>
      </c>
      <c r="K57" s="323">
        <v>1</v>
      </c>
      <c r="L57" s="324">
        <v>0</v>
      </c>
      <c r="M57" s="325">
        <v>0</v>
      </c>
      <c r="N57" s="309">
        <f t="shared" si="1"/>
        <v>0</v>
      </c>
      <c r="O57" s="326">
        <v>0</v>
      </c>
      <c r="P57" s="327">
        <v>0</v>
      </c>
      <c r="Q57" s="328">
        <v>0</v>
      </c>
      <c r="R57" s="313">
        <f t="shared" si="2"/>
        <v>0</v>
      </c>
      <c r="S57" s="329">
        <v>0</v>
      </c>
      <c r="T57" s="330">
        <f t="shared" si="9"/>
        <v>2</v>
      </c>
      <c r="U57" s="315">
        <f t="shared" si="4"/>
        <v>0</v>
      </c>
      <c r="V57" s="315">
        <f t="shared" si="5"/>
        <v>2</v>
      </c>
      <c r="W57" s="330">
        <f t="shared" si="10"/>
        <v>1</v>
      </c>
      <c r="X57" s="316">
        <f t="shared" si="11"/>
        <v>1</v>
      </c>
      <c r="Y57" s="331">
        <v>0.1</v>
      </c>
      <c r="Z57" s="331" t="s">
        <v>233</v>
      </c>
    </row>
    <row r="58" spans="1:26" ht="18" customHeight="1" thickBot="1" x14ac:dyDescent="0.3">
      <c r="A58" s="318" t="s">
        <v>267</v>
      </c>
      <c r="B58" s="319" t="s">
        <v>153</v>
      </c>
      <c r="C58" s="320" t="s">
        <v>59</v>
      </c>
      <c r="D58" s="321">
        <v>1.25</v>
      </c>
      <c r="E58" s="321">
        <v>0</v>
      </c>
      <c r="F58" s="303">
        <f t="shared" si="8"/>
        <v>1.25</v>
      </c>
      <c r="G58" s="321">
        <v>0</v>
      </c>
      <c r="H58" s="322">
        <v>6.75</v>
      </c>
      <c r="I58" s="322">
        <v>0</v>
      </c>
      <c r="J58" s="305">
        <f t="shared" si="0"/>
        <v>6.75</v>
      </c>
      <c r="K58" s="323">
        <v>0</v>
      </c>
      <c r="L58" s="324">
        <v>1</v>
      </c>
      <c r="M58" s="325">
        <v>0</v>
      </c>
      <c r="N58" s="309">
        <f t="shared" si="1"/>
        <v>1</v>
      </c>
      <c r="O58" s="326">
        <v>0</v>
      </c>
      <c r="P58" s="327">
        <v>1</v>
      </c>
      <c r="Q58" s="328">
        <v>0</v>
      </c>
      <c r="R58" s="313">
        <f t="shared" si="2"/>
        <v>1</v>
      </c>
      <c r="S58" s="329">
        <v>0</v>
      </c>
      <c r="T58" s="330">
        <f t="shared" si="9"/>
        <v>10</v>
      </c>
      <c r="U58" s="315">
        <f t="shared" si="4"/>
        <v>0</v>
      </c>
      <c r="V58" s="315">
        <f t="shared" si="5"/>
        <v>10</v>
      </c>
      <c r="W58" s="330">
        <f t="shared" si="10"/>
        <v>0</v>
      </c>
      <c r="X58" s="316">
        <f t="shared" si="11"/>
        <v>10</v>
      </c>
      <c r="Y58" s="331">
        <v>0</v>
      </c>
      <c r="Z58" s="331"/>
    </row>
    <row r="59" spans="1:26" ht="18" customHeight="1" thickBot="1" x14ac:dyDescent="0.3">
      <c r="A59" s="318" t="s">
        <v>267</v>
      </c>
      <c r="B59" s="319" t="s">
        <v>166</v>
      </c>
      <c r="C59" s="320" t="s">
        <v>60</v>
      </c>
      <c r="D59" s="321">
        <v>3</v>
      </c>
      <c r="E59" s="321">
        <v>0</v>
      </c>
      <c r="F59" s="303">
        <f t="shared" si="8"/>
        <v>3</v>
      </c>
      <c r="G59" s="321">
        <v>0</v>
      </c>
      <c r="H59" s="322">
        <v>13</v>
      </c>
      <c r="I59" s="322">
        <v>0</v>
      </c>
      <c r="J59" s="305">
        <f t="shared" si="0"/>
        <v>13</v>
      </c>
      <c r="K59" s="323">
        <v>0</v>
      </c>
      <c r="L59" s="324">
        <v>2</v>
      </c>
      <c r="M59" s="325">
        <v>0</v>
      </c>
      <c r="N59" s="309">
        <f t="shared" si="1"/>
        <v>2</v>
      </c>
      <c r="O59" s="326">
        <v>0</v>
      </c>
      <c r="P59" s="332">
        <v>1</v>
      </c>
      <c r="Q59" s="328">
        <v>0</v>
      </c>
      <c r="R59" s="313">
        <f t="shared" si="2"/>
        <v>1</v>
      </c>
      <c r="S59" s="329">
        <v>0</v>
      </c>
      <c r="T59" s="330">
        <f t="shared" si="9"/>
        <v>19</v>
      </c>
      <c r="U59" s="315">
        <f t="shared" si="4"/>
        <v>0</v>
      </c>
      <c r="V59" s="315">
        <f t="shared" si="5"/>
        <v>19</v>
      </c>
      <c r="W59" s="330">
        <f t="shared" si="10"/>
        <v>0</v>
      </c>
      <c r="X59" s="316">
        <f t="shared" si="11"/>
        <v>19</v>
      </c>
      <c r="Y59" s="331">
        <v>1</v>
      </c>
      <c r="Z59" s="331" t="s">
        <v>233</v>
      </c>
    </row>
    <row r="60" spans="1:26" ht="18" customHeight="1" thickBot="1" x14ac:dyDescent="0.3">
      <c r="A60" s="318" t="s">
        <v>267</v>
      </c>
      <c r="B60" s="319" t="s">
        <v>152</v>
      </c>
      <c r="C60" s="320" t="s">
        <v>61</v>
      </c>
      <c r="D60" s="321">
        <v>1.25</v>
      </c>
      <c r="E60" s="321">
        <v>0</v>
      </c>
      <c r="F60" s="303">
        <f t="shared" si="8"/>
        <v>1.25</v>
      </c>
      <c r="G60" s="321">
        <v>0</v>
      </c>
      <c r="H60" s="322">
        <v>7.75</v>
      </c>
      <c r="I60" s="322">
        <v>0</v>
      </c>
      <c r="J60" s="305">
        <f t="shared" si="0"/>
        <v>7.75</v>
      </c>
      <c r="K60" s="323">
        <v>0</v>
      </c>
      <c r="L60" s="324">
        <v>1</v>
      </c>
      <c r="M60" s="325">
        <v>0</v>
      </c>
      <c r="N60" s="309">
        <f t="shared" si="1"/>
        <v>1</v>
      </c>
      <c r="O60" s="326">
        <v>0</v>
      </c>
      <c r="P60" s="332">
        <v>0</v>
      </c>
      <c r="Q60" s="328">
        <v>0</v>
      </c>
      <c r="R60" s="313">
        <f t="shared" si="2"/>
        <v>0</v>
      </c>
      <c r="S60" s="329">
        <v>0</v>
      </c>
      <c r="T60" s="330">
        <f t="shared" si="9"/>
        <v>10</v>
      </c>
      <c r="U60" s="315">
        <f t="shared" si="4"/>
        <v>0</v>
      </c>
      <c r="V60" s="315">
        <f t="shared" si="5"/>
        <v>10</v>
      </c>
      <c r="W60" s="330">
        <f t="shared" si="10"/>
        <v>0</v>
      </c>
      <c r="X60" s="316">
        <f t="shared" si="11"/>
        <v>10</v>
      </c>
      <c r="Y60" s="331">
        <v>0</v>
      </c>
      <c r="Z60" s="331"/>
    </row>
    <row r="61" spans="1:26" ht="18" customHeight="1" thickBot="1" x14ac:dyDescent="0.3">
      <c r="A61" s="318" t="s">
        <v>267</v>
      </c>
      <c r="B61" s="319" t="s">
        <v>251</v>
      </c>
      <c r="C61" s="320" t="s">
        <v>62</v>
      </c>
      <c r="D61" s="321">
        <v>0.25</v>
      </c>
      <c r="E61" s="321">
        <v>0</v>
      </c>
      <c r="F61" s="303">
        <f t="shared" si="8"/>
        <v>0.25</v>
      </c>
      <c r="G61" s="321">
        <v>0</v>
      </c>
      <c r="H61" s="322">
        <v>3</v>
      </c>
      <c r="I61" s="322">
        <v>0</v>
      </c>
      <c r="J61" s="305">
        <f t="shared" si="0"/>
        <v>3</v>
      </c>
      <c r="K61" s="323">
        <v>1</v>
      </c>
      <c r="L61" s="324">
        <v>0</v>
      </c>
      <c r="M61" s="325">
        <v>0</v>
      </c>
      <c r="N61" s="309">
        <f t="shared" si="1"/>
        <v>0</v>
      </c>
      <c r="O61" s="326">
        <v>0</v>
      </c>
      <c r="P61" s="327">
        <v>0.1</v>
      </c>
      <c r="Q61" s="328">
        <v>0</v>
      </c>
      <c r="R61" s="313">
        <f t="shared" si="2"/>
        <v>0.1</v>
      </c>
      <c r="S61" s="329">
        <v>0</v>
      </c>
      <c r="T61" s="330">
        <f t="shared" si="9"/>
        <v>3.35</v>
      </c>
      <c r="U61" s="315">
        <f t="shared" si="4"/>
        <v>0</v>
      </c>
      <c r="V61" s="315">
        <f t="shared" si="5"/>
        <v>3.35</v>
      </c>
      <c r="W61" s="330">
        <f t="shared" si="10"/>
        <v>1</v>
      </c>
      <c r="X61" s="316">
        <f t="shared" si="11"/>
        <v>2.35</v>
      </c>
      <c r="Y61" s="331">
        <v>0</v>
      </c>
      <c r="Z61" s="331"/>
    </row>
    <row r="62" spans="1:26" ht="18" customHeight="1" thickBot="1" x14ac:dyDescent="0.3">
      <c r="A62" s="318" t="s">
        <v>279</v>
      </c>
      <c r="B62" s="319" t="s">
        <v>251</v>
      </c>
      <c r="C62" s="320" t="s">
        <v>63</v>
      </c>
      <c r="D62" s="321">
        <v>0.25</v>
      </c>
      <c r="E62" s="321">
        <v>0</v>
      </c>
      <c r="F62" s="303">
        <f t="shared" si="8"/>
        <v>0.25</v>
      </c>
      <c r="G62" s="321">
        <v>0</v>
      </c>
      <c r="H62" s="322">
        <v>0.75</v>
      </c>
      <c r="I62" s="322">
        <v>0</v>
      </c>
      <c r="J62" s="305">
        <f t="shared" si="0"/>
        <v>0.75</v>
      </c>
      <c r="K62" s="323">
        <v>0</v>
      </c>
      <c r="L62" s="324">
        <v>0.25</v>
      </c>
      <c r="M62" s="325">
        <v>0</v>
      </c>
      <c r="N62" s="309">
        <f t="shared" si="1"/>
        <v>0.25</v>
      </c>
      <c r="O62" s="326">
        <v>0</v>
      </c>
      <c r="P62" s="327">
        <v>0.1</v>
      </c>
      <c r="Q62" s="328">
        <v>0</v>
      </c>
      <c r="R62" s="313">
        <f t="shared" si="2"/>
        <v>0.1</v>
      </c>
      <c r="S62" s="329">
        <v>0</v>
      </c>
      <c r="T62" s="330">
        <f t="shared" si="9"/>
        <v>1.35</v>
      </c>
      <c r="U62" s="315">
        <f t="shared" si="4"/>
        <v>0</v>
      </c>
      <c r="V62" s="315">
        <f t="shared" si="5"/>
        <v>1.35</v>
      </c>
      <c r="W62" s="330">
        <f t="shared" si="10"/>
        <v>0</v>
      </c>
      <c r="X62" s="316">
        <f t="shared" si="11"/>
        <v>1.35</v>
      </c>
      <c r="Y62" s="331">
        <v>0</v>
      </c>
      <c r="Z62" s="331"/>
    </row>
    <row r="63" spans="1:26" ht="18" customHeight="1" thickBot="1" x14ac:dyDescent="0.3">
      <c r="A63" s="318" t="s">
        <v>270</v>
      </c>
      <c r="B63" s="319" t="s">
        <v>317</v>
      </c>
      <c r="C63" s="320" t="s">
        <v>64</v>
      </c>
      <c r="D63" s="321">
        <v>1</v>
      </c>
      <c r="E63" s="321">
        <v>0</v>
      </c>
      <c r="F63" s="303">
        <f t="shared" si="8"/>
        <v>1</v>
      </c>
      <c r="G63" s="321">
        <v>0</v>
      </c>
      <c r="H63" s="322">
        <v>6</v>
      </c>
      <c r="I63" s="322">
        <v>0</v>
      </c>
      <c r="J63" s="305">
        <f t="shared" si="0"/>
        <v>6</v>
      </c>
      <c r="K63" s="323">
        <v>0</v>
      </c>
      <c r="L63" s="324">
        <v>0.4</v>
      </c>
      <c r="M63" s="325">
        <v>0</v>
      </c>
      <c r="N63" s="309">
        <f t="shared" si="1"/>
        <v>0.4</v>
      </c>
      <c r="O63" s="326">
        <v>0</v>
      </c>
      <c r="P63" s="332">
        <v>0</v>
      </c>
      <c r="Q63" s="322">
        <v>0</v>
      </c>
      <c r="R63" s="313">
        <f t="shared" si="2"/>
        <v>0</v>
      </c>
      <c r="S63" s="333">
        <v>0</v>
      </c>
      <c r="T63" s="330">
        <f t="shared" si="9"/>
        <v>7.4</v>
      </c>
      <c r="U63" s="315">
        <f t="shared" si="4"/>
        <v>0</v>
      </c>
      <c r="V63" s="315">
        <f t="shared" si="5"/>
        <v>7.4</v>
      </c>
      <c r="W63" s="330">
        <f t="shared" si="10"/>
        <v>0</v>
      </c>
      <c r="X63" s="316">
        <f t="shared" si="11"/>
        <v>7.4</v>
      </c>
      <c r="Y63" s="331">
        <v>0.08</v>
      </c>
      <c r="Z63" s="331" t="s">
        <v>296</v>
      </c>
    </row>
    <row r="64" spans="1:26" ht="18" customHeight="1" thickBot="1" x14ac:dyDescent="0.3">
      <c r="A64" s="318" t="s">
        <v>267</v>
      </c>
      <c r="B64" s="319" t="s">
        <v>152</v>
      </c>
      <c r="C64" s="320" t="s">
        <v>65</v>
      </c>
      <c r="D64" s="321">
        <v>1</v>
      </c>
      <c r="E64" s="321">
        <v>0</v>
      </c>
      <c r="F64" s="303">
        <f t="shared" si="8"/>
        <v>1</v>
      </c>
      <c r="G64" s="321">
        <v>0</v>
      </c>
      <c r="H64" s="322">
        <v>5</v>
      </c>
      <c r="I64" s="322">
        <v>0</v>
      </c>
      <c r="J64" s="305">
        <f t="shared" si="0"/>
        <v>5</v>
      </c>
      <c r="K64" s="323">
        <v>1</v>
      </c>
      <c r="L64" s="324">
        <v>1</v>
      </c>
      <c r="M64" s="325">
        <v>0</v>
      </c>
      <c r="N64" s="309">
        <f t="shared" si="1"/>
        <v>1</v>
      </c>
      <c r="O64" s="326">
        <v>0</v>
      </c>
      <c r="P64" s="332">
        <v>0</v>
      </c>
      <c r="Q64" s="328">
        <v>0</v>
      </c>
      <c r="R64" s="313">
        <f t="shared" si="2"/>
        <v>0</v>
      </c>
      <c r="S64" s="329">
        <v>0</v>
      </c>
      <c r="T64" s="330">
        <f t="shared" si="9"/>
        <v>7</v>
      </c>
      <c r="U64" s="315">
        <f t="shared" si="4"/>
        <v>0</v>
      </c>
      <c r="V64" s="315">
        <f t="shared" si="5"/>
        <v>7</v>
      </c>
      <c r="W64" s="330">
        <f t="shared" si="10"/>
        <v>1</v>
      </c>
      <c r="X64" s="316">
        <f t="shared" si="11"/>
        <v>6</v>
      </c>
      <c r="Y64" s="331">
        <v>0.1</v>
      </c>
      <c r="Z64" s="331" t="s">
        <v>235</v>
      </c>
    </row>
    <row r="65" spans="1:26" ht="18" customHeight="1" thickBot="1" x14ac:dyDescent="0.3">
      <c r="A65" s="318" t="s">
        <v>279</v>
      </c>
      <c r="B65" s="319" t="s">
        <v>153</v>
      </c>
      <c r="C65" s="320" t="s">
        <v>66</v>
      </c>
      <c r="D65" s="321">
        <v>27</v>
      </c>
      <c r="E65" s="321">
        <v>0</v>
      </c>
      <c r="F65" s="303">
        <f t="shared" si="8"/>
        <v>27</v>
      </c>
      <c r="G65" s="321">
        <v>0</v>
      </c>
      <c r="H65" s="322">
        <v>80</v>
      </c>
      <c r="I65" s="322">
        <v>0</v>
      </c>
      <c r="J65" s="305">
        <f t="shared" si="0"/>
        <v>80</v>
      </c>
      <c r="K65" s="323">
        <v>2</v>
      </c>
      <c r="L65" s="324">
        <v>16</v>
      </c>
      <c r="M65" s="325">
        <v>0</v>
      </c>
      <c r="N65" s="309">
        <f t="shared" si="1"/>
        <v>16</v>
      </c>
      <c r="O65" s="326">
        <v>1</v>
      </c>
      <c r="P65" s="332">
        <v>9</v>
      </c>
      <c r="Q65" s="328">
        <v>0</v>
      </c>
      <c r="R65" s="313">
        <f t="shared" si="2"/>
        <v>9</v>
      </c>
      <c r="S65" s="329">
        <v>0</v>
      </c>
      <c r="T65" s="330">
        <f t="shared" si="9"/>
        <v>132</v>
      </c>
      <c r="U65" s="315">
        <f t="shared" si="4"/>
        <v>0</v>
      </c>
      <c r="V65" s="315">
        <f t="shared" si="5"/>
        <v>132</v>
      </c>
      <c r="W65" s="330">
        <f t="shared" si="10"/>
        <v>3</v>
      </c>
      <c r="X65" s="316">
        <f t="shared" si="11"/>
        <v>129</v>
      </c>
      <c r="Y65" s="331">
        <v>6</v>
      </c>
      <c r="Z65" s="331" t="s">
        <v>297</v>
      </c>
    </row>
    <row r="66" spans="1:26" ht="18" customHeight="1" thickBot="1" x14ac:dyDescent="0.3">
      <c r="A66" s="318" t="s">
        <v>267</v>
      </c>
      <c r="B66" s="319" t="s">
        <v>251</v>
      </c>
      <c r="C66" s="320" t="s">
        <v>67</v>
      </c>
      <c r="D66" s="321">
        <v>0</v>
      </c>
      <c r="E66" s="321">
        <v>0</v>
      </c>
      <c r="F66" s="303">
        <f t="shared" si="8"/>
        <v>0</v>
      </c>
      <c r="G66" s="321">
        <v>0</v>
      </c>
      <c r="H66" s="322">
        <v>1</v>
      </c>
      <c r="I66" s="322">
        <v>0</v>
      </c>
      <c r="J66" s="305">
        <f t="shared" si="0"/>
        <v>1</v>
      </c>
      <c r="K66" s="323">
        <v>0</v>
      </c>
      <c r="L66" s="324">
        <v>0</v>
      </c>
      <c r="M66" s="325">
        <v>0</v>
      </c>
      <c r="N66" s="309">
        <f t="shared" si="1"/>
        <v>0</v>
      </c>
      <c r="O66" s="326">
        <v>0</v>
      </c>
      <c r="P66" s="327">
        <v>0.05</v>
      </c>
      <c r="Q66" s="328">
        <v>0</v>
      </c>
      <c r="R66" s="313">
        <f t="shared" si="2"/>
        <v>0.05</v>
      </c>
      <c r="S66" s="329">
        <v>0</v>
      </c>
      <c r="T66" s="330">
        <f t="shared" si="9"/>
        <v>1.05</v>
      </c>
      <c r="U66" s="315">
        <f t="shared" si="4"/>
        <v>0</v>
      </c>
      <c r="V66" s="315">
        <f t="shared" si="5"/>
        <v>1.05</v>
      </c>
      <c r="W66" s="330">
        <f t="shared" si="10"/>
        <v>0</v>
      </c>
      <c r="X66" s="316">
        <f t="shared" si="11"/>
        <v>1.05</v>
      </c>
      <c r="Y66" s="331">
        <v>0</v>
      </c>
      <c r="Z66" s="331"/>
    </row>
    <row r="67" spans="1:26" ht="18" customHeight="1" thickBot="1" x14ac:dyDescent="0.3">
      <c r="A67" s="318" t="s">
        <v>267</v>
      </c>
      <c r="B67" s="319" t="s">
        <v>153</v>
      </c>
      <c r="C67" s="320" t="s">
        <v>68</v>
      </c>
      <c r="D67" s="321">
        <v>1</v>
      </c>
      <c r="E67" s="321">
        <v>0</v>
      </c>
      <c r="F67" s="303">
        <f t="shared" si="8"/>
        <v>1</v>
      </c>
      <c r="G67" s="321">
        <v>0</v>
      </c>
      <c r="H67" s="322">
        <v>4</v>
      </c>
      <c r="I67" s="322">
        <v>0</v>
      </c>
      <c r="J67" s="305">
        <f t="shared" si="0"/>
        <v>4</v>
      </c>
      <c r="K67" s="323">
        <v>1</v>
      </c>
      <c r="L67" s="324">
        <v>1</v>
      </c>
      <c r="M67" s="325">
        <v>0</v>
      </c>
      <c r="N67" s="309">
        <f t="shared" si="1"/>
        <v>1</v>
      </c>
      <c r="O67" s="326">
        <v>0</v>
      </c>
      <c r="P67" s="327">
        <v>0</v>
      </c>
      <c r="Q67" s="328">
        <v>0</v>
      </c>
      <c r="R67" s="313">
        <f t="shared" si="2"/>
        <v>0</v>
      </c>
      <c r="S67" s="329">
        <v>0</v>
      </c>
      <c r="T67" s="330">
        <f t="shared" si="9"/>
        <v>6</v>
      </c>
      <c r="U67" s="315">
        <f t="shared" si="4"/>
        <v>0</v>
      </c>
      <c r="V67" s="315">
        <f t="shared" si="5"/>
        <v>6</v>
      </c>
      <c r="W67" s="330">
        <f t="shared" si="10"/>
        <v>1</v>
      </c>
      <c r="X67" s="316">
        <f t="shared" si="11"/>
        <v>5</v>
      </c>
      <c r="Y67" s="331">
        <v>0.5</v>
      </c>
      <c r="Z67" s="331" t="s">
        <v>298</v>
      </c>
    </row>
    <row r="68" spans="1:26" ht="18" customHeight="1" thickBot="1" x14ac:dyDescent="0.3">
      <c r="A68" s="318" t="s">
        <v>279</v>
      </c>
      <c r="B68" s="319" t="s">
        <v>153</v>
      </c>
      <c r="C68" s="320" t="s">
        <v>69</v>
      </c>
      <c r="D68" s="321">
        <v>2</v>
      </c>
      <c r="E68" s="321">
        <v>0</v>
      </c>
      <c r="F68" s="303">
        <f t="shared" si="8"/>
        <v>2</v>
      </c>
      <c r="G68" s="321">
        <v>0</v>
      </c>
      <c r="H68" s="322">
        <v>7</v>
      </c>
      <c r="I68" s="322">
        <v>0</v>
      </c>
      <c r="J68" s="305">
        <f t="shared" ref="J68:J105" si="12">H68-I68</f>
        <v>7</v>
      </c>
      <c r="K68" s="323">
        <v>1</v>
      </c>
      <c r="L68" s="324">
        <v>2</v>
      </c>
      <c r="M68" s="325">
        <v>0</v>
      </c>
      <c r="N68" s="309">
        <f t="shared" ref="N68:N105" si="13">L68-M68</f>
        <v>2</v>
      </c>
      <c r="O68" s="326">
        <v>0</v>
      </c>
      <c r="P68" s="327">
        <v>1</v>
      </c>
      <c r="Q68" s="328">
        <v>0</v>
      </c>
      <c r="R68" s="313">
        <f t="shared" ref="R68:R105" si="14">P68-Q68</f>
        <v>1</v>
      </c>
      <c r="S68" s="329">
        <v>0</v>
      </c>
      <c r="T68" s="330">
        <f t="shared" ref="T68:U99" si="15">SUM(P68,L68,H68,D68)</f>
        <v>12</v>
      </c>
      <c r="U68" s="315">
        <f t="shared" si="15"/>
        <v>0</v>
      </c>
      <c r="V68" s="315">
        <f t="shared" ref="V68:V105" si="16">T68-U68</f>
        <v>12</v>
      </c>
      <c r="W68" s="330">
        <f t="shared" ref="W68:W99" si="17">SUM(S68,O68,K68,G68)</f>
        <v>1</v>
      </c>
      <c r="X68" s="316">
        <f t="shared" ref="X68:X99" si="18">V68-W68</f>
        <v>11</v>
      </c>
      <c r="Y68" s="331">
        <v>0</v>
      </c>
      <c r="Z68" s="331"/>
    </row>
    <row r="69" spans="1:26" ht="18" customHeight="1" thickBot="1" x14ac:dyDescent="0.3">
      <c r="A69" s="318" t="s">
        <v>267</v>
      </c>
      <c r="B69" s="319" t="s">
        <v>238</v>
      </c>
      <c r="C69" s="320" t="s">
        <v>70</v>
      </c>
      <c r="D69" s="321">
        <v>3</v>
      </c>
      <c r="E69" s="321">
        <v>0</v>
      </c>
      <c r="F69" s="303">
        <f t="shared" ref="F69:F105" si="19">D69-E69</f>
        <v>3</v>
      </c>
      <c r="G69" s="321">
        <v>0</v>
      </c>
      <c r="H69" s="322">
        <v>14</v>
      </c>
      <c r="I69" s="322">
        <v>0</v>
      </c>
      <c r="J69" s="305">
        <f t="shared" si="12"/>
        <v>14</v>
      </c>
      <c r="K69" s="323">
        <v>1</v>
      </c>
      <c r="L69" s="324">
        <v>2</v>
      </c>
      <c r="M69" s="325">
        <v>0</v>
      </c>
      <c r="N69" s="309">
        <f t="shared" si="13"/>
        <v>2</v>
      </c>
      <c r="O69" s="326">
        <v>0</v>
      </c>
      <c r="P69" s="327">
        <v>1.5</v>
      </c>
      <c r="Q69" s="328">
        <v>0</v>
      </c>
      <c r="R69" s="313">
        <f t="shared" si="14"/>
        <v>1.5</v>
      </c>
      <c r="S69" s="329">
        <v>0</v>
      </c>
      <c r="T69" s="330">
        <f t="shared" si="15"/>
        <v>20.5</v>
      </c>
      <c r="U69" s="315">
        <f t="shared" si="15"/>
        <v>0</v>
      </c>
      <c r="V69" s="315">
        <f t="shared" si="16"/>
        <v>20.5</v>
      </c>
      <c r="W69" s="330">
        <f t="shared" si="17"/>
        <v>1</v>
      </c>
      <c r="X69" s="316">
        <f t="shared" si="18"/>
        <v>19.5</v>
      </c>
      <c r="Y69" s="331">
        <v>0</v>
      </c>
      <c r="Z69" s="331"/>
    </row>
    <row r="70" spans="1:26" ht="18" customHeight="1" thickBot="1" x14ac:dyDescent="0.3">
      <c r="A70" s="318" t="s">
        <v>270</v>
      </c>
      <c r="B70" s="319" t="s">
        <v>166</v>
      </c>
      <c r="C70" s="320" t="s">
        <v>71</v>
      </c>
      <c r="D70" s="321">
        <v>1</v>
      </c>
      <c r="E70" s="321">
        <v>0</v>
      </c>
      <c r="F70" s="303">
        <f t="shared" si="19"/>
        <v>1</v>
      </c>
      <c r="G70" s="321">
        <v>0</v>
      </c>
      <c r="H70" s="322">
        <v>14</v>
      </c>
      <c r="I70" s="322">
        <v>0</v>
      </c>
      <c r="J70" s="305">
        <f t="shared" si="12"/>
        <v>14</v>
      </c>
      <c r="K70" s="323">
        <v>0</v>
      </c>
      <c r="L70" s="324">
        <v>1</v>
      </c>
      <c r="M70" s="325">
        <v>0</v>
      </c>
      <c r="N70" s="309">
        <f t="shared" si="13"/>
        <v>1</v>
      </c>
      <c r="O70" s="326">
        <v>1</v>
      </c>
      <c r="P70" s="327">
        <v>0</v>
      </c>
      <c r="Q70" s="328">
        <v>0</v>
      </c>
      <c r="R70" s="313">
        <f t="shared" si="14"/>
        <v>0</v>
      </c>
      <c r="S70" s="329">
        <v>0</v>
      </c>
      <c r="T70" s="330">
        <f t="shared" si="15"/>
        <v>16</v>
      </c>
      <c r="U70" s="315">
        <f t="shared" si="15"/>
        <v>0</v>
      </c>
      <c r="V70" s="315">
        <f t="shared" si="16"/>
        <v>16</v>
      </c>
      <c r="W70" s="330">
        <f t="shared" si="17"/>
        <v>1</v>
      </c>
      <c r="X70" s="316">
        <f t="shared" si="18"/>
        <v>15</v>
      </c>
      <c r="Y70" s="331">
        <v>1</v>
      </c>
      <c r="Z70" s="331" t="s">
        <v>233</v>
      </c>
    </row>
    <row r="71" spans="1:26" ht="18" customHeight="1" thickBot="1" x14ac:dyDescent="0.3">
      <c r="A71" s="318" t="s">
        <v>267</v>
      </c>
      <c r="B71" s="319" t="s">
        <v>238</v>
      </c>
      <c r="C71" s="320" t="s">
        <v>72</v>
      </c>
      <c r="D71" s="321">
        <v>1</v>
      </c>
      <c r="E71" s="321">
        <v>0</v>
      </c>
      <c r="F71" s="303">
        <f t="shared" si="19"/>
        <v>1</v>
      </c>
      <c r="G71" s="321">
        <v>0</v>
      </c>
      <c r="H71" s="322">
        <v>6</v>
      </c>
      <c r="I71" s="322">
        <v>0</v>
      </c>
      <c r="J71" s="305">
        <f t="shared" si="12"/>
        <v>6</v>
      </c>
      <c r="K71" s="323">
        <v>3</v>
      </c>
      <c r="L71" s="324">
        <v>1</v>
      </c>
      <c r="M71" s="325">
        <v>0</v>
      </c>
      <c r="N71" s="309">
        <f t="shared" si="13"/>
        <v>1</v>
      </c>
      <c r="O71" s="326">
        <v>0</v>
      </c>
      <c r="P71" s="327">
        <v>0</v>
      </c>
      <c r="Q71" s="328">
        <v>0</v>
      </c>
      <c r="R71" s="313">
        <f t="shared" si="14"/>
        <v>0</v>
      </c>
      <c r="S71" s="329">
        <v>0</v>
      </c>
      <c r="T71" s="330">
        <f t="shared" si="15"/>
        <v>8</v>
      </c>
      <c r="U71" s="315">
        <f t="shared" si="15"/>
        <v>0</v>
      </c>
      <c r="V71" s="315">
        <f t="shared" si="16"/>
        <v>8</v>
      </c>
      <c r="W71" s="330">
        <f t="shared" si="17"/>
        <v>3</v>
      </c>
      <c r="X71" s="316">
        <f t="shared" si="18"/>
        <v>5</v>
      </c>
      <c r="Y71" s="331">
        <v>0.05</v>
      </c>
      <c r="Z71" s="331" t="s">
        <v>299</v>
      </c>
    </row>
    <row r="72" spans="1:26" ht="18" customHeight="1" thickBot="1" x14ac:dyDescent="0.3">
      <c r="A72" s="318" t="s">
        <v>270</v>
      </c>
      <c r="B72" s="319" t="s">
        <v>166</v>
      </c>
      <c r="C72" s="320" t="s">
        <v>74</v>
      </c>
      <c r="D72" s="321">
        <v>3</v>
      </c>
      <c r="E72" s="321">
        <v>0</v>
      </c>
      <c r="F72" s="303">
        <f t="shared" si="19"/>
        <v>3</v>
      </c>
      <c r="G72" s="321">
        <v>0</v>
      </c>
      <c r="H72" s="322">
        <v>13</v>
      </c>
      <c r="I72" s="322">
        <v>0</v>
      </c>
      <c r="J72" s="305">
        <f t="shared" si="12"/>
        <v>13</v>
      </c>
      <c r="K72" s="323">
        <v>0</v>
      </c>
      <c r="L72" s="324">
        <v>2</v>
      </c>
      <c r="M72" s="325">
        <v>0</v>
      </c>
      <c r="N72" s="309">
        <f t="shared" si="13"/>
        <v>2</v>
      </c>
      <c r="O72" s="326">
        <v>0</v>
      </c>
      <c r="P72" s="327">
        <v>0</v>
      </c>
      <c r="Q72" s="328">
        <v>0</v>
      </c>
      <c r="R72" s="313">
        <f t="shared" si="14"/>
        <v>0</v>
      </c>
      <c r="S72" s="329">
        <v>0</v>
      </c>
      <c r="T72" s="330">
        <f t="shared" si="15"/>
        <v>18</v>
      </c>
      <c r="U72" s="315">
        <f t="shared" si="15"/>
        <v>0</v>
      </c>
      <c r="V72" s="315">
        <f t="shared" si="16"/>
        <v>18</v>
      </c>
      <c r="W72" s="330">
        <f t="shared" si="17"/>
        <v>0</v>
      </c>
      <c r="X72" s="316">
        <f t="shared" si="18"/>
        <v>18</v>
      </c>
      <c r="Y72" s="331">
        <v>1</v>
      </c>
      <c r="Z72" s="331" t="s">
        <v>233</v>
      </c>
    </row>
    <row r="73" spans="1:26" ht="18" customHeight="1" thickBot="1" x14ac:dyDescent="0.3">
      <c r="A73" s="318" t="s">
        <v>279</v>
      </c>
      <c r="B73" s="319" t="s">
        <v>142</v>
      </c>
      <c r="C73" s="320" t="s">
        <v>75</v>
      </c>
      <c r="D73" s="321">
        <v>3</v>
      </c>
      <c r="E73" s="321">
        <v>0</v>
      </c>
      <c r="F73" s="303">
        <f t="shared" si="19"/>
        <v>3</v>
      </c>
      <c r="G73" s="321">
        <v>0</v>
      </c>
      <c r="H73" s="322">
        <v>8</v>
      </c>
      <c r="I73" s="322">
        <v>0</v>
      </c>
      <c r="J73" s="305">
        <f t="shared" si="12"/>
        <v>8</v>
      </c>
      <c r="K73" s="323">
        <v>1</v>
      </c>
      <c r="L73" s="324">
        <v>2</v>
      </c>
      <c r="M73" s="325">
        <v>0</v>
      </c>
      <c r="N73" s="309">
        <f t="shared" si="13"/>
        <v>2</v>
      </c>
      <c r="O73" s="326">
        <v>0</v>
      </c>
      <c r="P73" s="327">
        <v>0</v>
      </c>
      <c r="Q73" s="328">
        <v>0</v>
      </c>
      <c r="R73" s="313">
        <f t="shared" si="14"/>
        <v>0</v>
      </c>
      <c r="S73" s="329">
        <v>0</v>
      </c>
      <c r="T73" s="330">
        <f t="shared" si="15"/>
        <v>13</v>
      </c>
      <c r="U73" s="315">
        <f t="shared" si="15"/>
        <v>0</v>
      </c>
      <c r="V73" s="315">
        <f t="shared" si="16"/>
        <v>13</v>
      </c>
      <c r="W73" s="330">
        <f t="shared" si="17"/>
        <v>1</v>
      </c>
      <c r="X73" s="316">
        <f t="shared" si="18"/>
        <v>12</v>
      </c>
      <c r="Y73" s="331">
        <v>0.2</v>
      </c>
      <c r="Z73" s="331" t="s">
        <v>234</v>
      </c>
    </row>
    <row r="74" spans="1:26" ht="18" customHeight="1" thickBot="1" x14ac:dyDescent="0.3">
      <c r="A74" s="318" t="s">
        <v>267</v>
      </c>
      <c r="B74" s="319" t="s">
        <v>166</v>
      </c>
      <c r="C74" s="320" t="s">
        <v>76</v>
      </c>
      <c r="D74" s="321">
        <v>0.33</v>
      </c>
      <c r="E74" s="321">
        <v>0</v>
      </c>
      <c r="F74" s="303">
        <f t="shared" si="19"/>
        <v>0.33</v>
      </c>
      <c r="G74" s="321">
        <v>0</v>
      </c>
      <c r="H74" s="322">
        <v>1</v>
      </c>
      <c r="I74" s="322">
        <v>0</v>
      </c>
      <c r="J74" s="305">
        <f t="shared" si="12"/>
        <v>1</v>
      </c>
      <c r="K74" s="323">
        <v>0</v>
      </c>
      <c r="L74" s="324">
        <v>0</v>
      </c>
      <c r="M74" s="325">
        <v>0</v>
      </c>
      <c r="N74" s="309">
        <f t="shared" si="13"/>
        <v>0</v>
      </c>
      <c r="O74" s="326">
        <v>0</v>
      </c>
      <c r="P74" s="327">
        <v>0</v>
      </c>
      <c r="Q74" s="328">
        <v>0</v>
      </c>
      <c r="R74" s="313">
        <f t="shared" si="14"/>
        <v>0</v>
      </c>
      <c r="S74" s="329">
        <v>0</v>
      </c>
      <c r="T74" s="330">
        <f t="shared" si="15"/>
        <v>1.33</v>
      </c>
      <c r="U74" s="315">
        <f t="shared" si="15"/>
        <v>0</v>
      </c>
      <c r="V74" s="315">
        <f t="shared" si="16"/>
        <v>1.33</v>
      </c>
      <c r="W74" s="330">
        <f t="shared" si="17"/>
        <v>0</v>
      </c>
      <c r="X74" s="316">
        <f t="shared" si="18"/>
        <v>1.33</v>
      </c>
      <c r="Y74" s="331">
        <v>0.25</v>
      </c>
      <c r="Z74" s="331" t="s">
        <v>233</v>
      </c>
    </row>
    <row r="75" spans="1:26" ht="18" customHeight="1" thickBot="1" x14ac:dyDescent="0.3">
      <c r="A75" s="318" t="s">
        <v>270</v>
      </c>
      <c r="B75" s="319" t="s">
        <v>317</v>
      </c>
      <c r="C75" s="320" t="s">
        <v>77</v>
      </c>
      <c r="D75" s="321">
        <v>0.5</v>
      </c>
      <c r="E75" s="321">
        <v>0</v>
      </c>
      <c r="F75" s="303">
        <f t="shared" si="19"/>
        <v>0.5</v>
      </c>
      <c r="G75" s="321">
        <v>0</v>
      </c>
      <c r="H75" s="322">
        <v>5</v>
      </c>
      <c r="I75" s="322">
        <v>0</v>
      </c>
      <c r="J75" s="305">
        <f t="shared" si="12"/>
        <v>5</v>
      </c>
      <c r="K75" s="323">
        <v>1</v>
      </c>
      <c r="L75" s="324">
        <v>0.5</v>
      </c>
      <c r="M75" s="325">
        <v>0</v>
      </c>
      <c r="N75" s="309">
        <f t="shared" si="13"/>
        <v>0.5</v>
      </c>
      <c r="O75" s="326">
        <v>0</v>
      </c>
      <c r="P75" s="332">
        <v>0</v>
      </c>
      <c r="Q75" s="322">
        <v>0</v>
      </c>
      <c r="R75" s="313">
        <f t="shared" si="14"/>
        <v>0</v>
      </c>
      <c r="S75" s="333">
        <v>0</v>
      </c>
      <c r="T75" s="330">
        <f t="shared" si="15"/>
        <v>6</v>
      </c>
      <c r="U75" s="315">
        <f t="shared" si="15"/>
        <v>0</v>
      </c>
      <c r="V75" s="315">
        <f t="shared" si="16"/>
        <v>6</v>
      </c>
      <c r="W75" s="330">
        <f t="shared" si="17"/>
        <v>1</v>
      </c>
      <c r="X75" s="316">
        <f t="shared" si="18"/>
        <v>5</v>
      </c>
      <c r="Y75" s="331">
        <v>0.55000000000000004</v>
      </c>
      <c r="Z75" s="331" t="s">
        <v>300</v>
      </c>
    </row>
    <row r="76" spans="1:26" ht="18" customHeight="1" thickBot="1" x14ac:dyDescent="0.3">
      <c r="A76" s="318" t="s">
        <v>267</v>
      </c>
      <c r="B76" s="319" t="s">
        <v>166</v>
      </c>
      <c r="C76" s="320" t="s">
        <v>78</v>
      </c>
      <c r="D76" s="321">
        <v>1</v>
      </c>
      <c r="E76" s="321">
        <v>0</v>
      </c>
      <c r="F76" s="303">
        <f t="shared" si="19"/>
        <v>1</v>
      </c>
      <c r="G76" s="321">
        <v>0</v>
      </c>
      <c r="H76" s="322">
        <v>3</v>
      </c>
      <c r="I76" s="322">
        <v>0</v>
      </c>
      <c r="J76" s="305">
        <f t="shared" si="12"/>
        <v>3</v>
      </c>
      <c r="K76" s="323">
        <v>0</v>
      </c>
      <c r="L76" s="324">
        <v>1</v>
      </c>
      <c r="M76" s="325">
        <v>0</v>
      </c>
      <c r="N76" s="309">
        <f t="shared" si="13"/>
        <v>1</v>
      </c>
      <c r="O76" s="326">
        <v>0</v>
      </c>
      <c r="P76" s="327">
        <v>0.5</v>
      </c>
      <c r="Q76" s="328">
        <v>0</v>
      </c>
      <c r="R76" s="313">
        <f t="shared" si="14"/>
        <v>0.5</v>
      </c>
      <c r="S76" s="329">
        <v>0</v>
      </c>
      <c r="T76" s="330">
        <f t="shared" si="15"/>
        <v>5.5</v>
      </c>
      <c r="U76" s="315">
        <f t="shared" si="15"/>
        <v>0</v>
      </c>
      <c r="V76" s="315">
        <f t="shared" si="16"/>
        <v>5.5</v>
      </c>
      <c r="W76" s="330">
        <f t="shared" si="17"/>
        <v>0</v>
      </c>
      <c r="X76" s="316">
        <f t="shared" si="18"/>
        <v>5.5</v>
      </c>
      <c r="Y76" s="331">
        <v>0</v>
      </c>
      <c r="Z76" s="331"/>
    </row>
    <row r="77" spans="1:26" ht="18" customHeight="1" thickBot="1" x14ac:dyDescent="0.3">
      <c r="A77" s="318" t="s">
        <v>270</v>
      </c>
      <c r="B77" s="319" t="s">
        <v>317</v>
      </c>
      <c r="C77" s="320" t="s">
        <v>79</v>
      </c>
      <c r="D77" s="321">
        <v>0.5</v>
      </c>
      <c r="E77" s="321">
        <v>0</v>
      </c>
      <c r="F77" s="303">
        <f t="shared" si="19"/>
        <v>0.5</v>
      </c>
      <c r="G77" s="321">
        <v>0</v>
      </c>
      <c r="H77" s="322">
        <v>0.5</v>
      </c>
      <c r="I77" s="322">
        <v>0</v>
      </c>
      <c r="J77" s="305">
        <f t="shared" si="12"/>
        <v>0.5</v>
      </c>
      <c r="K77" s="323">
        <v>0</v>
      </c>
      <c r="L77" s="324">
        <v>0.5</v>
      </c>
      <c r="M77" s="325">
        <v>0</v>
      </c>
      <c r="N77" s="309">
        <f t="shared" si="13"/>
        <v>0.5</v>
      </c>
      <c r="O77" s="326">
        <v>0</v>
      </c>
      <c r="P77" s="332">
        <v>0</v>
      </c>
      <c r="Q77" s="322">
        <v>0</v>
      </c>
      <c r="R77" s="313">
        <f t="shared" si="14"/>
        <v>0</v>
      </c>
      <c r="S77" s="333">
        <v>0</v>
      </c>
      <c r="T77" s="330">
        <f t="shared" si="15"/>
        <v>1.5</v>
      </c>
      <c r="U77" s="315">
        <f t="shared" si="15"/>
        <v>0</v>
      </c>
      <c r="V77" s="315">
        <f t="shared" si="16"/>
        <v>1.5</v>
      </c>
      <c r="W77" s="330">
        <f t="shared" si="17"/>
        <v>0</v>
      </c>
      <c r="X77" s="316">
        <f t="shared" si="18"/>
        <v>1.5</v>
      </c>
      <c r="Y77" s="331">
        <v>0.05</v>
      </c>
      <c r="Z77" s="331" t="s">
        <v>301</v>
      </c>
    </row>
    <row r="78" spans="1:26" ht="18" customHeight="1" thickBot="1" x14ac:dyDescent="0.3">
      <c r="A78" s="318" t="s">
        <v>267</v>
      </c>
      <c r="B78" s="319" t="s">
        <v>142</v>
      </c>
      <c r="C78" s="320" t="s">
        <v>80</v>
      </c>
      <c r="D78" s="321">
        <v>1</v>
      </c>
      <c r="E78" s="321">
        <v>0</v>
      </c>
      <c r="F78" s="303">
        <f t="shared" si="19"/>
        <v>1</v>
      </c>
      <c r="G78" s="321">
        <v>0</v>
      </c>
      <c r="H78" s="322">
        <v>7</v>
      </c>
      <c r="I78" s="322">
        <v>0</v>
      </c>
      <c r="J78" s="305">
        <f t="shared" si="12"/>
        <v>7</v>
      </c>
      <c r="K78" s="323">
        <v>1</v>
      </c>
      <c r="L78" s="324">
        <v>1</v>
      </c>
      <c r="M78" s="325">
        <v>0</v>
      </c>
      <c r="N78" s="309">
        <f t="shared" si="13"/>
        <v>1</v>
      </c>
      <c r="O78" s="326">
        <v>0</v>
      </c>
      <c r="P78" s="327">
        <v>1</v>
      </c>
      <c r="Q78" s="328">
        <v>0</v>
      </c>
      <c r="R78" s="313">
        <f t="shared" si="14"/>
        <v>1</v>
      </c>
      <c r="S78" s="329">
        <v>0</v>
      </c>
      <c r="T78" s="330">
        <f t="shared" si="15"/>
        <v>10</v>
      </c>
      <c r="U78" s="315">
        <f t="shared" si="15"/>
        <v>0</v>
      </c>
      <c r="V78" s="315">
        <f t="shared" si="16"/>
        <v>10</v>
      </c>
      <c r="W78" s="330">
        <f t="shared" si="17"/>
        <v>1</v>
      </c>
      <c r="X78" s="316">
        <f t="shared" si="18"/>
        <v>9</v>
      </c>
      <c r="Y78" s="331">
        <v>1</v>
      </c>
      <c r="Z78" s="331" t="s">
        <v>233</v>
      </c>
    </row>
    <row r="79" spans="1:26" ht="18" customHeight="1" thickBot="1" x14ac:dyDescent="0.3">
      <c r="A79" s="318" t="s">
        <v>267</v>
      </c>
      <c r="B79" s="319" t="s">
        <v>238</v>
      </c>
      <c r="C79" s="320" t="s">
        <v>81</v>
      </c>
      <c r="D79" s="321">
        <v>3</v>
      </c>
      <c r="E79" s="321">
        <v>0</v>
      </c>
      <c r="F79" s="303">
        <f t="shared" si="19"/>
        <v>3</v>
      </c>
      <c r="G79" s="321">
        <v>1</v>
      </c>
      <c r="H79" s="322">
        <v>22</v>
      </c>
      <c r="I79" s="322">
        <v>0</v>
      </c>
      <c r="J79" s="305">
        <f t="shared" si="12"/>
        <v>22</v>
      </c>
      <c r="K79" s="323">
        <v>1</v>
      </c>
      <c r="L79" s="324">
        <v>3</v>
      </c>
      <c r="M79" s="325">
        <v>0</v>
      </c>
      <c r="N79" s="309">
        <f t="shared" si="13"/>
        <v>3</v>
      </c>
      <c r="O79" s="326">
        <v>0</v>
      </c>
      <c r="P79" s="327">
        <v>3.8</v>
      </c>
      <c r="Q79" s="328">
        <v>0</v>
      </c>
      <c r="R79" s="313">
        <f t="shared" si="14"/>
        <v>3.8</v>
      </c>
      <c r="S79" s="329">
        <v>0</v>
      </c>
      <c r="T79" s="330">
        <f t="shared" si="15"/>
        <v>31.8</v>
      </c>
      <c r="U79" s="315">
        <f t="shared" si="15"/>
        <v>0</v>
      </c>
      <c r="V79" s="315">
        <f t="shared" si="16"/>
        <v>31.8</v>
      </c>
      <c r="W79" s="330">
        <f t="shared" si="17"/>
        <v>2</v>
      </c>
      <c r="X79" s="316">
        <f t="shared" si="18"/>
        <v>29.8</v>
      </c>
      <c r="Y79" s="331">
        <v>3</v>
      </c>
      <c r="Z79" s="331" t="s">
        <v>302</v>
      </c>
    </row>
    <row r="80" spans="1:26" ht="18" customHeight="1" thickBot="1" x14ac:dyDescent="0.3">
      <c r="A80" s="318" t="s">
        <v>270</v>
      </c>
      <c r="B80" s="319" t="s">
        <v>251</v>
      </c>
      <c r="C80" s="320" t="s">
        <v>82</v>
      </c>
      <c r="D80" s="321">
        <v>0</v>
      </c>
      <c r="E80" s="321">
        <v>0</v>
      </c>
      <c r="F80" s="303">
        <f t="shared" si="19"/>
        <v>0</v>
      </c>
      <c r="G80" s="321">
        <v>0</v>
      </c>
      <c r="H80" s="322">
        <v>1</v>
      </c>
      <c r="I80" s="322">
        <v>0</v>
      </c>
      <c r="J80" s="305">
        <f t="shared" si="12"/>
        <v>1</v>
      </c>
      <c r="K80" s="323">
        <v>0</v>
      </c>
      <c r="L80" s="324">
        <v>0</v>
      </c>
      <c r="M80" s="325">
        <v>0</v>
      </c>
      <c r="N80" s="309">
        <f t="shared" si="13"/>
        <v>0</v>
      </c>
      <c r="O80" s="326">
        <v>0</v>
      </c>
      <c r="P80" s="327">
        <v>0.1</v>
      </c>
      <c r="Q80" s="328">
        <v>0</v>
      </c>
      <c r="R80" s="313">
        <f t="shared" si="14"/>
        <v>0.1</v>
      </c>
      <c r="S80" s="329">
        <v>0</v>
      </c>
      <c r="T80" s="330">
        <f t="shared" si="15"/>
        <v>1.1000000000000001</v>
      </c>
      <c r="U80" s="315">
        <f t="shared" si="15"/>
        <v>0</v>
      </c>
      <c r="V80" s="315">
        <f t="shared" si="16"/>
        <v>1.1000000000000001</v>
      </c>
      <c r="W80" s="330">
        <f t="shared" si="17"/>
        <v>0</v>
      </c>
      <c r="X80" s="316">
        <f t="shared" si="18"/>
        <v>1.1000000000000001</v>
      </c>
      <c r="Y80" s="331">
        <v>0</v>
      </c>
      <c r="Z80" s="331"/>
    </row>
    <row r="81" spans="1:26" ht="18" customHeight="1" thickBot="1" x14ac:dyDescent="0.3">
      <c r="A81" s="318" t="s">
        <v>279</v>
      </c>
      <c r="B81" s="319" t="s">
        <v>142</v>
      </c>
      <c r="C81" s="320" t="s">
        <v>83</v>
      </c>
      <c r="D81" s="321">
        <v>1</v>
      </c>
      <c r="E81" s="321">
        <v>0</v>
      </c>
      <c r="F81" s="303">
        <f t="shared" si="19"/>
        <v>1</v>
      </c>
      <c r="G81" s="321">
        <v>0</v>
      </c>
      <c r="H81" s="322">
        <v>12</v>
      </c>
      <c r="I81" s="322">
        <v>0</v>
      </c>
      <c r="J81" s="305">
        <f t="shared" si="12"/>
        <v>12</v>
      </c>
      <c r="K81" s="323">
        <v>0</v>
      </c>
      <c r="L81" s="324">
        <v>3.5</v>
      </c>
      <c r="M81" s="325">
        <v>0</v>
      </c>
      <c r="N81" s="309">
        <f t="shared" si="13"/>
        <v>3.5</v>
      </c>
      <c r="O81" s="326">
        <v>0.5</v>
      </c>
      <c r="P81" s="327">
        <v>0</v>
      </c>
      <c r="Q81" s="328">
        <v>0</v>
      </c>
      <c r="R81" s="313">
        <f t="shared" si="14"/>
        <v>0</v>
      </c>
      <c r="S81" s="329">
        <v>0</v>
      </c>
      <c r="T81" s="330">
        <f t="shared" si="15"/>
        <v>16.5</v>
      </c>
      <c r="U81" s="315">
        <f t="shared" si="15"/>
        <v>0</v>
      </c>
      <c r="V81" s="315">
        <f t="shared" si="16"/>
        <v>16.5</v>
      </c>
      <c r="W81" s="330">
        <f t="shared" si="17"/>
        <v>0.5</v>
      </c>
      <c r="X81" s="316">
        <f t="shared" si="18"/>
        <v>16</v>
      </c>
      <c r="Y81" s="331">
        <v>0</v>
      </c>
      <c r="Z81" s="331"/>
    </row>
    <row r="82" spans="1:26" ht="18" customHeight="1" thickBot="1" x14ac:dyDescent="0.3">
      <c r="A82" s="318" t="s">
        <v>267</v>
      </c>
      <c r="B82" s="319" t="s">
        <v>153</v>
      </c>
      <c r="C82" s="320" t="s">
        <v>84</v>
      </c>
      <c r="D82" s="321">
        <v>1.25</v>
      </c>
      <c r="E82" s="321">
        <v>0</v>
      </c>
      <c r="F82" s="303">
        <f t="shared" si="19"/>
        <v>1.25</v>
      </c>
      <c r="G82" s="321">
        <v>0</v>
      </c>
      <c r="H82" s="322">
        <v>9.75</v>
      </c>
      <c r="I82" s="322">
        <v>0</v>
      </c>
      <c r="J82" s="305">
        <f t="shared" si="12"/>
        <v>9.75</v>
      </c>
      <c r="K82" s="323">
        <v>1</v>
      </c>
      <c r="L82" s="324">
        <v>1</v>
      </c>
      <c r="M82" s="325">
        <v>0</v>
      </c>
      <c r="N82" s="309">
        <f t="shared" si="13"/>
        <v>1</v>
      </c>
      <c r="O82" s="326">
        <v>0</v>
      </c>
      <c r="P82" s="327">
        <v>0</v>
      </c>
      <c r="Q82" s="328">
        <v>0</v>
      </c>
      <c r="R82" s="313">
        <f t="shared" si="14"/>
        <v>0</v>
      </c>
      <c r="S82" s="329">
        <v>0</v>
      </c>
      <c r="T82" s="330">
        <f t="shared" si="15"/>
        <v>12</v>
      </c>
      <c r="U82" s="315">
        <f t="shared" si="15"/>
        <v>0</v>
      </c>
      <c r="V82" s="315">
        <f t="shared" si="16"/>
        <v>12</v>
      </c>
      <c r="W82" s="330">
        <f t="shared" si="17"/>
        <v>1</v>
      </c>
      <c r="X82" s="316">
        <f t="shared" si="18"/>
        <v>11</v>
      </c>
      <c r="Y82" s="331">
        <v>1.4</v>
      </c>
      <c r="Z82" s="331" t="s">
        <v>303</v>
      </c>
    </row>
    <row r="83" spans="1:26" ht="18" customHeight="1" thickBot="1" x14ac:dyDescent="0.3">
      <c r="A83" s="318" t="s">
        <v>267</v>
      </c>
      <c r="B83" s="319" t="s">
        <v>153</v>
      </c>
      <c r="C83" s="320" t="s">
        <v>85</v>
      </c>
      <c r="D83" s="321">
        <v>4</v>
      </c>
      <c r="E83" s="321">
        <v>0</v>
      </c>
      <c r="F83" s="303">
        <f t="shared" si="19"/>
        <v>4</v>
      </c>
      <c r="G83" s="321">
        <v>0</v>
      </c>
      <c r="H83" s="322">
        <v>25</v>
      </c>
      <c r="I83" s="322">
        <v>0</v>
      </c>
      <c r="J83" s="305">
        <f t="shared" si="12"/>
        <v>25</v>
      </c>
      <c r="K83" s="323">
        <v>1</v>
      </c>
      <c r="L83" s="324">
        <v>1</v>
      </c>
      <c r="M83" s="325">
        <v>0</v>
      </c>
      <c r="N83" s="309">
        <f t="shared" si="13"/>
        <v>1</v>
      </c>
      <c r="O83" s="326">
        <v>0</v>
      </c>
      <c r="P83" s="327">
        <v>0</v>
      </c>
      <c r="Q83" s="328">
        <v>0</v>
      </c>
      <c r="R83" s="313">
        <f t="shared" si="14"/>
        <v>0</v>
      </c>
      <c r="S83" s="329">
        <v>0</v>
      </c>
      <c r="T83" s="330">
        <f t="shared" si="15"/>
        <v>30</v>
      </c>
      <c r="U83" s="315">
        <f t="shared" si="15"/>
        <v>0</v>
      </c>
      <c r="V83" s="315">
        <f t="shared" si="16"/>
        <v>30</v>
      </c>
      <c r="W83" s="330">
        <f t="shared" si="17"/>
        <v>1</v>
      </c>
      <c r="X83" s="316">
        <f t="shared" si="18"/>
        <v>29</v>
      </c>
      <c r="Y83" s="331">
        <v>6</v>
      </c>
      <c r="Z83" s="331" t="s">
        <v>304</v>
      </c>
    </row>
    <row r="84" spans="1:26" ht="18" customHeight="1" thickBot="1" x14ac:dyDescent="0.3">
      <c r="A84" s="318" t="s">
        <v>267</v>
      </c>
      <c r="B84" s="319" t="s">
        <v>142</v>
      </c>
      <c r="C84" s="320" t="s">
        <v>86</v>
      </c>
      <c r="D84" s="321">
        <v>1</v>
      </c>
      <c r="E84" s="321">
        <v>0</v>
      </c>
      <c r="F84" s="303">
        <f t="shared" si="19"/>
        <v>1</v>
      </c>
      <c r="G84" s="338">
        <v>0</v>
      </c>
      <c r="H84" s="332">
        <v>8</v>
      </c>
      <c r="I84" s="322">
        <v>0</v>
      </c>
      <c r="J84" s="305">
        <f t="shared" si="12"/>
        <v>8</v>
      </c>
      <c r="K84" s="323">
        <v>0</v>
      </c>
      <c r="L84" s="324">
        <v>2</v>
      </c>
      <c r="M84" s="325">
        <v>0</v>
      </c>
      <c r="N84" s="309">
        <f t="shared" si="13"/>
        <v>2</v>
      </c>
      <c r="O84" s="326">
        <v>0</v>
      </c>
      <c r="P84" s="327">
        <v>0</v>
      </c>
      <c r="Q84" s="328">
        <v>0</v>
      </c>
      <c r="R84" s="313">
        <f t="shared" si="14"/>
        <v>0</v>
      </c>
      <c r="S84" s="329">
        <v>0</v>
      </c>
      <c r="T84" s="330">
        <f t="shared" si="15"/>
        <v>11</v>
      </c>
      <c r="U84" s="315">
        <f t="shared" si="15"/>
        <v>0</v>
      </c>
      <c r="V84" s="315">
        <f t="shared" si="16"/>
        <v>11</v>
      </c>
      <c r="W84" s="330">
        <f t="shared" si="17"/>
        <v>0</v>
      </c>
      <c r="X84" s="316">
        <f t="shared" si="18"/>
        <v>11</v>
      </c>
      <c r="Y84" s="331">
        <v>1</v>
      </c>
      <c r="Z84" s="331" t="s">
        <v>233</v>
      </c>
    </row>
    <row r="85" spans="1:26" ht="18" customHeight="1" thickBot="1" x14ac:dyDescent="0.3">
      <c r="A85" s="318" t="s">
        <v>267</v>
      </c>
      <c r="B85" s="319" t="s">
        <v>153</v>
      </c>
      <c r="C85" s="320" t="s">
        <v>87</v>
      </c>
      <c r="D85" s="321">
        <v>2.5</v>
      </c>
      <c r="E85" s="321">
        <v>0</v>
      </c>
      <c r="F85" s="303">
        <f t="shared" si="19"/>
        <v>2.5</v>
      </c>
      <c r="G85" s="338">
        <v>0</v>
      </c>
      <c r="H85" s="332">
        <v>15.5</v>
      </c>
      <c r="I85" s="322">
        <v>1</v>
      </c>
      <c r="J85" s="305">
        <f t="shared" si="12"/>
        <v>14.5</v>
      </c>
      <c r="K85" s="323">
        <v>1</v>
      </c>
      <c r="L85" s="324">
        <v>4</v>
      </c>
      <c r="M85" s="325">
        <v>0</v>
      </c>
      <c r="N85" s="309">
        <f t="shared" si="13"/>
        <v>4</v>
      </c>
      <c r="O85" s="326">
        <v>0</v>
      </c>
      <c r="P85" s="327">
        <v>1</v>
      </c>
      <c r="Q85" s="328">
        <v>0</v>
      </c>
      <c r="R85" s="313">
        <f t="shared" si="14"/>
        <v>1</v>
      </c>
      <c r="S85" s="329">
        <v>0</v>
      </c>
      <c r="T85" s="330">
        <f t="shared" si="15"/>
        <v>23</v>
      </c>
      <c r="U85" s="315">
        <f t="shared" si="15"/>
        <v>1</v>
      </c>
      <c r="V85" s="315">
        <f t="shared" si="16"/>
        <v>22</v>
      </c>
      <c r="W85" s="330">
        <f t="shared" si="17"/>
        <v>1</v>
      </c>
      <c r="X85" s="316">
        <f t="shared" si="18"/>
        <v>21</v>
      </c>
      <c r="Y85" s="331">
        <v>0</v>
      </c>
      <c r="Z85" s="331"/>
    </row>
    <row r="86" spans="1:26" ht="18" customHeight="1" thickBot="1" x14ac:dyDescent="0.3">
      <c r="A86" s="318" t="s">
        <v>267</v>
      </c>
      <c r="B86" s="319" t="s">
        <v>152</v>
      </c>
      <c r="C86" s="320" t="s">
        <v>88</v>
      </c>
      <c r="D86" s="321">
        <v>1</v>
      </c>
      <c r="E86" s="321">
        <v>0</v>
      </c>
      <c r="F86" s="303">
        <f t="shared" si="19"/>
        <v>1</v>
      </c>
      <c r="G86" s="338">
        <v>0</v>
      </c>
      <c r="H86" s="332">
        <v>9</v>
      </c>
      <c r="I86" s="322">
        <v>0</v>
      </c>
      <c r="J86" s="305">
        <f t="shared" si="12"/>
        <v>9</v>
      </c>
      <c r="K86" s="323">
        <v>1</v>
      </c>
      <c r="L86" s="324">
        <v>0</v>
      </c>
      <c r="M86" s="325">
        <v>0</v>
      </c>
      <c r="N86" s="309">
        <f t="shared" si="13"/>
        <v>0</v>
      </c>
      <c r="O86" s="326">
        <v>0</v>
      </c>
      <c r="P86" s="332">
        <v>0</v>
      </c>
      <c r="Q86" s="328">
        <v>0</v>
      </c>
      <c r="R86" s="313">
        <f t="shared" si="14"/>
        <v>0</v>
      </c>
      <c r="S86" s="329">
        <v>0</v>
      </c>
      <c r="T86" s="330">
        <f t="shared" si="15"/>
        <v>10</v>
      </c>
      <c r="U86" s="315">
        <f t="shared" si="15"/>
        <v>0</v>
      </c>
      <c r="V86" s="315">
        <f t="shared" si="16"/>
        <v>10</v>
      </c>
      <c r="W86" s="330">
        <f t="shared" si="17"/>
        <v>1</v>
      </c>
      <c r="X86" s="316">
        <f t="shared" si="18"/>
        <v>9</v>
      </c>
      <c r="Y86" s="331">
        <v>0.11</v>
      </c>
      <c r="Z86" s="331" t="s">
        <v>274</v>
      </c>
    </row>
    <row r="87" spans="1:26" ht="18" customHeight="1" thickBot="1" x14ac:dyDescent="0.3">
      <c r="A87" s="318" t="s">
        <v>267</v>
      </c>
      <c r="B87" s="319" t="s">
        <v>166</v>
      </c>
      <c r="C87" s="320" t="s">
        <v>89</v>
      </c>
      <c r="D87" s="321">
        <v>2</v>
      </c>
      <c r="E87" s="321">
        <v>0</v>
      </c>
      <c r="F87" s="303">
        <f t="shared" si="19"/>
        <v>2</v>
      </c>
      <c r="G87" s="338">
        <v>0</v>
      </c>
      <c r="H87" s="332">
        <v>10</v>
      </c>
      <c r="I87" s="322">
        <v>0</v>
      </c>
      <c r="J87" s="305">
        <f t="shared" si="12"/>
        <v>10</v>
      </c>
      <c r="K87" s="323">
        <v>0</v>
      </c>
      <c r="L87" s="324">
        <v>1</v>
      </c>
      <c r="M87" s="325">
        <v>0</v>
      </c>
      <c r="N87" s="309">
        <f t="shared" si="13"/>
        <v>1</v>
      </c>
      <c r="O87" s="326">
        <v>0</v>
      </c>
      <c r="P87" s="327">
        <v>0</v>
      </c>
      <c r="Q87" s="328">
        <v>0</v>
      </c>
      <c r="R87" s="313">
        <f t="shared" si="14"/>
        <v>0</v>
      </c>
      <c r="S87" s="329">
        <v>0</v>
      </c>
      <c r="T87" s="330">
        <f t="shared" si="15"/>
        <v>13</v>
      </c>
      <c r="U87" s="315">
        <f t="shared" si="15"/>
        <v>0</v>
      </c>
      <c r="V87" s="315">
        <f t="shared" si="16"/>
        <v>13</v>
      </c>
      <c r="W87" s="330">
        <f t="shared" si="17"/>
        <v>0</v>
      </c>
      <c r="X87" s="316">
        <f t="shared" si="18"/>
        <v>13</v>
      </c>
      <c r="Y87" s="331">
        <v>2.4</v>
      </c>
      <c r="Z87" s="331" t="s">
        <v>305</v>
      </c>
    </row>
    <row r="88" spans="1:26" ht="18" customHeight="1" thickBot="1" x14ac:dyDescent="0.3">
      <c r="A88" s="318" t="s">
        <v>267</v>
      </c>
      <c r="B88" s="319" t="s">
        <v>153</v>
      </c>
      <c r="C88" s="320" t="s">
        <v>90</v>
      </c>
      <c r="D88" s="321">
        <v>2</v>
      </c>
      <c r="E88" s="321">
        <v>0</v>
      </c>
      <c r="F88" s="303">
        <f t="shared" si="19"/>
        <v>2</v>
      </c>
      <c r="G88" s="338">
        <v>0</v>
      </c>
      <c r="H88" s="332">
        <v>11</v>
      </c>
      <c r="I88" s="322">
        <v>0</v>
      </c>
      <c r="J88" s="305">
        <f t="shared" si="12"/>
        <v>11</v>
      </c>
      <c r="K88" s="323">
        <v>0</v>
      </c>
      <c r="L88" s="324">
        <v>0</v>
      </c>
      <c r="M88" s="325">
        <v>0</v>
      </c>
      <c r="N88" s="309">
        <f t="shared" si="13"/>
        <v>0</v>
      </c>
      <c r="O88" s="326">
        <v>0</v>
      </c>
      <c r="P88" s="327">
        <v>0</v>
      </c>
      <c r="Q88" s="328">
        <v>0</v>
      </c>
      <c r="R88" s="313">
        <f t="shared" si="14"/>
        <v>0</v>
      </c>
      <c r="S88" s="329">
        <v>0</v>
      </c>
      <c r="T88" s="330">
        <f t="shared" si="15"/>
        <v>13</v>
      </c>
      <c r="U88" s="315">
        <f t="shared" si="15"/>
        <v>0</v>
      </c>
      <c r="V88" s="315">
        <f t="shared" si="16"/>
        <v>13</v>
      </c>
      <c r="W88" s="330">
        <f t="shared" si="17"/>
        <v>0</v>
      </c>
      <c r="X88" s="316">
        <f t="shared" si="18"/>
        <v>13</v>
      </c>
      <c r="Y88" s="331">
        <v>1.4</v>
      </c>
      <c r="Z88" s="331" t="s">
        <v>303</v>
      </c>
    </row>
    <row r="89" spans="1:26" ht="18" customHeight="1" thickBot="1" x14ac:dyDescent="0.3">
      <c r="A89" s="318" t="s">
        <v>267</v>
      </c>
      <c r="B89" s="319" t="s">
        <v>153</v>
      </c>
      <c r="C89" s="320" t="s">
        <v>91</v>
      </c>
      <c r="D89" s="321">
        <v>1</v>
      </c>
      <c r="E89" s="321">
        <v>0</v>
      </c>
      <c r="F89" s="303">
        <f t="shared" si="19"/>
        <v>1</v>
      </c>
      <c r="G89" s="338">
        <v>0</v>
      </c>
      <c r="H89" s="332">
        <v>6.63</v>
      </c>
      <c r="I89" s="322">
        <v>0</v>
      </c>
      <c r="J89" s="305">
        <f t="shared" si="12"/>
        <v>6.63</v>
      </c>
      <c r="K89" s="323">
        <v>0.63</v>
      </c>
      <c r="L89" s="324">
        <v>2</v>
      </c>
      <c r="M89" s="325">
        <v>0</v>
      </c>
      <c r="N89" s="309">
        <f t="shared" si="13"/>
        <v>2</v>
      </c>
      <c r="O89" s="326">
        <v>0</v>
      </c>
      <c r="P89" s="327">
        <v>1</v>
      </c>
      <c r="Q89" s="328">
        <v>0</v>
      </c>
      <c r="R89" s="313">
        <f t="shared" si="14"/>
        <v>1</v>
      </c>
      <c r="S89" s="329">
        <v>0</v>
      </c>
      <c r="T89" s="330">
        <f t="shared" si="15"/>
        <v>10.629999999999999</v>
      </c>
      <c r="U89" s="315">
        <f t="shared" si="15"/>
        <v>0</v>
      </c>
      <c r="V89" s="315">
        <f t="shared" si="16"/>
        <v>10.629999999999999</v>
      </c>
      <c r="W89" s="330">
        <f t="shared" si="17"/>
        <v>0.63</v>
      </c>
      <c r="X89" s="316">
        <f t="shared" si="18"/>
        <v>9.9999999999999982</v>
      </c>
      <c r="Y89" s="331">
        <v>0</v>
      </c>
      <c r="Z89" s="331"/>
    </row>
    <row r="90" spans="1:26" ht="18" customHeight="1" thickBot="1" x14ac:dyDescent="0.3">
      <c r="A90" s="318" t="s">
        <v>267</v>
      </c>
      <c r="B90" s="319" t="s">
        <v>142</v>
      </c>
      <c r="C90" s="320" t="s">
        <v>92</v>
      </c>
      <c r="D90" s="321">
        <v>1</v>
      </c>
      <c r="E90" s="321">
        <v>0</v>
      </c>
      <c r="F90" s="303">
        <f t="shared" si="19"/>
        <v>1</v>
      </c>
      <c r="G90" s="338">
        <v>0</v>
      </c>
      <c r="H90" s="332">
        <v>4</v>
      </c>
      <c r="I90" s="322">
        <v>0</v>
      </c>
      <c r="J90" s="305">
        <f t="shared" si="12"/>
        <v>4</v>
      </c>
      <c r="K90" s="323">
        <v>0</v>
      </c>
      <c r="L90" s="324">
        <v>1</v>
      </c>
      <c r="M90" s="325">
        <v>0</v>
      </c>
      <c r="N90" s="309">
        <f t="shared" si="13"/>
        <v>1</v>
      </c>
      <c r="O90" s="326">
        <v>0</v>
      </c>
      <c r="P90" s="327">
        <v>0</v>
      </c>
      <c r="Q90" s="328">
        <v>0</v>
      </c>
      <c r="R90" s="313">
        <f t="shared" si="14"/>
        <v>0</v>
      </c>
      <c r="S90" s="329">
        <v>0</v>
      </c>
      <c r="T90" s="330">
        <f t="shared" si="15"/>
        <v>6</v>
      </c>
      <c r="U90" s="315">
        <f t="shared" si="15"/>
        <v>0</v>
      </c>
      <c r="V90" s="315">
        <f t="shared" si="16"/>
        <v>6</v>
      </c>
      <c r="W90" s="330">
        <f t="shared" si="17"/>
        <v>0</v>
      </c>
      <c r="X90" s="316">
        <f t="shared" si="18"/>
        <v>6</v>
      </c>
      <c r="Y90" s="331">
        <v>3</v>
      </c>
      <c r="Z90" s="331" t="s">
        <v>306</v>
      </c>
    </row>
    <row r="91" spans="1:26" ht="18" customHeight="1" thickBot="1" x14ac:dyDescent="0.3">
      <c r="A91" s="318" t="s">
        <v>267</v>
      </c>
      <c r="B91" s="319" t="s">
        <v>142</v>
      </c>
      <c r="C91" s="320" t="s">
        <v>93</v>
      </c>
      <c r="D91" s="321">
        <v>1</v>
      </c>
      <c r="E91" s="321">
        <v>0</v>
      </c>
      <c r="F91" s="303">
        <f t="shared" si="19"/>
        <v>1</v>
      </c>
      <c r="G91" s="338">
        <v>0</v>
      </c>
      <c r="H91" s="332">
        <v>7</v>
      </c>
      <c r="I91" s="322">
        <v>0</v>
      </c>
      <c r="J91" s="305">
        <f t="shared" si="12"/>
        <v>7</v>
      </c>
      <c r="K91" s="323">
        <v>1</v>
      </c>
      <c r="L91" s="324">
        <v>2</v>
      </c>
      <c r="M91" s="325">
        <v>0</v>
      </c>
      <c r="N91" s="309">
        <f t="shared" si="13"/>
        <v>2</v>
      </c>
      <c r="O91" s="326">
        <v>0</v>
      </c>
      <c r="P91" s="327">
        <v>0</v>
      </c>
      <c r="Q91" s="328">
        <v>0</v>
      </c>
      <c r="R91" s="313">
        <f t="shared" si="14"/>
        <v>0</v>
      </c>
      <c r="S91" s="329">
        <v>0</v>
      </c>
      <c r="T91" s="330">
        <f t="shared" si="15"/>
        <v>10</v>
      </c>
      <c r="U91" s="315">
        <f t="shared" si="15"/>
        <v>0</v>
      </c>
      <c r="V91" s="315">
        <f t="shared" si="16"/>
        <v>10</v>
      </c>
      <c r="W91" s="330">
        <f t="shared" si="17"/>
        <v>1</v>
      </c>
      <c r="X91" s="316">
        <f t="shared" si="18"/>
        <v>9</v>
      </c>
      <c r="Y91" s="331">
        <v>0</v>
      </c>
      <c r="Z91" s="331"/>
    </row>
    <row r="92" spans="1:26" ht="18" customHeight="1" thickBot="1" x14ac:dyDescent="0.3">
      <c r="A92" s="318" t="s">
        <v>267</v>
      </c>
      <c r="B92" s="319" t="s">
        <v>251</v>
      </c>
      <c r="C92" s="320" t="s">
        <v>94</v>
      </c>
      <c r="D92" s="321">
        <v>0.25</v>
      </c>
      <c r="E92" s="321">
        <v>0</v>
      </c>
      <c r="F92" s="303">
        <f t="shared" si="19"/>
        <v>0.25</v>
      </c>
      <c r="G92" s="338">
        <v>0</v>
      </c>
      <c r="H92" s="332">
        <v>2</v>
      </c>
      <c r="I92" s="322">
        <v>0</v>
      </c>
      <c r="J92" s="305">
        <f t="shared" si="12"/>
        <v>2</v>
      </c>
      <c r="K92" s="323">
        <v>1</v>
      </c>
      <c r="L92" s="324">
        <v>0</v>
      </c>
      <c r="M92" s="325">
        <v>0</v>
      </c>
      <c r="N92" s="309">
        <f t="shared" si="13"/>
        <v>0</v>
      </c>
      <c r="O92" s="326">
        <v>0</v>
      </c>
      <c r="P92" s="327">
        <v>0.1</v>
      </c>
      <c r="Q92" s="328">
        <v>0</v>
      </c>
      <c r="R92" s="313">
        <f t="shared" si="14"/>
        <v>0.1</v>
      </c>
      <c r="S92" s="329">
        <v>0</v>
      </c>
      <c r="T92" s="330">
        <f t="shared" si="15"/>
        <v>2.35</v>
      </c>
      <c r="U92" s="315">
        <f t="shared" si="15"/>
        <v>0</v>
      </c>
      <c r="V92" s="315">
        <f t="shared" si="16"/>
        <v>2.35</v>
      </c>
      <c r="W92" s="330">
        <f t="shared" si="17"/>
        <v>1</v>
      </c>
      <c r="X92" s="316">
        <f t="shared" si="18"/>
        <v>1.35</v>
      </c>
      <c r="Y92" s="331">
        <v>0</v>
      </c>
      <c r="Z92" s="331"/>
    </row>
    <row r="93" spans="1:26" ht="18" customHeight="1" thickBot="1" x14ac:dyDescent="0.3">
      <c r="A93" s="318" t="s">
        <v>267</v>
      </c>
      <c r="B93" s="319" t="s">
        <v>251</v>
      </c>
      <c r="C93" s="320" t="s">
        <v>95</v>
      </c>
      <c r="D93" s="321">
        <v>0</v>
      </c>
      <c r="E93" s="321">
        <v>0</v>
      </c>
      <c r="F93" s="303">
        <f t="shared" si="19"/>
        <v>0</v>
      </c>
      <c r="G93" s="338">
        <v>0</v>
      </c>
      <c r="H93" s="332">
        <v>2</v>
      </c>
      <c r="I93" s="322">
        <v>0</v>
      </c>
      <c r="J93" s="305">
        <f t="shared" si="12"/>
        <v>2</v>
      </c>
      <c r="K93" s="323">
        <v>0</v>
      </c>
      <c r="L93" s="324">
        <v>0</v>
      </c>
      <c r="M93" s="325">
        <v>0</v>
      </c>
      <c r="N93" s="309">
        <f t="shared" si="13"/>
        <v>0</v>
      </c>
      <c r="O93" s="326">
        <v>0</v>
      </c>
      <c r="P93" s="327">
        <v>0.1</v>
      </c>
      <c r="Q93" s="328">
        <v>0</v>
      </c>
      <c r="R93" s="313">
        <f t="shared" si="14"/>
        <v>0.1</v>
      </c>
      <c r="S93" s="329">
        <v>0</v>
      </c>
      <c r="T93" s="330">
        <f t="shared" si="15"/>
        <v>2.1</v>
      </c>
      <c r="U93" s="315">
        <f t="shared" si="15"/>
        <v>0</v>
      </c>
      <c r="V93" s="315">
        <f t="shared" si="16"/>
        <v>2.1</v>
      </c>
      <c r="W93" s="330">
        <f t="shared" si="17"/>
        <v>0</v>
      </c>
      <c r="X93" s="316">
        <f t="shared" si="18"/>
        <v>2.1</v>
      </c>
      <c r="Y93" s="331">
        <v>0</v>
      </c>
      <c r="Z93" s="331"/>
    </row>
    <row r="94" spans="1:26" ht="18" customHeight="1" thickBot="1" x14ac:dyDescent="0.3">
      <c r="A94" s="318" t="s">
        <v>270</v>
      </c>
      <c r="B94" s="319" t="s">
        <v>317</v>
      </c>
      <c r="C94" s="320" t="s">
        <v>97</v>
      </c>
      <c r="D94" s="321">
        <v>0.25</v>
      </c>
      <c r="E94" s="321">
        <v>0</v>
      </c>
      <c r="F94" s="303">
        <f t="shared" si="19"/>
        <v>0.25</v>
      </c>
      <c r="G94" s="338">
        <v>0.25</v>
      </c>
      <c r="H94" s="332">
        <v>0.5</v>
      </c>
      <c r="I94" s="322">
        <v>0</v>
      </c>
      <c r="J94" s="305">
        <f t="shared" si="12"/>
        <v>0.5</v>
      </c>
      <c r="K94" s="323">
        <v>0</v>
      </c>
      <c r="L94" s="324">
        <v>0</v>
      </c>
      <c r="M94" s="325">
        <v>0</v>
      </c>
      <c r="N94" s="309">
        <f t="shared" si="13"/>
        <v>0</v>
      </c>
      <c r="O94" s="326">
        <v>0</v>
      </c>
      <c r="P94" s="332">
        <v>0</v>
      </c>
      <c r="Q94" s="322">
        <v>0</v>
      </c>
      <c r="R94" s="313">
        <f t="shared" si="14"/>
        <v>0</v>
      </c>
      <c r="S94" s="333">
        <v>0</v>
      </c>
      <c r="T94" s="330">
        <f t="shared" si="15"/>
        <v>0.75</v>
      </c>
      <c r="U94" s="315">
        <f t="shared" si="15"/>
        <v>0</v>
      </c>
      <c r="V94" s="315">
        <f t="shared" si="16"/>
        <v>0.75</v>
      </c>
      <c r="W94" s="330">
        <f t="shared" si="17"/>
        <v>0.25</v>
      </c>
      <c r="X94" s="316">
        <f t="shared" si="18"/>
        <v>0.5</v>
      </c>
      <c r="Y94" s="331">
        <v>0.01</v>
      </c>
      <c r="Z94" s="331" t="s">
        <v>293</v>
      </c>
    </row>
    <row r="95" spans="1:26" ht="18" customHeight="1" thickBot="1" x14ac:dyDescent="0.3">
      <c r="A95" s="318" t="s">
        <v>270</v>
      </c>
      <c r="B95" s="319" t="s">
        <v>153</v>
      </c>
      <c r="C95" s="320" t="s">
        <v>98</v>
      </c>
      <c r="D95" s="321">
        <v>2</v>
      </c>
      <c r="E95" s="321">
        <v>0</v>
      </c>
      <c r="F95" s="303">
        <f t="shared" si="19"/>
        <v>2</v>
      </c>
      <c r="G95" s="338">
        <v>0</v>
      </c>
      <c r="H95" s="332">
        <v>9</v>
      </c>
      <c r="I95" s="322">
        <v>0</v>
      </c>
      <c r="J95" s="305">
        <f t="shared" si="12"/>
        <v>9</v>
      </c>
      <c r="K95" s="323">
        <v>0</v>
      </c>
      <c r="L95" s="324">
        <v>2</v>
      </c>
      <c r="M95" s="325">
        <v>0</v>
      </c>
      <c r="N95" s="309">
        <f t="shared" si="13"/>
        <v>2</v>
      </c>
      <c r="O95" s="326">
        <v>0</v>
      </c>
      <c r="P95" s="327">
        <v>1</v>
      </c>
      <c r="Q95" s="328">
        <v>0</v>
      </c>
      <c r="R95" s="313">
        <f t="shared" si="14"/>
        <v>1</v>
      </c>
      <c r="S95" s="329">
        <v>0</v>
      </c>
      <c r="T95" s="330">
        <f t="shared" si="15"/>
        <v>14</v>
      </c>
      <c r="U95" s="315">
        <f t="shared" si="15"/>
        <v>0</v>
      </c>
      <c r="V95" s="315">
        <f t="shared" si="16"/>
        <v>14</v>
      </c>
      <c r="W95" s="330">
        <f t="shared" si="17"/>
        <v>0</v>
      </c>
      <c r="X95" s="316">
        <f t="shared" si="18"/>
        <v>14</v>
      </c>
      <c r="Y95" s="331">
        <v>0</v>
      </c>
      <c r="Z95" s="331"/>
    </row>
    <row r="96" spans="1:26" ht="18" customHeight="1" thickBot="1" x14ac:dyDescent="0.3">
      <c r="A96" s="318" t="s">
        <v>267</v>
      </c>
      <c r="B96" s="319" t="s">
        <v>238</v>
      </c>
      <c r="C96" s="320" t="s">
        <v>99</v>
      </c>
      <c r="D96" s="321">
        <v>1.5</v>
      </c>
      <c r="E96" s="321">
        <v>0</v>
      </c>
      <c r="F96" s="303">
        <f t="shared" si="19"/>
        <v>1.5</v>
      </c>
      <c r="G96" s="338">
        <v>1</v>
      </c>
      <c r="H96" s="332">
        <v>10</v>
      </c>
      <c r="I96" s="322">
        <v>0</v>
      </c>
      <c r="J96" s="305">
        <f t="shared" si="12"/>
        <v>10</v>
      </c>
      <c r="K96" s="323">
        <v>1</v>
      </c>
      <c r="L96" s="324">
        <v>0</v>
      </c>
      <c r="M96" s="325">
        <v>0</v>
      </c>
      <c r="N96" s="309">
        <f t="shared" si="13"/>
        <v>0</v>
      </c>
      <c r="O96" s="326">
        <v>0</v>
      </c>
      <c r="P96" s="327">
        <v>0</v>
      </c>
      <c r="Q96" s="328">
        <v>0</v>
      </c>
      <c r="R96" s="313">
        <f t="shared" si="14"/>
        <v>0</v>
      </c>
      <c r="S96" s="329">
        <v>0</v>
      </c>
      <c r="T96" s="330">
        <f t="shared" si="15"/>
        <v>11.5</v>
      </c>
      <c r="U96" s="315">
        <f t="shared" si="15"/>
        <v>0</v>
      </c>
      <c r="V96" s="315">
        <f t="shared" si="16"/>
        <v>11.5</v>
      </c>
      <c r="W96" s="330">
        <f t="shared" si="17"/>
        <v>2</v>
      </c>
      <c r="X96" s="316">
        <f t="shared" si="18"/>
        <v>9.5</v>
      </c>
      <c r="Y96" s="331">
        <v>1.23</v>
      </c>
      <c r="Z96" s="331" t="s">
        <v>307</v>
      </c>
    </row>
    <row r="97" spans="1:27" ht="18" customHeight="1" thickBot="1" x14ac:dyDescent="0.3">
      <c r="A97" s="318" t="s">
        <v>267</v>
      </c>
      <c r="B97" s="319" t="s">
        <v>238</v>
      </c>
      <c r="C97" s="320" t="s">
        <v>100</v>
      </c>
      <c r="D97" s="321">
        <v>11</v>
      </c>
      <c r="E97" s="321">
        <v>0</v>
      </c>
      <c r="F97" s="303">
        <f t="shared" si="19"/>
        <v>11</v>
      </c>
      <c r="G97" s="338">
        <v>0</v>
      </c>
      <c r="H97" s="332">
        <v>47</v>
      </c>
      <c r="I97" s="322">
        <v>0</v>
      </c>
      <c r="J97" s="305">
        <f t="shared" si="12"/>
        <v>47</v>
      </c>
      <c r="K97" s="323">
        <v>2</v>
      </c>
      <c r="L97" s="324">
        <v>12</v>
      </c>
      <c r="M97" s="325">
        <v>0</v>
      </c>
      <c r="N97" s="309">
        <f t="shared" si="13"/>
        <v>12</v>
      </c>
      <c r="O97" s="326">
        <v>1</v>
      </c>
      <c r="P97" s="327">
        <v>10</v>
      </c>
      <c r="Q97" s="328">
        <v>0</v>
      </c>
      <c r="R97" s="313">
        <f t="shared" si="14"/>
        <v>10</v>
      </c>
      <c r="S97" s="329">
        <v>2</v>
      </c>
      <c r="T97" s="330">
        <f t="shared" si="15"/>
        <v>80</v>
      </c>
      <c r="U97" s="315">
        <f t="shared" si="15"/>
        <v>0</v>
      </c>
      <c r="V97" s="315">
        <f t="shared" si="16"/>
        <v>80</v>
      </c>
      <c r="W97" s="330">
        <f t="shared" si="17"/>
        <v>5</v>
      </c>
      <c r="X97" s="316">
        <f t="shared" si="18"/>
        <v>75</v>
      </c>
      <c r="Y97" s="331">
        <v>5.5</v>
      </c>
      <c r="Z97" s="331" t="s">
        <v>308</v>
      </c>
    </row>
    <row r="98" spans="1:27" ht="18" customHeight="1" thickBot="1" x14ac:dyDescent="0.3">
      <c r="A98" s="318" t="s">
        <v>267</v>
      </c>
      <c r="B98" s="319" t="s">
        <v>238</v>
      </c>
      <c r="C98" s="320" t="s">
        <v>101</v>
      </c>
      <c r="D98" s="321">
        <v>1</v>
      </c>
      <c r="E98" s="321">
        <v>0</v>
      </c>
      <c r="F98" s="303">
        <f t="shared" si="19"/>
        <v>1</v>
      </c>
      <c r="G98" s="338">
        <v>0</v>
      </c>
      <c r="H98" s="332">
        <v>4</v>
      </c>
      <c r="I98" s="322">
        <v>0</v>
      </c>
      <c r="J98" s="305">
        <f t="shared" si="12"/>
        <v>4</v>
      </c>
      <c r="K98" s="323">
        <v>0</v>
      </c>
      <c r="L98" s="324">
        <v>1</v>
      </c>
      <c r="M98" s="325">
        <v>0</v>
      </c>
      <c r="N98" s="309">
        <f t="shared" si="13"/>
        <v>1</v>
      </c>
      <c r="O98" s="326">
        <v>0</v>
      </c>
      <c r="P98" s="327">
        <v>0</v>
      </c>
      <c r="Q98" s="328">
        <v>0</v>
      </c>
      <c r="R98" s="313">
        <f t="shared" si="14"/>
        <v>0</v>
      </c>
      <c r="S98" s="329">
        <v>0</v>
      </c>
      <c r="T98" s="330">
        <f t="shared" si="15"/>
        <v>6</v>
      </c>
      <c r="U98" s="315">
        <f t="shared" si="15"/>
        <v>0</v>
      </c>
      <c r="V98" s="315">
        <f t="shared" si="16"/>
        <v>6</v>
      </c>
      <c r="W98" s="330">
        <f t="shared" si="17"/>
        <v>0</v>
      </c>
      <c r="X98" s="316">
        <f t="shared" si="18"/>
        <v>6</v>
      </c>
      <c r="Y98" s="331">
        <v>1.25</v>
      </c>
      <c r="Z98" s="331" t="s">
        <v>309</v>
      </c>
    </row>
    <row r="99" spans="1:27" ht="18" customHeight="1" thickBot="1" x14ac:dyDescent="0.3">
      <c r="A99" s="318" t="s">
        <v>270</v>
      </c>
      <c r="B99" s="319" t="s">
        <v>317</v>
      </c>
      <c r="C99" s="320" t="s">
        <v>102</v>
      </c>
      <c r="D99" s="321">
        <v>0.75</v>
      </c>
      <c r="E99" s="321">
        <v>0</v>
      </c>
      <c r="F99" s="303">
        <f t="shared" si="19"/>
        <v>0.75</v>
      </c>
      <c r="G99" s="338">
        <v>0.75</v>
      </c>
      <c r="H99" s="332">
        <v>3.5</v>
      </c>
      <c r="I99" s="322">
        <v>0</v>
      </c>
      <c r="J99" s="305">
        <f t="shared" si="12"/>
        <v>3.5</v>
      </c>
      <c r="K99" s="323">
        <v>0</v>
      </c>
      <c r="L99" s="324">
        <v>0</v>
      </c>
      <c r="M99" s="325">
        <v>0</v>
      </c>
      <c r="N99" s="309">
        <f t="shared" si="13"/>
        <v>0</v>
      </c>
      <c r="O99" s="326">
        <v>0</v>
      </c>
      <c r="P99" s="332">
        <v>0</v>
      </c>
      <c r="Q99" s="322">
        <v>0</v>
      </c>
      <c r="R99" s="313">
        <f t="shared" si="14"/>
        <v>0</v>
      </c>
      <c r="S99" s="333">
        <v>0</v>
      </c>
      <c r="T99" s="330">
        <f t="shared" si="15"/>
        <v>4.25</v>
      </c>
      <c r="U99" s="315">
        <f t="shared" si="15"/>
        <v>0</v>
      </c>
      <c r="V99" s="315">
        <f t="shared" si="16"/>
        <v>4.25</v>
      </c>
      <c r="W99" s="330">
        <f t="shared" si="17"/>
        <v>0.75</v>
      </c>
      <c r="X99" s="316">
        <f t="shared" si="18"/>
        <v>3.5</v>
      </c>
      <c r="Y99" s="331">
        <v>0.04</v>
      </c>
      <c r="Z99" s="331" t="s">
        <v>310</v>
      </c>
    </row>
    <row r="100" spans="1:27" ht="18" customHeight="1" thickBot="1" x14ac:dyDescent="0.3">
      <c r="A100" s="318" t="s">
        <v>267</v>
      </c>
      <c r="B100" s="319" t="s">
        <v>152</v>
      </c>
      <c r="C100" s="320" t="s">
        <v>103</v>
      </c>
      <c r="D100" s="321">
        <v>1</v>
      </c>
      <c r="E100" s="321">
        <v>0</v>
      </c>
      <c r="F100" s="303">
        <f t="shared" si="19"/>
        <v>1</v>
      </c>
      <c r="G100" s="338">
        <v>0</v>
      </c>
      <c r="H100" s="332">
        <v>1</v>
      </c>
      <c r="I100" s="322">
        <v>0</v>
      </c>
      <c r="J100" s="305">
        <f t="shared" si="12"/>
        <v>1</v>
      </c>
      <c r="K100" s="323">
        <v>0</v>
      </c>
      <c r="L100" s="324">
        <v>0</v>
      </c>
      <c r="M100" s="325">
        <v>0</v>
      </c>
      <c r="N100" s="309">
        <f t="shared" si="13"/>
        <v>0</v>
      </c>
      <c r="O100" s="326">
        <v>0</v>
      </c>
      <c r="P100" s="327">
        <v>0</v>
      </c>
      <c r="Q100" s="328">
        <v>0</v>
      </c>
      <c r="R100" s="313">
        <f t="shared" si="14"/>
        <v>0</v>
      </c>
      <c r="S100" s="329">
        <v>0</v>
      </c>
      <c r="T100" s="330">
        <f t="shared" ref="T100:U105" si="20">SUM(P100,L100,H100,D100)</f>
        <v>2</v>
      </c>
      <c r="U100" s="315">
        <f t="shared" si="20"/>
        <v>0</v>
      </c>
      <c r="V100" s="315">
        <f t="shared" si="16"/>
        <v>2</v>
      </c>
      <c r="W100" s="330">
        <f t="shared" ref="W100:W105" si="21">SUM(S100,O100,K100,G100)</f>
        <v>0</v>
      </c>
      <c r="X100" s="316">
        <f t="shared" ref="X100:X105" si="22">V100-W100</f>
        <v>2</v>
      </c>
      <c r="Y100" s="331">
        <v>0.11</v>
      </c>
      <c r="Z100" s="331" t="s">
        <v>233</v>
      </c>
    </row>
    <row r="101" spans="1:27" ht="18" customHeight="1" thickBot="1" x14ac:dyDescent="0.3">
      <c r="A101" s="318" t="s">
        <v>270</v>
      </c>
      <c r="B101" s="319" t="s">
        <v>238</v>
      </c>
      <c r="C101" s="320" t="s">
        <v>104</v>
      </c>
      <c r="D101" s="321">
        <v>3</v>
      </c>
      <c r="E101" s="321">
        <v>0</v>
      </c>
      <c r="F101" s="303">
        <f t="shared" si="19"/>
        <v>3</v>
      </c>
      <c r="G101" s="338">
        <v>0</v>
      </c>
      <c r="H101" s="332">
        <v>13</v>
      </c>
      <c r="I101" s="322">
        <v>0</v>
      </c>
      <c r="J101" s="305">
        <f t="shared" si="12"/>
        <v>13</v>
      </c>
      <c r="K101" s="323">
        <v>1</v>
      </c>
      <c r="L101" s="324">
        <v>4</v>
      </c>
      <c r="M101" s="325">
        <v>0</v>
      </c>
      <c r="N101" s="309">
        <f t="shared" si="13"/>
        <v>4</v>
      </c>
      <c r="O101" s="326">
        <v>0</v>
      </c>
      <c r="P101" s="327">
        <v>1</v>
      </c>
      <c r="Q101" s="328">
        <v>0</v>
      </c>
      <c r="R101" s="313">
        <f t="shared" si="14"/>
        <v>1</v>
      </c>
      <c r="S101" s="329">
        <v>0</v>
      </c>
      <c r="T101" s="330">
        <f t="shared" si="20"/>
        <v>21</v>
      </c>
      <c r="U101" s="315">
        <f t="shared" si="20"/>
        <v>0</v>
      </c>
      <c r="V101" s="315">
        <f t="shared" si="16"/>
        <v>21</v>
      </c>
      <c r="W101" s="330">
        <f t="shared" si="21"/>
        <v>1</v>
      </c>
      <c r="X101" s="316">
        <f t="shared" si="22"/>
        <v>20</v>
      </c>
      <c r="Y101" s="331">
        <v>0.4</v>
      </c>
      <c r="Z101" s="331" t="s">
        <v>311</v>
      </c>
    </row>
    <row r="102" spans="1:27" ht="18" customHeight="1" thickBot="1" x14ac:dyDescent="0.3">
      <c r="A102" s="318" t="s">
        <v>267</v>
      </c>
      <c r="B102" s="319" t="s">
        <v>152</v>
      </c>
      <c r="C102" s="320" t="s">
        <v>105</v>
      </c>
      <c r="D102" s="321">
        <v>1</v>
      </c>
      <c r="E102" s="321">
        <v>0</v>
      </c>
      <c r="F102" s="303">
        <f t="shared" si="19"/>
        <v>1</v>
      </c>
      <c r="G102" s="338">
        <v>0</v>
      </c>
      <c r="H102" s="332">
        <v>6</v>
      </c>
      <c r="I102" s="322">
        <v>0</v>
      </c>
      <c r="J102" s="305">
        <f t="shared" si="12"/>
        <v>6</v>
      </c>
      <c r="K102" s="323">
        <v>1</v>
      </c>
      <c r="L102" s="324">
        <v>1</v>
      </c>
      <c r="M102" s="325">
        <v>0</v>
      </c>
      <c r="N102" s="309">
        <f t="shared" si="13"/>
        <v>1</v>
      </c>
      <c r="O102" s="326">
        <v>0</v>
      </c>
      <c r="P102" s="327">
        <v>0</v>
      </c>
      <c r="Q102" s="328">
        <v>0</v>
      </c>
      <c r="R102" s="313">
        <f t="shared" si="14"/>
        <v>0</v>
      </c>
      <c r="S102" s="329">
        <v>0</v>
      </c>
      <c r="T102" s="330">
        <f t="shared" si="20"/>
        <v>8</v>
      </c>
      <c r="U102" s="315">
        <f t="shared" si="20"/>
        <v>0</v>
      </c>
      <c r="V102" s="315">
        <f t="shared" si="16"/>
        <v>8</v>
      </c>
      <c r="W102" s="330">
        <f t="shared" si="21"/>
        <v>1</v>
      </c>
      <c r="X102" s="316">
        <f t="shared" si="22"/>
        <v>7</v>
      </c>
      <c r="Y102" s="331">
        <v>0.91</v>
      </c>
      <c r="Z102" s="331" t="s">
        <v>274</v>
      </c>
    </row>
    <row r="103" spans="1:27" ht="18" customHeight="1" thickBot="1" x14ac:dyDescent="0.3">
      <c r="A103" s="318" t="s">
        <v>267</v>
      </c>
      <c r="B103" s="319" t="s">
        <v>238</v>
      </c>
      <c r="C103" s="320" t="s">
        <v>106</v>
      </c>
      <c r="D103" s="321">
        <v>5</v>
      </c>
      <c r="E103" s="321">
        <v>0</v>
      </c>
      <c r="F103" s="303">
        <f t="shared" si="19"/>
        <v>5</v>
      </c>
      <c r="G103" s="338">
        <v>1</v>
      </c>
      <c r="H103" s="332">
        <v>14</v>
      </c>
      <c r="I103" s="322">
        <v>0</v>
      </c>
      <c r="J103" s="305">
        <f t="shared" si="12"/>
        <v>14</v>
      </c>
      <c r="K103" s="323">
        <v>1</v>
      </c>
      <c r="L103" s="324">
        <v>3</v>
      </c>
      <c r="M103" s="325">
        <v>0</v>
      </c>
      <c r="N103" s="309">
        <f t="shared" si="13"/>
        <v>3</v>
      </c>
      <c r="O103" s="326">
        <v>0</v>
      </c>
      <c r="P103" s="327">
        <v>0</v>
      </c>
      <c r="Q103" s="328">
        <v>0</v>
      </c>
      <c r="R103" s="313">
        <f t="shared" si="14"/>
        <v>0</v>
      </c>
      <c r="S103" s="329">
        <v>0</v>
      </c>
      <c r="T103" s="330">
        <f t="shared" si="20"/>
        <v>22</v>
      </c>
      <c r="U103" s="315">
        <f t="shared" si="20"/>
        <v>0</v>
      </c>
      <c r="V103" s="315">
        <f t="shared" si="16"/>
        <v>22</v>
      </c>
      <c r="W103" s="330">
        <f t="shared" si="21"/>
        <v>2</v>
      </c>
      <c r="X103" s="316">
        <f t="shared" si="22"/>
        <v>20</v>
      </c>
      <c r="Y103" s="331">
        <v>2.5</v>
      </c>
      <c r="Z103" s="331" t="s">
        <v>312</v>
      </c>
    </row>
    <row r="104" spans="1:27" ht="18" customHeight="1" thickBot="1" x14ac:dyDescent="0.3">
      <c r="A104" s="318" t="s">
        <v>267</v>
      </c>
      <c r="B104" s="319" t="s">
        <v>142</v>
      </c>
      <c r="C104" s="320" t="s">
        <v>107</v>
      </c>
      <c r="D104" s="321">
        <v>0</v>
      </c>
      <c r="E104" s="321">
        <v>0</v>
      </c>
      <c r="F104" s="303">
        <f t="shared" si="19"/>
        <v>0</v>
      </c>
      <c r="G104" s="338">
        <v>0</v>
      </c>
      <c r="H104" s="332">
        <v>4</v>
      </c>
      <c r="I104" s="322">
        <v>0</v>
      </c>
      <c r="J104" s="305">
        <f t="shared" si="12"/>
        <v>4</v>
      </c>
      <c r="K104" s="323">
        <v>1</v>
      </c>
      <c r="L104" s="324">
        <v>0</v>
      </c>
      <c r="M104" s="325">
        <v>0</v>
      </c>
      <c r="N104" s="309">
        <f t="shared" si="13"/>
        <v>0</v>
      </c>
      <c r="O104" s="326">
        <v>0</v>
      </c>
      <c r="P104" s="327">
        <v>1</v>
      </c>
      <c r="Q104" s="328">
        <v>0</v>
      </c>
      <c r="R104" s="313">
        <f t="shared" si="14"/>
        <v>1</v>
      </c>
      <c r="S104" s="329">
        <v>0</v>
      </c>
      <c r="T104" s="330">
        <f t="shared" si="20"/>
        <v>5</v>
      </c>
      <c r="U104" s="315">
        <f t="shared" si="20"/>
        <v>0</v>
      </c>
      <c r="V104" s="315">
        <f t="shared" si="16"/>
        <v>5</v>
      </c>
      <c r="W104" s="330">
        <f t="shared" si="21"/>
        <v>1</v>
      </c>
      <c r="X104" s="316">
        <f t="shared" si="22"/>
        <v>4</v>
      </c>
      <c r="Y104" s="331">
        <v>0</v>
      </c>
      <c r="Z104" s="331"/>
    </row>
    <row r="105" spans="1:27" ht="18" customHeight="1" x14ac:dyDescent="0.25">
      <c r="A105" s="318" t="s">
        <v>267</v>
      </c>
      <c r="B105" s="319" t="s">
        <v>251</v>
      </c>
      <c r="C105" s="320" t="s">
        <v>108</v>
      </c>
      <c r="D105" s="321">
        <v>0.25</v>
      </c>
      <c r="E105" s="321">
        <v>0</v>
      </c>
      <c r="F105" s="303">
        <f t="shared" si="19"/>
        <v>0.25</v>
      </c>
      <c r="G105" s="338">
        <v>0</v>
      </c>
      <c r="H105" s="332">
        <v>0.75</v>
      </c>
      <c r="I105" s="322">
        <v>0</v>
      </c>
      <c r="J105" s="305">
        <f t="shared" si="12"/>
        <v>0.75</v>
      </c>
      <c r="K105" s="323">
        <v>0</v>
      </c>
      <c r="L105" s="324">
        <v>0</v>
      </c>
      <c r="M105" s="325">
        <v>0</v>
      </c>
      <c r="N105" s="309">
        <f t="shared" si="13"/>
        <v>0</v>
      </c>
      <c r="O105" s="326">
        <v>0</v>
      </c>
      <c r="P105" s="327">
        <v>0.05</v>
      </c>
      <c r="Q105" s="328">
        <v>0</v>
      </c>
      <c r="R105" s="313">
        <f t="shared" si="14"/>
        <v>0.05</v>
      </c>
      <c r="S105" s="329">
        <v>0</v>
      </c>
      <c r="T105" s="330">
        <f t="shared" si="20"/>
        <v>1.05</v>
      </c>
      <c r="U105" s="315">
        <f t="shared" si="20"/>
        <v>0</v>
      </c>
      <c r="V105" s="315">
        <f t="shared" si="16"/>
        <v>1.05</v>
      </c>
      <c r="W105" s="330">
        <f t="shared" si="21"/>
        <v>0</v>
      </c>
      <c r="X105" s="316">
        <f t="shared" si="22"/>
        <v>1.05</v>
      </c>
      <c r="Y105" s="331">
        <v>0</v>
      </c>
      <c r="Z105" s="331"/>
      <c r="AA105" s="162"/>
    </row>
    <row r="106" spans="1:27" ht="18" customHeight="1" x14ac:dyDescent="0.25">
      <c r="A106" s="343"/>
      <c r="B106" s="343"/>
      <c r="C106" s="344" t="s">
        <v>147</v>
      </c>
      <c r="D106" s="345">
        <v>210.01000000000002</v>
      </c>
      <c r="E106" s="345">
        <v>0</v>
      </c>
      <c r="F106" s="345">
        <v>210.01000000000002</v>
      </c>
      <c r="G106" s="345">
        <v>7</v>
      </c>
      <c r="H106" s="345">
        <v>958.63</v>
      </c>
      <c r="I106" s="345">
        <v>1</v>
      </c>
      <c r="J106" s="345">
        <v>957.63</v>
      </c>
      <c r="K106" s="345">
        <v>61.63</v>
      </c>
      <c r="L106" s="345">
        <v>188.15</v>
      </c>
      <c r="M106" s="345">
        <v>0</v>
      </c>
      <c r="N106" s="345">
        <v>188.15</v>
      </c>
      <c r="O106" s="345">
        <v>9.5</v>
      </c>
      <c r="P106" s="345">
        <v>59.85</v>
      </c>
      <c r="Q106" s="345">
        <v>0</v>
      </c>
      <c r="R106" s="345">
        <v>59.85</v>
      </c>
      <c r="S106" s="345">
        <v>2</v>
      </c>
      <c r="T106" s="345">
        <v>1416.6399999999996</v>
      </c>
      <c r="U106" s="345">
        <v>1</v>
      </c>
      <c r="V106" s="345">
        <v>1415.6399999999996</v>
      </c>
      <c r="W106" s="345">
        <v>80.13</v>
      </c>
      <c r="X106" s="316">
        <v>1335.5099999999998</v>
      </c>
      <c r="Y106" s="345">
        <v>82.54000000000002</v>
      </c>
      <c r="Z106" s="345"/>
    </row>
    <row r="107" spans="1:27" ht="12" customHeight="1" x14ac:dyDescent="0.25">
      <c r="A107" s="348" t="s">
        <v>313</v>
      </c>
      <c r="B107" s="348"/>
      <c r="C107" s="349"/>
    </row>
    <row r="109" spans="1:27" ht="12" customHeight="1" x14ac:dyDescent="0.25">
      <c r="A109" s="348" t="s">
        <v>326</v>
      </c>
    </row>
  </sheetData>
  <sheetProtection selectLockedCells="1" sort="0" autoFilter="0"/>
  <autoFilter ref="A3:C107" xr:uid="{00000000-0009-0000-0000-000005000000}"/>
  <mergeCells count="9">
    <mergeCell ref="A1:C1"/>
    <mergeCell ref="Y1:Y3"/>
    <mergeCell ref="Z1:Z3"/>
    <mergeCell ref="D2:G2"/>
    <mergeCell ref="H2:K2"/>
    <mergeCell ref="L2:O2"/>
    <mergeCell ref="P2:S2"/>
    <mergeCell ref="T2:W2"/>
    <mergeCell ref="X2:X3"/>
  </mergeCells>
  <pageMargins left="0.88" right="1.1100000000000001" top="0.75" bottom="0.68" header="0.5" footer="0.5"/>
  <pageSetup scale="65" pageOrder="overThenDown" orientation="landscape" r:id="rId1"/>
  <headerFooter alignWithMargins="0">
    <oddFooter>&amp;C&amp;"Arial,Bold"&amp;9&amp;P of &amp;N&amp;R&amp;"Arial,Bold"&amp;9last revised &amp;D</oddFooter>
  </headerFooter>
  <rowBreaks count="1" manualBreakCount="1">
    <brk id="52" max="16" man="1"/>
  </rowBreaks>
  <colBreaks count="1" manualBreakCount="1">
    <brk id="23" min="3" max="114" man="1"/>
  </colBreaks>
  <ignoredErrors>
    <ignoredError sqref="T19 V4:V105 W4:W10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113"/>
  <sheetViews>
    <sheetView zoomScale="110" zoomScaleNormal="110" workbookViewId="0">
      <selection activeCell="H45" sqref="H45"/>
    </sheetView>
  </sheetViews>
  <sheetFormatPr defaultColWidth="8.6640625" defaultRowHeight="13.2" x14ac:dyDescent="0.25"/>
  <cols>
    <col min="1" max="1" width="14.6640625" style="2" bestFit="1" customWidth="1"/>
    <col min="2" max="2" width="25.44140625" style="2" customWidth="1"/>
    <col min="3" max="3" width="16" style="2" customWidth="1"/>
    <col min="4" max="4" width="15.6640625" style="2" customWidth="1"/>
    <col min="5" max="11" width="16" style="2" customWidth="1"/>
    <col min="12" max="12" width="4.6640625" style="2" customWidth="1"/>
    <col min="13" max="16384" width="8.6640625" style="2"/>
  </cols>
  <sheetData>
    <row r="1" spans="1:11" s="1" customFormat="1" ht="38.25" customHeight="1" x14ac:dyDescent="0.25">
      <c r="A1" s="428" t="s">
        <v>323</v>
      </c>
      <c r="B1" s="429"/>
      <c r="C1" s="41" t="s">
        <v>239</v>
      </c>
      <c r="D1" s="42" t="s">
        <v>240</v>
      </c>
      <c r="E1" s="42" t="s">
        <v>241</v>
      </c>
      <c r="F1" s="42" t="s">
        <v>242</v>
      </c>
      <c r="G1" s="42" t="s">
        <v>243</v>
      </c>
      <c r="H1" s="42" t="s">
        <v>244</v>
      </c>
      <c r="I1" s="42" t="s">
        <v>161</v>
      </c>
      <c r="J1" s="42" t="s">
        <v>245</v>
      </c>
      <c r="K1" s="42" t="s">
        <v>246</v>
      </c>
    </row>
    <row r="2" spans="1:11" s="1" customFormat="1" ht="38.25" customHeight="1" x14ac:dyDescent="0.25">
      <c r="A2" s="249"/>
      <c r="B2" s="252"/>
      <c r="C2" s="41" t="s">
        <v>247</v>
      </c>
      <c r="D2" s="250" t="s">
        <v>247</v>
      </c>
      <c r="E2" s="250" t="s">
        <v>247</v>
      </c>
      <c r="F2" s="250" t="s">
        <v>247</v>
      </c>
      <c r="G2" s="250" t="s">
        <v>247</v>
      </c>
      <c r="H2" s="250" t="s">
        <v>247</v>
      </c>
      <c r="I2" s="250" t="s">
        <v>247</v>
      </c>
      <c r="J2" s="42" t="s">
        <v>247</v>
      </c>
      <c r="K2" s="251" t="s">
        <v>247</v>
      </c>
    </row>
    <row r="3" spans="1:11" s="1" customFormat="1" ht="15.6" x14ac:dyDescent="0.25">
      <c r="A3" s="220"/>
      <c r="B3" s="221" t="s">
        <v>0</v>
      </c>
      <c r="C3" s="254">
        <v>90</v>
      </c>
      <c r="D3" s="257">
        <v>75</v>
      </c>
      <c r="E3" s="257">
        <v>75</v>
      </c>
      <c r="F3" s="257">
        <v>90</v>
      </c>
      <c r="G3" s="257">
        <v>75</v>
      </c>
      <c r="H3" s="257">
        <v>75</v>
      </c>
      <c r="I3" s="257">
        <v>75</v>
      </c>
      <c r="J3" s="258">
        <v>75</v>
      </c>
      <c r="K3" s="259">
        <v>75</v>
      </c>
    </row>
    <row r="4" spans="1:11" s="1" customFormat="1" ht="17.25" customHeight="1" x14ac:dyDescent="0.25">
      <c r="A4" s="34" t="s">
        <v>162</v>
      </c>
      <c r="B4" s="35" t="s">
        <v>4</v>
      </c>
      <c r="C4" s="36">
        <v>98.787755654882801</v>
      </c>
      <c r="D4" s="36">
        <v>78.310520978338204</v>
      </c>
      <c r="E4" s="36">
        <v>65.891198749325298</v>
      </c>
      <c r="F4" s="36">
        <v>93.719264946941607</v>
      </c>
      <c r="G4" s="36">
        <v>84.425539083557993</v>
      </c>
      <c r="H4" s="36">
        <v>83.185721953837898</v>
      </c>
      <c r="I4" s="36">
        <v>86.892913554877396</v>
      </c>
      <c r="J4" s="36">
        <v>98.759911042351604</v>
      </c>
      <c r="K4" s="36">
        <v>90.337163307590899</v>
      </c>
    </row>
    <row r="5" spans="1:11" s="1" customFormat="1" ht="17.25" customHeight="1" x14ac:dyDescent="0.3">
      <c r="A5" s="37" t="s">
        <v>142</v>
      </c>
      <c r="B5" s="38" t="s">
        <v>5</v>
      </c>
      <c r="C5" s="255">
        <v>99.014778325123203</v>
      </c>
      <c r="D5" s="253">
        <v>66.5485014502095</v>
      </c>
      <c r="E5" s="260">
        <v>70.348837209302303</v>
      </c>
      <c r="F5" s="253">
        <v>93.375394321766606</v>
      </c>
      <c r="G5" s="260">
        <v>89.164086687306494</v>
      </c>
      <c r="H5" s="253">
        <v>80.5555555555556</v>
      </c>
      <c r="I5" s="260">
        <v>86.361780318497395</v>
      </c>
      <c r="J5" s="253">
        <v>98.298429319371706</v>
      </c>
      <c r="K5" s="260">
        <v>82.6666666666667</v>
      </c>
    </row>
    <row r="6" spans="1:11" s="1" customFormat="1" ht="17.25" customHeight="1" x14ac:dyDescent="0.3">
      <c r="A6" s="43" t="s">
        <v>152</v>
      </c>
      <c r="B6" s="44" t="s">
        <v>6</v>
      </c>
      <c r="C6" s="256">
        <v>100</v>
      </c>
      <c r="D6" s="244">
        <v>78.087649402390397</v>
      </c>
      <c r="E6" s="261">
        <v>67.164179104477597</v>
      </c>
      <c r="F6" s="244">
        <v>100</v>
      </c>
      <c r="G6" s="261">
        <v>90.625</v>
      </c>
      <c r="H6" s="244">
        <v>81.818181818181799</v>
      </c>
      <c r="I6" s="261">
        <v>93.687707641195999</v>
      </c>
      <c r="J6" s="244">
        <v>98.561151079136707</v>
      </c>
      <c r="K6" s="261">
        <v>71.428571428571402</v>
      </c>
    </row>
    <row r="7" spans="1:11" s="1" customFormat="1" ht="17.25" customHeight="1" x14ac:dyDescent="0.3">
      <c r="A7" s="43" t="s">
        <v>152</v>
      </c>
      <c r="B7" s="44" t="s">
        <v>7</v>
      </c>
      <c r="C7" s="256">
        <v>100</v>
      </c>
      <c r="D7" s="244">
        <v>89.864864864864899</v>
      </c>
      <c r="E7" s="261">
        <v>95.8333333333333</v>
      </c>
      <c r="F7" s="244">
        <v>100</v>
      </c>
      <c r="G7" s="261">
        <v>0</v>
      </c>
      <c r="H7" s="244">
        <v>100</v>
      </c>
      <c r="I7" s="261">
        <v>95.8333333333333</v>
      </c>
      <c r="J7" s="244">
        <v>97.2222222222222</v>
      </c>
      <c r="K7" s="261">
        <v>90</v>
      </c>
    </row>
    <row r="8" spans="1:11" s="1" customFormat="1" ht="17.25" customHeight="1" x14ac:dyDescent="0.3">
      <c r="A8" s="43" t="s">
        <v>153</v>
      </c>
      <c r="B8" s="44" t="s">
        <v>8</v>
      </c>
      <c r="C8" s="256">
        <v>100</v>
      </c>
      <c r="D8" s="244">
        <v>84.462151394422307</v>
      </c>
      <c r="E8" s="261">
        <v>94.409937888198797</v>
      </c>
      <c r="F8" s="244">
        <v>98.076923076923094</v>
      </c>
      <c r="G8" s="261">
        <v>98.076923076923094</v>
      </c>
      <c r="H8" s="244">
        <v>90.476190476190496</v>
      </c>
      <c r="I8" s="261">
        <v>83.966244725738406</v>
      </c>
      <c r="J8" s="244">
        <v>98.744769874477001</v>
      </c>
      <c r="K8" s="261">
        <v>92.5</v>
      </c>
    </row>
    <row r="9" spans="1:11" s="1" customFormat="1" ht="17.25" customHeight="1" x14ac:dyDescent="0.3">
      <c r="A9" s="43" t="s">
        <v>152</v>
      </c>
      <c r="B9" s="44" t="s">
        <v>9</v>
      </c>
      <c r="C9" s="256">
        <v>100</v>
      </c>
      <c r="D9" s="244">
        <v>81.739130434782595</v>
      </c>
      <c r="E9" s="261">
        <v>86.868686868686893</v>
      </c>
      <c r="F9" s="244">
        <v>100</v>
      </c>
      <c r="G9" s="261">
        <v>100</v>
      </c>
      <c r="H9" s="244">
        <v>96.551724137931004</v>
      </c>
      <c r="I9" s="261">
        <v>94.292803970223304</v>
      </c>
      <c r="J9" s="244">
        <v>100</v>
      </c>
      <c r="K9" s="261">
        <v>100</v>
      </c>
    </row>
    <row r="10" spans="1:11" s="1" customFormat="1" ht="17.25" customHeight="1" x14ac:dyDescent="0.3">
      <c r="A10" s="43" t="s">
        <v>152</v>
      </c>
      <c r="B10" s="44" t="s">
        <v>10</v>
      </c>
      <c r="C10" s="256">
        <v>100</v>
      </c>
      <c r="D10" s="244">
        <v>70.434782608695699</v>
      </c>
      <c r="E10" s="261">
        <v>32.5</v>
      </c>
      <c r="F10" s="244">
        <v>100</v>
      </c>
      <c r="G10" s="261">
        <v>100</v>
      </c>
      <c r="H10" s="244">
        <v>75</v>
      </c>
      <c r="I10" s="261">
        <v>81.553398058252398</v>
      </c>
      <c r="J10" s="244">
        <v>96.875</v>
      </c>
      <c r="K10" s="261">
        <v>66.6666666666667</v>
      </c>
    </row>
    <row r="11" spans="1:11" s="1" customFormat="1" ht="17.25" customHeight="1" x14ac:dyDescent="0.3">
      <c r="A11" s="43" t="s">
        <v>317</v>
      </c>
      <c r="B11" s="44" t="s">
        <v>11</v>
      </c>
      <c r="C11" s="256">
        <v>98.484848484848499</v>
      </c>
      <c r="D11" s="244">
        <v>72.457627118644098</v>
      </c>
      <c r="E11" s="261">
        <v>69.047619047619094</v>
      </c>
      <c r="F11" s="244">
        <v>98.387096774193594</v>
      </c>
      <c r="G11" s="261">
        <v>94.308943089430898</v>
      </c>
      <c r="H11" s="244">
        <v>83.3333333333333</v>
      </c>
      <c r="I11" s="261">
        <v>77.731958762886606</v>
      </c>
      <c r="J11" s="244">
        <v>99.7032640949555</v>
      </c>
      <c r="K11" s="261">
        <v>97.560975609756099</v>
      </c>
    </row>
    <row r="12" spans="1:11" s="1" customFormat="1" ht="17.25" customHeight="1" x14ac:dyDescent="0.3">
      <c r="A12" s="43" t="s">
        <v>317</v>
      </c>
      <c r="B12" s="44" t="s">
        <v>12</v>
      </c>
      <c r="C12" s="256">
        <v>96.428571428571402</v>
      </c>
      <c r="D12" s="244">
        <v>79.076923076923094</v>
      </c>
      <c r="E12" s="261">
        <v>81.818181818181799</v>
      </c>
      <c r="F12" s="244">
        <v>95.238095238095198</v>
      </c>
      <c r="G12" s="261">
        <v>90.476190476190496</v>
      </c>
      <c r="H12" s="244">
        <v>100</v>
      </c>
      <c r="I12" s="261">
        <v>83.419689119170997</v>
      </c>
      <c r="J12" s="244">
        <v>100</v>
      </c>
      <c r="K12" s="261">
        <v>100</v>
      </c>
    </row>
    <row r="13" spans="1:11" s="1" customFormat="1" ht="17.25" customHeight="1" x14ac:dyDescent="0.3">
      <c r="A13" s="43" t="s">
        <v>166</v>
      </c>
      <c r="B13" s="44" t="s">
        <v>13</v>
      </c>
      <c r="C13" s="256">
        <v>100</v>
      </c>
      <c r="D13" s="244">
        <v>90.057142857142907</v>
      </c>
      <c r="E13" s="261">
        <v>92.170818505338104</v>
      </c>
      <c r="F13" s="244">
        <v>93.3333333333333</v>
      </c>
      <c r="G13" s="261">
        <v>89.814814814814795</v>
      </c>
      <c r="H13" s="244">
        <v>97.674418604651194</v>
      </c>
      <c r="I13" s="261">
        <v>98.425196850393704</v>
      </c>
      <c r="J13" s="244">
        <v>99.009900990098998</v>
      </c>
      <c r="K13" s="261">
        <v>94.736842105263193</v>
      </c>
    </row>
    <row r="14" spans="1:11" s="1" customFormat="1" ht="17.25" customHeight="1" x14ac:dyDescent="0.3">
      <c r="A14" s="43" t="s">
        <v>166</v>
      </c>
      <c r="B14" s="44" t="s">
        <v>14</v>
      </c>
      <c r="C14" s="256">
        <v>100</v>
      </c>
      <c r="D14" s="244">
        <v>85.46875</v>
      </c>
      <c r="E14" s="261">
        <v>86.153846153846203</v>
      </c>
      <c r="F14" s="244">
        <v>96.195652173913004</v>
      </c>
      <c r="G14" s="261">
        <v>85.945945945945994</v>
      </c>
      <c r="H14" s="244">
        <v>86.153846153846203</v>
      </c>
      <c r="I14" s="261">
        <v>92.325717633274806</v>
      </c>
      <c r="J14" s="244">
        <v>99.535962877030201</v>
      </c>
      <c r="K14" s="261">
        <v>96.078431372549005</v>
      </c>
    </row>
    <row r="15" spans="1:11" s="1" customFormat="1" ht="17.25" customHeight="1" x14ac:dyDescent="0.3">
      <c r="A15" s="43" t="s">
        <v>251</v>
      </c>
      <c r="B15" s="44" t="s">
        <v>15</v>
      </c>
      <c r="C15" s="256">
        <v>98.672566371681398</v>
      </c>
      <c r="D15" s="244">
        <v>83.913894324853203</v>
      </c>
      <c r="E15" s="261">
        <v>98.103448275862107</v>
      </c>
      <c r="F15" s="244">
        <v>100</v>
      </c>
      <c r="G15" s="261">
        <v>99.319727891156504</v>
      </c>
      <c r="H15" s="244">
        <v>76.744186046511601</v>
      </c>
      <c r="I15" s="261">
        <v>91.883116883116898</v>
      </c>
      <c r="J15" s="244">
        <v>99.565217391304401</v>
      </c>
      <c r="K15" s="261">
        <v>95.081967213114794</v>
      </c>
    </row>
    <row r="16" spans="1:11" s="1" customFormat="1" ht="17.25" customHeight="1" x14ac:dyDescent="0.3">
      <c r="A16" s="43" t="s">
        <v>152</v>
      </c>
      <c r="B16" s="44" t="s">
        <v>16</v>
      </c>
      <c r="C16" s="256">
        <v>98.876404494382001</v>
      </c>
      <c r="D16" s="244">
        <v>80.472297910989994</v>
      </c>
      <c r="E16" s="261">
        <v>90.184049079754601</v>
      </c>
      <c r="F16" s="244">
        <v>92.771084337349393</v>
      </c>
      <c r="G16" s="261">
        <v>90.361445783132496</v>
      </c>
      <c r="H16" s="244">
        <v>85.185185185185205</v>
      </c>
      <c r="I16" s="261">
        <v>93.804453049370807</v>
      </c>
      <c r="J16" s="244">
        <v>98.032786885245898</v>
      </c>
      <c r="K16" s="261">
        <v>90</v>
      </c>
    </row>
    <row r="17" spans="1:11" s="1" customFormat="1" ht="17.25" customHeight="1" x14ac:dyDescent="0.3">
      <c r="A17" s="43" t="s">
        <v>153</v>
      </c>
      <c r="B17" s="44" t="s">
        <v>17</v>
      </c>
      <c r="C17" s="256">
        <v>99.601593625497998</v>
      </c>
      <c r="D17" s="244">
        <v>91.812865497076004</v>
      </c>
      <c r="E17" s="261">
        <v>83.031988873435296</v>
      </c>
      <c r="F17" s="244">
        <v>96.4444444444444</v>
      </c>
      <c r="G17" s="261">
        <v>94.196428571428598</v>
      </c>
      <c r="H17" s="244">
        <v>92.073170731707293</v>
      </c>
      <c r="I17" s="261">
        <v>98.8826815642458</v>
      </c>
      <c r="J17" s="244">
        <v>100</v>
      </c>
      <c r="K17" s="261">
        <v>100</v>
      </c>
    </row>
    <row r="18" spans="1:11" s="1" customFormat="1" ht="17.25" customHeight="1" x14ac:dyDescent="0.3">
      <c r="A18" s="43" t="s">
        <v>152</v>
      </c>
      <c r="B18" s="44" t="s">
        <v>18</v>
      </c>
      <c r="C18" s="256">
        <v>98.901098901098905</v>
      </c>
      <c r="D18" s="244">
        <v>79.846938775510196</v>
      </c>
      <c r="E18" s="261">
        <v>83.275261324041793</v>
      </c>
      <c r="F18" s="244">
        <v>94.594594594594597</v>
      </c>
      <c r="G18" s="261">
        <v>91.891891891891902</v>
      </c>
      <c r="H18" s="244">
        <v>93.3333333333333</v>
      </c>
      <c r="I18" s="261">
        <v>92.978566149297905</v>
      </c>
      <c r="J18" s="244">
        <v>100</v>
      </c>
      <c r="K18" s="261">
        <v>100</v>
      </c>
    </row>
    <row r="19" spans="1:11" s="1" customFormat="1" ht="17.25" customHeight="1" x14ac:dyDescent="0.3">
      <c r="A19" s="43" t="s">
        <v>317</v>
      </c>
      <c r="B19" s="44" t="s">
        <v>19</v>
      </c>
      <c r="C19" s="256">
        <v>100</v>
      </c>
      <c r="D19" s="244">
        <v>79.130434782608702</v>
      </c>
      <c r="E19" s="261">
        <v>87.878787878787904</v>
      </c>
      <c r="F19" s="244">
        <v>100</v>
      </c>
      <c r="G19" s="261">
        <v>100</v>
      </c>
      <c r="H19" s="244">
        <v>76.923076923076906</v>
      </c>
      <c r="I19" s="261">
        <v>85.507246376811594</v>
      </c>
      <c r="J19" s="244">
        <v>100</v>
      </c>
      <c r="K19" s="261">
        <v>100</v>
      </c>
    </row>
    <row r="20" spans="1:11" s="1" customFormat="1" ht="17.25" customHeight="1" x14ac:dyDescent="0.3">
      <c r="A20" s="43" t="s">
        <v>166</v>
      </c>
      <c r="B20" s="44" t="s">
        <v>20</v>
      </c>
      <c r="C20" s="256">
        <v>98.245614035087698</v>
      </c>
      <c r="D20" s="244">
        <v>66.258351893095806</v>
      </c>
      <c r="E20" s="261">
        <v>35.466666666666697</v>
      </c>
      <c r="F20" s="244">
        <v>93.548387096774206</v>
      </c>
      <c r="G20" s="261">
        <v>62.857142857142897</v>
      </c>
      <c r="H20" s="244">
        <v>84.482758620689694</v>
      </c>
      <c r="I20" s="261">
        <v>88.3720930232558</v>
      </c>
      <c r="J20" s="244">
        <v>98.347107438016494</v>
      </c>
      <c r="K20" s="261">
        <v>80</v>
      </c>
    </row>
    <row r="21" spans="1:11" s="1" customFormat="1" ht="17.25" customHeight="1" x14ac:dyDescent="0.3">
      <c r="A21" s="45" t="s">
        <v>142</v>
      </c>
      <c r="B21" s="44" t="s">
        <v>21</v>
      </c>
      <c r="C21" s="256">
        <v>100</v>
      </c>
      <c r="D21" s="244">
        <v>82.410423452768697</v>
      </c>
      <c r="E21" s="261">
        <v>86.567164179104495</v>
      </c>
      <c r="F21" s="244">
        <v>100</v>
      </c>
      <c r="G21" s="261">
        <v>100</v>
      </c>
      <c r="H21" s="244">
        <v>66.6666666666667</v>
      </c>
      <c r="I21" s="261">
        <v>80.565371024735001</v>
      </c>
      <c r="J21" s="244">
        <v>98.684210526315795</v>
      </c>
      <c r="K21" s="261">
        <v>66.6666666666667</v>
      </c>
    </row>
    <row r="22" spans="1:11" s="1" customFormat="1" ht="17.25" customHeight="1" x14ac:dyDescent="0.3">
      <c r="A22" s="45" t="s">
        <v>152</v>
      </c>
      <c r="B22" s="44" t="s">
        <v>22</v>
      </c>
      <c r="C22" s="256">
        <v>99.512195121951194</v>
      </c>
      <c r="D22" s="244">
        <v>81.719566090799503</v>
      </c>
      <c r="E22" s="261">
        <v>89.041095890411</v>
      </c>
      <c r="F22" s="244">
        <v>93.548387096774206</v>
      </c>
      <c r="G22" s="261">
        <v>87.603305785123993</v>
      </c>
      <c r="H22" s="244">
        <v>84.868421052631604</v>
      </c>
      <c r="I22" s="261">
        <v>92.501030078286007</v>
      </c>
      <c r="J22" s="244">
        <v>99.861687413554606</v>
      </c>
      <c r="K22" s="261">
        <v>99.115044247787594</v>
      </c>
    </row>
    <row r="23" spans="1:11" s="1" customFormat="1" ht="17.25" customHeight="1" x14ac:dyDescent="0.3">
      <c r="A23" s="43" t="s">
        <v>142</v>
      </c>
      <c r="B23" s="44" t="s">
        <v>23</v>
      </c>
      <c r="C23" s="256">
        <v>98.780487804878007</v>
      </c>
      <c r="D23" s="244">
        <v>76.255707762557094</v>
      </c>
      <c r="E23" s="261">
        <v>74.688796680497902</v>
      </c>
      <c r="F23" s="244">
        <v>94.230769230769198</v>
      </c>
      <c r="G23" s="261">
        <v>94.230769230769198</v>
      </c>
      <c r="H23" s="244">
        <v>100</v>
      </c>
      <c r="I23" s="261">
        <v>92.055267702936106</v>
      </c>
      <c r="J23" s="244">
        <v>98.387096774193594</v>
      </c>
      <c r="K23" s="261">
        <v>84.615384615384599</v>
      </c>
    </row>
    <row r="24" spans="1:11" s="1" customFormat="1" ht="17.25" customHeight="1" x14ac:dyDescent="0.3">
      <c r="A24" s="43" t="s">
        <v>251</v>
      </c>
      <c r="B24" s="44" t="s">
        <v>24</v>
      </c>
      <c r="C24" s="256">
        <v>100</v>
      </c>
      <c r="D24" s="244">
        <v>88.8888888888889</v>
      </c>
      <c r="E24" s="261">
        <v>95.238095238095198</v>
      </c>
      <c r="F24" s="244">
        <v>100</v>
      </c>
      <c r="G24" s="261">
        <v>93.3333333333333</v>
      </c>
      <c r="H24" s="244">
        <v>91.176470588235304</v>
      </c>
      <c r="I24" s="261">
        <v>97.863247863247906</v>
      </c>
      <c r="J24" s="244">
        <v>99.029126213592207</v>
      </c>
      <c r="K24" s="261">
        <v>90</v>
      </c>
    </row>
    <row r="25" spans="1:11" s="1" customFormat="1" ht="17.25" customHeight="1" x14ac:dyDescent="0.3">
      <c r="A25" s="43" t="s">
        <v>317</v>
      </c>
      <c r="B25" s="44" t="s">
        <v>25</v>
      </c>
      <c r="C25" s="256">
        <v>100</v>
      </c>
      <c r="D25" s="244">
        <v>71.806167400881094</v>
      </c>
      <c r="E25" s="261">
        <v>62.857142857142897</v>
      </c>
      <c r="F25" s="244">
        <v>100</v>
      </c>
      <c r="G25" s="261">
        <v>100</v>
      </c>
      <c r="H25" s="244">
        <v>85.714285714285694</v>
      </c>
      <c r="I25" s="261">
        <v>79.220779220779207</v>
      </c>
      <c r="J25" s="244">
        <v>99.137931034482804</v>
      </c>
      <c r="K25" s="261">
        <v>95.652173913043498</v>
      </c>
    </row>
    <row r="26" spans="1:11" s="1" customFormat="1" ht="17.25" customHeight="1" x14ac:dyDescent="0.3">
      <c r="A26" s="43" t="s">
        <v>251</v>
      </c>
      <c r="B26" s="44" t="s">
        <v>26</v>
      </c>
      <c r="C26" s="256">
        <v>100</v>
      </c>
      <c r="D26" s="244">
        <v>80.722891566265105</v>
      </c>
      <c r="E26" s="261">
        <v>83.3333333333333</v>
      </c>
      <c r="F26" s="244">
        <v>100</v>
      </c>
      <c r="G26" s="261">
        <v>100</v>
      </c>
      <c r="H26" s="244">
        <v>92.857142857142904</v>
      </c>
      <c r="I26" s="261">
        <v>98.214285714285694</v>
      </c>
      <c r="J26" s="244">
        <v>100</v>
      </c>
      <c r="K26" s="261">
        <v>100</v>
      </c>
    </row>
    <row r="27" spans="1:11" s="1" customFormat="1" ht="17.25" customHeight="1" x14ac:dyDescent="0.3">
      <c r="A27" s="43" t="s">
        <v>152</v>
      </c>
      <c r="B27" s="44" t="s">
        <v>27</v>
      </c>
      <c r="C27" s="256">
        <v>95.918367346938794</v>
      </c>
      <c r="D27" s="244">
        <v>70.7300034928397</v>
      </c>
      <c r="E27" s="261">
        <v>74.873737373737399</v>
      </c>
      <c r="F27" s="244">
        <v>94.318181818181799</v>
      </c>
      <c r="G27" s="261">
        <v>89.204545454545496</v>
      </c>
      <c r="H27" s="244">
        <v>80.714285714285694</v>
      </c>
      <c r="I27" s="261">
        <v>84.954792043399607</v>
      </c>
      <c r="J27" s="244">
        <v>98.585572842998602</v>
      </c>
      <c r="K27" s="261">
        <v>87.341772151898695</v>
      </c>
    </row>
    <row r="28" spans="1:11" s="1" customFormat="1" ht="17.25" customHeight="1" x14ac:dyDescent="0.3">
      <c r="A28" s="43" t="s">
        <v>166</v>
      </c>
      <c r="B28" s="44" t="s">
        <v>28</v>
      </c>
      <c r="C28" s="256">
        <v>97.948717948717899</v>
      </c>
      <c r="D28" s="244">
        <v>77.900960827790101</v>
      </c>
      <c r="E28" s="261">
        <v>76.6666666666667</v>
      </c>
      <c r="F28" s="244">
        <v>94.814814814814795</v>
      </c>
      <c r="G28" s="261">
        <v>81.884057971014499</v>
      </c>
      <c r="H28" s="244">
        <v>87.5</v>
      </c>
      <c r="I28" s="261">
        <v>78.596247394023607</v>
      </c>
      <c r="J28" s="244">
        <v>97.826086956521706</v>
      </c>
      <c r="K28" s="261">
        <v>76.470588235294102</v>
      </c>
    </row>
    <row r="29" spans="1:11" s="1" customFormat="1" ht="17.25" customHeight="1" x14ac:dyDescent="0.3">
      <c r="A29" s="43" t="s">
        <v>166</v>
      </c>
      <c r="B29" s="44" t="s">
        <v>29</v>
      </c>
      <c r="C29" s="256">
        <v>94.4055944055944</v>
      </c>
      <c r="D29" s="244">
        <v>73.915816326530603</v>
      </c>
      <c r="E29" s="261">
        <v>57.492795389049</v>
      </c>
      <c r="F29" s="244">
        <v>88.7931034482759</v>
      </c>
      <c r="G29" s="261">
        <v>75.8333333333333</v>
      </c>
      <c r="H29" s="244">
        <v>84.328358208955194</v>
      </c>
      <c r="I29" s="261">
        <v>82.851758793969907</v>
      </c>
      <c r="J29" s="244">
        <v>95.028680688336493</v>
      </c>
      <c r="K29" s="261">
        <v>56.6666666666667</v>
      </c>
    </row>
    <row r="30" spans="1:11" s="1" customFormat="1" ht="17.25" customHeight="1" x14ac:dyDescent="0.3">
      <c r="A30" s="43" t="s">
        <v>166</v>
      </c>
      <c r="B30" s="44" t="s">
        <v>30</v>
      </c>
      <c r="C30" s="256">
        <v>98.502495840266207</v>
      </c>
      <c r="D30" s="244">
        <v>79.257987853182001</v>
      </c>
      <c r="E30" s="261">
        <v>74.197530864197503</v>
      </c>
      <c r="F30" s="244">
        <v>94.556765163297001</v>
      </c>
      <c r="G30" s="261">
        <v>88.975155279503099</v>
      </c>
      <c r="H30" s="244">
        <v>87.114337568058104</v>
      </c>
      <c r="I30" s="261">
        <v>94.997753482102695</v>
      </c>
      <c r="J30" s="244">
        <v>98.719590268886094</v>
      </c>
      <c r="K30" s="261">
        <v>89.090909090909093</v>
      </c>
    </row>
    <row r="31" spans="1:11" s="1" customFormat="1" ht="17.25" customHeight="1" x14ac:dyDescent="0.3">
      <c r="A31" s="43" t="s">
        <v>317</v>
      </c>
      <c r="B31" s="44" t="s">
        <v>31</v>
      </c>
      <c r="C31" s="256">
        <v>100</v>
      </c>
      <c r="D31" s="244">
        <v>84.189723320158095</v>
      </c>
      <c r="E31" s="261">
        <v>93.650793650793702</v>
      </c>
      <c r="F31" s="244">
        <v>100</v>
      </c>
      <c r="G31" s="261">
        <v>100</v>
      </c>
      <c r="H31" s="244">
        <v>82.758620689655203</v>
      </c>
      <c r="I31" s="261">
        <v>85.714285714285694</v>
      </c>
      <c r="J31" s="244">
        <v>100</v>
      </c>
      <c r="K31" s="261">
        <v>100</v>
      </c>
    </row>
    <row r="32" spans="1:11" s="1" customFormat="1" ht="17.25" customHeight="1" x14ac:dyDescent="0.3">
      <c r="A32" s="43" t="s">
        <v>317</v>
      </c>
      <c r="B32" s="44" t="s">
        <v>32</v>
      </c>
      <c r="C32" s="256">
        <v>100</v>
      </c>
      <c r="D32" s="244">
        <v>83.489096573208698</v>
      </c>
      <c r="E32" s="261">
        <v>94.186046511627893</v>
      </c>
      <c r="F32" s="244">
        <v>100</v>
      </c>
      <c r="G32" s="261">
        <v>90.909090909090907</v>
      </c>
      <c r="H32" s="244">
        <v>88.8888888888889</v>
      </c>
      <c r="I32" s="261">
        <v>91.304347826086996</v>
      </c>
      <c r="J32" s="244">
        <v>100</v>
      </c>
      <c r="K32" s="261">
        <v>100</v>
      </c>
    </row>
    <row r="33" spans="1:11" s="1" customFormat="1" ht="17.25" customHeight="1" x14ac:dyDescent="0.3">
      <c r="A33" s="43" t="s">
        <v>142</v>
      </c>
      <c r="B33" s="44" t="s">
        <v>33</v>
      </c>
      <c r="C33" s="256">
        <v>96.774193548387103</v>
      </c>
      <c r="D33" s="244">
        <v>71.787234042553195</v>
      </c>
      <c r="E33" s="261">
        <v>72.099447513812194</v>
      </c>
      <c r="F33" s="244">
        <v>93.133047210300404</v>
      </c>
      <c r="G33" s="261">
        <v>68.163265306122398</v>
      </c>
      <c r="H33" s="244">
        <v>80</v>
      </c>
      <c r="I33" s="261">
        <v>77.2</v>
      </c>
      <c r="J33" s="244">
        <v>96.495956873315393</v>
      </c>
      <c r="K33" s="261">
        <v>65.789473684210506</v>
      </c>
    </row>
    <row r="34" spans="1:11" s="1" customFormat="1" ht="17.25" customHeight="1" x14ac:dyDescent="0.3">
      <c r="A34" s="43" t="s">
        <v>142</v>
      </c>
      <c r="B34" s="44" t="s">
        <v>34</v>
      </c>
      <c r="C34" s="256">
        <v>100</v>
      </c>
      <c r="D34" s="244">
        <v>78</v>
      </c>
      <c r="E34" s="261">
        <v>44.852941176470601</v>
      </c>
      <c r="F34" s="244">
        <v>100</v>
      </c>
      <c r="G34" s="261">
        <v>90.1408450704225</v>
      </c>
      <c r="H34" s="244">
        <v>70.588235294117695</v>
      </c>
      <c r="I34" s="261">
        <v>91.560102301790295</v>
      </c>
      <c r="J34" s="244">
        <v>97.520661157024804</v>
      </c>
      <c r="K34" s="261">
        <v>85</v>
      </c>
    </row>
    <row r="35" spans="1:11" s="1" customFormat="1" ht="17.25" customHeight="1" x14ac:dyDescent="0.3">
      <c r="A35" s="43" t="s">
        <v>166</v>
      </c>
      <c r="B35" s="44" t="s">
        <v>35</v>
      </c>
      <c r="C35" s="256">
        <v>100</v>
      </c>
      <c r="D35" s="244">
        <v>70.747074707470702</v>
      </c>
      <c r="E35" s="261">
        <v>59.590792838874698</v>
      </c>
      <c r="F35" s="244">
        <v>85.611510791366896</v>
      </c>
      <c r="G35" s="261">
        <v>78.358208955223901</v>
      </c>
      <c r="H35" s="244">
        <v>80.769230769230802</v>
      </c>
      <c r="I35" s="261">
        <v>80.219780219780205</v>
      </c>
      <c r="J35" s="244">
        <v>96.308724832214807</v>
      </c>
      <c r="K35" s="261">
        <v>66.6666666666667</v>
      </c>
    </row>
    <row r="36" spans="1:11" s="1" customFormat="1" ht="17.25" customHeight="1" x14ac:dyDescent="0.3">
      <c r="A36" s="45" t="s">
        <v>142</v>
      </c>
      <c r="B36" s="44" t="s">
        <v>36</v>
      </c>
      <c r="C36" s="256">
        <v>99.570815450643806</v>
      </c>
      <c r="D36" s="244">
        <v>76.541274817136895</v>
      </c>
      <c r="E36" s="261">
        <v>79.907621247113198</v>
      </c>
      <c r="F36" s="244">
        <v>96.067415730337103</v>
      </c>
      <c r="G36" s="261">
        <v>91.573033707865207</v>
      </c>
      <c r="H36" s="244">
        <v>88.1944444444444</v>
      </c>
      <c r="I36" s="261">
        <v>79.018704255895898</v>
      </c>
      <c r="J36" s="244">
        <v>98.631578947368396</v>
      </c>
      <c r="K36" s="261">
        <v>86.021505376344095</v>
      </c>
    </row>
    <row r="37" spans="1:11" s="1" customFormat="1" ht="17.25" customHeight="1" x14ac:dyDescent="0.3">
      <c r="A37" s="43" t="s">
        <v>238</v>
      </c>
      <c r="B37" s="44" t="s">
        <v>37</v>
      </c>
      <c r="C37" s="256">
        <v>93.939393939393895</v>
      </c>
      <c r="D37" s="244">
        <v>67.014613778705595</v>
      </c>
      <c r="E37" s="261">
        <v>9.2485549132948002</v>
      </c>
      <c r="F37" s="244">
        <v>76</v>
      </c>
      <c r="G37" s="261">
        <v>72</v>
      </c>
      <c r="H37" s="244">
        <v>93.75</v>
      </c>
      <c r="I37" s="261">
        <v>72.2981366459627</v>
      </c>
      <c r="J37" s="244">
        <v>98.314606741573002</v>
      </c>
      <c r="K37" s="261">
        <v>70</v>
      </c>
    </row>
    <row r="38" spans="1:11" s="1" customFormat="1" ht="17.25" customHeight="1" x14ac:dyDescent="0.3">
      <c r="A38" s="43" t="s">
        <v>238</v>
      </c>
      <c r="B38" s="44" t="s">
        <v>38</v>
      </c>
      <c r="C38" s="256">
        <v>98.275862068965495</v>
      </c>
      <c r="D38" s="244">
        <v>70.990806945863099</v>
      </c>
      <c r="E38" s="261">
        <v>35.987261146496799</v>
      </c>
      <c r="F38" s="244">
        <v>86.6666666666667</v>
      </c>
      <c r="G38" s="261">
        <v>71.739130434782595</v>
      </c>
      <c r="H38" s="244">
        <v>100</v>
      </c>
      <c r="I38" s="261">
        <v>83.074753173483799</v>
      </c>
      <c r="J38" s="244">
        <v>93.567251461988306</v>
      </c>
      <c r="K38" s="261">
        <v>21.428571428571399</v>
      </c>
    </row>
    <row r="39" spans="1:11" s="1" customFormat="1" ht="17.25" customHeight="1" x14ac:dyDescent="0.3">
      <c r="A39" s="43" t="s">
        <v>142</v>
      </c>
      <c r="B39" s="44" t="s">
        <v>39</v>
      </c>
      <c r="C39" s="256">
        <v>97.342192691029894</v>
      </c>
      <c r="D39" s="244">
        <v>77.866666666666703</v>
      </c>
      <c r="E39" s="261">
        <v>80.324797001873804</v>
      </c>
      <c r="F39" s="244">
        <v>97.7848101265823</v>
      </c>
      <c r="G39" s="261">
        <v>93.910256410256395</v>
      </c>
      <c r="H39" s="244">
        <v>77.725118483412302</v>
      </c>
      <c r="I39" s="261">
        <v>96.311030741410505</v>
      </c>
      <c r="J39" s="244">
        <v>99.431459254579906</v>
      </c>
      <c r="K39" s="261">
        <v>95.673076923076906</v>
      </c>
    </row>
    <row r="40" spans="1:11" s="1" customFormat="1" ht="17.25" customHeight="1" x14ac:dyDescent="0.3">
      <c r="A40" s="43" t="s">
        <v>238</v>
      </c>
      <c r="B40" s="44" t="s">
        <v>40</v>
      </c>
      <c r="C40" s="256">
        <v>99.130434782608702</v>
      </c>
      <c r="D40" s="244">
        <v>82.248520710059196</v>
      </c>
      <c r="E40" s="261">
        <v>75.776397515528004</v>
      </c>
      <c r="F40" s="244">
        <v>94.117647058823493</v>
      </c>
      <c r="G40" s="261">
        <v>91.176470588235304</v>
      </c>
      <c r="H40" s="244">
        <v>95.238095238095198</v>
      </c>
      <c r="I40" s="261">
        <v>82.722086389568105</v>
      </c>
      <c r="J40" s="244">
        <v>98.310810810810807</v>
      </c>
      <c r="K40" s="261">
        <v>84.848484848484901</v>
      </c>
    </row>
    <row r="41" spans="1:11" s="1" customFormat="1" ht="17.25" customHeight="1" x14ac:dyDescent="0.3">
      <c r="A41" s="43" t="s">
        <v>152</v>
      </c>
      <c r="B41" s="44" t="s">
        <v>41</v>
      </c>
      <c r="C41" s="256">
        <v>99.390243902438996</v>
      </c>
      <c r="D41" s="244">
        <v>77.634834240475001</v>
      </c>
      <c r="E41" s="261">
        <v>77.081681205392599</v>
      </c>
      <c r="F41" s="244">
        <v>95.703125</v>
      </c>
      <c r="G41" s="261">
        <v>92.1875</v>
      </c>
      <c r="H41" s="244">
        <v>84.745762711864401</v>
      </c>
      <c r="I41" s="261">
        <v>81.097197376267104</v>
      </c>
      <c r="J41" s="244">
        <v>98.9</v>
      </c>
      <c r="K41" s="261">
        <v>93.292682926829301</v>
      </c>
    </row>
    <row r="42" spans="1:11" s="1" customFormat="1" ht="17.25" customHeight="1" x14ac:dyDescent="0.3">
      <c r="A42" s="43" t="s">
        <v>317</v>
      </c>
      <c r="B42" s="44" t="s">
        <v>42</v>
      </c>
      <c r="C42" s="256">
        <v>100</v>
      </c>
      <c r="D42" s="244">
        <v>79.888268156424601</v>
      </c>
      <c r="E42" s="261">
        <v>92.592592592592595</v>
      </c>
      <c r="F42" s="244">
        <v>80</v>
      </c>
      <c r="G42" s="261">
        <v>72.727272727272705</v>
      </c>
      <c r="H42" s="244">
        <v>56.25</v>
      </c>
      <c r="I42" s="261">
        <v>83.064516129032299</v>
      </c>
      <c r="J42" s="244">
        <v>100</v>
      </c>
      <c r="K42" s="261">
        <v>100</v>
      </c>
    </row>
    <row r="43" spans="1:11" s="1" customFormat="1" ht="17.25" customHeight="1" x14ac:dyDescent="0.3">
      <c r="A43" s="43" t="s">
        <v>251</v>
      </c>
      <c r="B43" s="44" t="s">
        <v>43</v>
      </c>
      <c r="C43" s="256">
        <v>100</v>
      </c>
      <c r="D43" s="244">
        <v>78.494623655913998</v>
      </c>
      <c r="E43" s="261">
        <v>58.3333333333333</v>
      </c>
      <c r="F43" s="244" t="s">
        <v>155</v>
      </c>
      <c r="G43" s="261" t="s">
        <v>155</v>
      </c>
      <c r="H43" s="244">
        <v>25</v>
      </c>
      <c r="I43" s="261">
        <v>91.463414634146403</v>
      </c>
      <c r="J43" s="244">
        <v>95.238095238095198</v>
      </c>
      <c r="K43" s="261">
        <v>0</v>
      </c>
    </row>
    <row r="44" spans="1:11" s="1" customFormat="1" ht="17.25" customHeight="1" x14ac:dyDescent="0.3">
      <c r="A44" s="43" t="s">
        <v>238</v>
      </c>
      <c r="B44" s="44" t="s">
        <v>44</v>
      </c>
      <c r="C44" s="256">
        <v>100</v>
      </c>
      <c r="D44" s="244">
        <v>72.993960310612593</v>
      </c>
      <c r="E44" s="261">
        <v>82.157676348547696</v>
      </c>
      <c r="F44" s="244">
        <v>86.4583333333333</v>
      </c>
      <c r="G44" s="261">
        <v>77.669902912621396</v>
      </c>
      <c r="H44" s="244">
        <v>73.913043478260903</v>
      </c>
      <c r="I44" s="261">
        <v>81.367144432194095</v>
      </c>
      <c r="J44" s="244">
        <v>99.567099567099604</v>
      </c>
      <c r="K44" s="261">
        <v>96.774193548387103</v>
      </c>
    </row>
    <row r="45" spans="1:11" s="1" customFormat="1" ht="17.25" customHeight="1" x14ac:dyDescent="0.3">
      <c r="A45" s="43" t="s">
        <v>238</v>
      </c>
      <c r="B45" s="44" t="s">
        <v>45</v>
      </c>
      <c r="C45" s="256">
        <v>100</v>
      </c>
      <c r="D45" s="244">
        <v>76.124031007751896</v>
      </c>
      <c r="E45" s="261">
        <v>98.4</v>
      </c>
      <c r="F45" s="244">
        <v>96.551724137931004</v>
      </c>
      <c r="G45" s="261">
        <v>78.3333333333333</v>
      </c>
      <c r="H45" s="244">
        <v>100</v>
      </c>
      <c r="I45" s="261">
        <v>88.050314465408803</v>
      </c>
      <c r="J45" s="244">
        <v>98</v>
      </c>
      <c r="K45" s="261">
        <v>86.363636363636402</v>
      </c>
    </row>
    <row r="46" spans="1:11" s="1" customFormat="1" ht="17.25" customHeight="1" x14ac:dyDescent="0.3">
      <c r="A46" s="43" t="s">
        <v>142</v>
      </c>
      <c r="B46" s="44" t="s">
        <v>46</v>
      </c>
      <c r="C46" s="256">
        <v>98.352941176470594</v>
      </c>
      <c r="D46" s="244">
        <v>81.501074557778097</v>
      </c>
      <c r="E46" s="261">
        <v>84.550221863654698</v>
      </c>
      <c r="F46" s="244">
        <v>95.991561181434605</v>
      </c>
      <c r="G46" s="261">
        <v>84.401709401709397</v>
      </c>
      <c r="H46" s="244">
        <v>87.818696883852695</v>
      </c>
      <c r="I46" s="261">
        <v>91.288696904247701</v>
      </c>
      <c r="J46" s="244">
        <v>99.080157687253603</v>
      </c>
      <c r="K46" s="261">
        <v>92.631578947368396</v>
      </c>
    </row>
    <row r="47" spans="1:11" s="1" customFormat="1" ht="17.25" customHeight="1" x14ac:dyDescent="0.3">
      <c r="A47" s="43" t="s">
        <v>142</v>
      </c>
      <c r="B47" s="44" t="s">
        <v>47</v>
      </c>
      <c r="C47" s="256">
        <v>99.275362318840607</v>
      </c>
      <c r="D47" s="244">
        <v>80.084033613445399</v>
      </c>
      <c r="E47" s="261">
        <v>75.964391691394695</v>
      </c>
      <c r="F47" s="244">
        <v>96.019900497512396</v>
      </c>
      <c r="G47" s="261">
        <v>88.235294117647101</v>
      </c>
      <c r="H47" s="244">
        <v>86.046511627906995</v>
      </c>
      <c r="I47" s="261">
        <v>95.276220976781403</v>
      </c>
      <c r="J47" s="244">
        <v>99.083969465648906</v>
      </c>
      <c r="K47" s="261">
        <v>91.6666666666667</v>
      </c>
    </row>
    <row r="48" spans="1:11" s="1" customFormat="1" ht="17.25" customHeight="1" x14ac:dyDescent="0.3">
      <c r="A48" s="43" t="s">
        <v>238</v>
      </c>
      <c r="B48" s="44" t="s">
        <v>48</v>
      </c>
      <c r="C48" s="256">
        <v>98.305084745762699</v>
      </c>
      <c r="D48" s="244">
        <v>80.500367917586502</v>
      </c>
      <c r="E48" s="261">
        <v>65.853658536585399</v>
      </c>
      <c r="F48" s="244">
        <v>94.174757281553397</v>
      </c>
      <c r="G48" s="261">
        <v>87.619047619047606</v>
      </c>
      <c r="H48" s="244">
        <v>83.870967741935502</v>
      </c>
      <c r="I48" s="261">
        <v>91.821305841924399</v>
      </c>
      <c r="J48" s="244">
        <v>99.395770392749299</v>
      </c>
      <c r="K48" s="261">
        <v>95.121951219512198</v>
      </c>
    </row>
    <row r="49" spans="1:11" s="1" customFormat="1" ht="17.25" customHeight="1" x14ac:dyDescent="0.3">
      <c r="A49" s="43" t="s">
        <v>153</v>
      </c>
      <c r="B49" s="44" t="s">
        <v>49</v>
      </c>
      <c r="C49" s="256">
        <v>100</v>
      </c>
      <c r="D49" s="244">
        <v>79.003021148036296</v>
      </c>
      <c r="E49" s="261">
        <v>78.303425774877695</v>
      </c>
      <c r="F49" s="244">
        <v>91.034482758620697</v>
      </c>
      <c r="G49" s="261">
        <v>86.619718309859195</v>
      </c>
      <c r="H49" s="244">
        <v>93.859649122806999</v>
      </c>
      <c r="I49" s="261">
        <v>83.770491803278702</v>
      </c>
      <c r="J49" s="244">
        <v>99.142367066895403</v>
      </c>
      <c r="K49" s="261">
        <v>91.6666666666667</v>
      </c>
    </row>
    <row r="50" spans="1:11" s="1" customFormat="1" ht="17.25" customHeight="1" x14ac:dyDescent="0.3">
      <c r="A50" s="43" t="s">
        <v>251</v>
      </c>
      <c r="B50" s="44" t="s">
        <v>50</v>
      </c>
      <c r="C50" s="256">
        <v>97.560975609756099</v>
      </c>
      <c r="D50" s="244">
        <v>79.201680672268907</v>
      </c>
      <c r="E50" s="261">
        <v>82.954545454545496</v>
      </c>
      <c r="F50" s="244">
        <v>100</v>
      </c>
      <c r="G50" s="261">
        <v>96.6666666666667</v>
      </c>
      <c r="H50" s="244">
        <v>73.684210526315795</v>
      </c>
      <c r="I50" s="261">
        <v>98.6013986013986</v>
      </c>
      <c r="J50" s="244">
        <v>95.631067961165002</v>
      </c>
      <c r="K50" s="261">
        <v>70.9677419354839</v>
      </c>
    </row>
    <row r="51" spans="1:11" s="1" customFormat="1" ht="17.25" customHeight="1" x14ac:dyDescent="0.3">
      <c r="A51" s="43" t="s">
        <v>251</v>
      </c>
      <c r="B51" s="44" t="s">
        <v>51</v>
      </c>
      <c r="C51" s="256">
        <v>98.979591836734699</v>
      </c>
      <c r="D51" s="244">
        <v>83.429228998849297</v>
      </c>
      <c r="E51" s="261">
        <v>91.3194444444444</v>
      </c>
      <c r="F51" s="244">
        <v>96.428571428571402</v>
      </c>
      <c r="G51" s="261">
        <v>82.558139534883693</v>
      </c>
      <c r="H51" s="244">
        <v>86.792452830188694</v>
      </c>
      <c r="I51" s="261">
        <v>92.905405405405403</v>
      </c>
      <c r="J51" s="244">
        <v>98.780487804878007</v>
      </c>
      <c r="K51" s="261">
        <v>89.285714285714306</v>
      </c>
    </row>
    <row r="52" spans="1:11" s="1" customFormat="1" ht="17.25" customHeight="1" x14ac:dyDescent="0.3">
      <c r="A52" s="43" t="s">
        <v>317</v>
      </c>
      <c r="B52" s="44" t="s">
        <v>52</v>
      </c>
      <c r="C52" s="256">
        <v>100</v>
      </c>
      <c r="D52" s="244">
        <v>77.581863979848904</v>
      </c>
      <c r="E52" s="261">
        <v>56.296296296296298</v>
      </c>
      <c r="F52" s="244">
        <v>95.454545454545496</v>
      </c>
      <c r="G52" s="261">
        <v>95.454545454545496</v>
      </c>
      <c r="H52" s="244">
        <v>94.4444444444444</v>
      </c>
      <c r="I52" s="261">
        <v>85.569985569985604</v>
      </c>
      <c r="J52" s="244">
        <v>98.901098901098905</v>
      </c>
      <c r="K52" s="261">
        <v>91.304347826086996</v>
      </c>
    </row>
    <row r="53" spans="1:11" s="1" customFormat="1" ht="17.25" customHeight="1" x14ac:dyDescent="0.3">
      <c r="A53" s="43" t="s">
        <v>153</v>
      </c>
      <c r="B53" s="44" t="s">
        <v>53</v>
      </c>
      <c r="C53" s="256">
        <v>95</v>
      </c>
      <c r="D53" s="244">
        <v>77.549271636675201</v>
      </c>
      <c r="E53" s="261">
        <v>70.170454545454504</v>
      </c>
      <c r="F53" s="244">
        <v>96.078431372549005</v>
      </c>
      <c r="G53" s="261">
        <v>82.692307692307693</v>
      </c>
      <c r="H53" s="244">
        <v>82.456140350877206</v>
      </c>
      <c r="I53" s="261">
        <v>90.490797546012303</v>
      </c>
      <c r="J53" s="244">
        <v>98.269896193771601</v>
      </c>
      <c r="K53" s="261">
        <v>85.294117647058798</v>
      </c>
    </row>
    <row r="54" spans="1:11" s="1" customFormat="1" ht="17.25" customHeight="1" x14ac:dyDescent="0.3">
      <c r="A54" s="43" t="s">
        <v>317</v>
      </c>
      <c r="B54" s="44" t="s">
        <v>54</v>
      </c>
      <c r="C54" s="256">
        <v>100</v>
      </c>
      <c r="D54" s="244">
        <v>83.950617283950606</v>
      </c>
      <c r="E54" s="261">
        <v>84.210526315789494</v>
      </c>
      <c r="F54" s="244">
        <v>100</v>
      </c>
      <c r="G54" s="261">
        <v>100</v>
      </c>
      <c r="H54" s="244">
        <v>0</v>
      </c>
      <c r="I54" s="261">
        <v>87.837837837837796</v>
      </c>
      <c r="J54" s="244">
        <v>100</v>
      </c>
      <c r="K54" s="261" t="s">
        <v>155</v>
      </c>
    </row>
    <row r="55" spans="1:11" s="1" customFormat="1" ht="17.25" customHeight="1" x14ac:dyDescent="0.3">
      <c r="A55" s="43" t="s">
        <v>152</v>
      </c>
      <c r="B55" s="44" t="s">
        <v>55</v>
      </c>
      <c r="C55" s="256">
        <v>100</v>
      </c>
      <c r="D55" s="244">
        <v>82.26401179941</v>
      </c>
      <c r="E55" s="261">
        <v>79.934210526315795</v>
      </c>
      <c r="F55" s="244">
        <v>91.772151898734194</v>
      </c>
      <c r="G55" s="261">
        <v>83.3333333333333</v>
      </c>
      <c r="H55" s="244">
        <v>88.435374149659907</v>
      </c>
      <c r="I55" s="261">
        <v>91.949817041296399</v>
      </c>
      <c r="J55" s="244">
        <v>99.426111908177901</v>
      </c>
      <c r="K55" s="261">
        <v>89.473684210526301</v>
      </c>
    </row>
    <row r="56" spans="1:11" s="1" customFormat="1" ht="17.25" customHeight="1" x14ac:dyDescent="0.3">
      <c r="A56" s="43" t="s">
        <v>251</v>
      </c>
      <c r="B56" s="44" t="s">
        <v>56</v>
      </c>
      <c r="C56" s="256">
        <v>100</v>
      </c>
      <c r="D56" s="244">
        <v>76.412776412776395</v>
      </c>
      <c r="E56" s="261">
        <v>55.223880597014897</v>
      </c>
      <c r="F56" s="244">
        <v>100</v>
      </c>
      <c r="G56" s="261">
        <v>100</v>
      </c>
      <c r="H56" s="244">
        <v>68.181818181818201</v>
      </c>
      <c r="I56" s="261">
        <v>86.602870813397104</v>
      </c>
      <c r="J56" s="244">
        <v>93.75</v>
      </c>
      <c r="K56" s="261">
        <v>70</v>
      </c>
    </row>
    <row r="57" spans="1:11" s="1" customFormat="1" ht="17.25" customHeight="1" x14ac:dyDescent="0.3">
      <c r="A57" s="43" t="s">
        <v>238</v>
      </c>
      <c r="B57" s="44" t="s">
        <v>57</v>
      </c>
      <c r="C57" s="256">
        <v>99.3333333333333</v>
      </c>
      <c r="D57" s="244">
        <v>92.105263157894697</v>
      </c>
      <c r="E57" s="261">
        <v>95.178399228543896</v>
      </c>
      <c r="F57" s="244">
        <v>98.615916955017298</v>
      </c>
      <c r="G57" s="261">
        <v>95.4861111111111</v>
      </c>
      <c r="H57" s="244">
        <v>90.082644628099203</v>
      </c>
      <c r="I57" s="261">
        <v>93.965198074787097</v>
      </c>
      <c r="J57" s="244">
        <v>98.871650211565594</v>
      </c>
      <c r="K57" s="261">
        <v>92.660550458715605</v>
      </c>
    </row>
    <row r="58" spans="1:11" s="1" customFormat="1" ht="17.25" customHeight="1" x14ac:dyDescent="0.3">
      <c r="A58" s="43" t="s">
        <v>166</v>
      </c>
      <c r="B58" s="44" t="s">
        <v>58</v>
      </c>
      <c r="C58" s="256">
        <v>100</v>
      </c>
      <c r="D58" s="244">
        <v>74.871794871794904</v>
      </c>
      <c r="E58" s="261">
        <v>84.210526315789494</v>
      </c>
      <c r="F58" s="244">
        <v>100</v>
      </c>
      <c r="G58" s="261">
        <v>100</v>
      </c>
      <c r="H58" s="244">
        <v>50</v>
      </c>
      <c r="I58" s="261">
        <v>86.231884057971001</v>
      </c>
      <c r="J58" s="244">
        <v>100</v>
      </c>
      <c r="K58" s="261">
        <v>100</v>
      </c>
    </row>
    <row r="59" spans="1:11" s="1" customFormat="1" ht="17.25" customHeight="1" x14ac:dyDescent="0.3">
      <c r="A59" s="43" t="s">
        <v>153</v>
      </c>
      <c r="B59" s="44" t="s">
        <v>59</v>
      </c>
      <c r="C59" s="256">
        <v>98.148148148148195</v>
      </c>
      <c r="D59" s="244">
        <v>74.7631352282515</v>
      </c>
      <c r="E59" s="261">
        <v>75.378787878787904</v>
      </c>
      <c r="F59" s="244">
        <v>97.2222222222222</v>
      </c>
      <c r="G59" s="261">
        <v>91.6666666666667</v>
      </c>
      <c r="H59" s="244">
        <v>88.8888888888889</v>
      </c>
      <c r="I59" s="261">
        <v>80.947255113024795</v>
      </c>
      <c r="J59" s="244">
        <v>99.0322580645161</v>
      </c>
      <c r="K59" s="261">
        <v>86.363636363636402</v>
      </c>
    </row>
    <row r="60" spans="1:11" s="1" customFormat="1" ht="17.25" customHeight="1" x14ac:dyDescent="0.3">
      <c r="A60" s="43" t="s">
        <v>166</v>
      </c>
      <c r="B60" s="44" t="s">
        <v>60</v>
      </c>
      <c r="C60" s="256">
        <v>99.390243902438996</v>
      </c>
      <c r="D60" s="244">
        <v>79.949494949495005</v>
      </c>
      <c r="E60" s="261">
        <v>88.235294117647101</v>
      </c>
      <c r="F60" s="244">
        <v>91.011235955056193</v>
      </c>
      <c r="G60" s="261">
        <v>83.6158192090395</v>
      </c>
      <c r="H60" s="244">
        <v>91.044776119402997</v>
      </c>
      <c r="I60" s="261">
        <v>90.889011595803396</v>
      </c>
      <c r="J60" s="244">
        <v>99.613152804642198</v>
      </c>
      <c r="K60" s="261">
        <v>93.939393939393895</v>
      </c>
    </row>
    <row r="61" spans="1:11" s="1" customFormat="1" ht="17.25" customHeight="1" x14ac:dyDescent="0.3">
      <c r="A61" s="43" t="s">
        <v>152</v>
      </c>
      <c r="B61" s="44" t="s">
        <v>61</v>
      </c>
      <c r="C61" s="256">
        <v>97.752808988764102</v>
      </c>
      <c r="D61" s="244">
        <v>86.193293885601605</v>
      </c>
      <c r="E61" s="261">
        <v>60.869565217391298</v>
      </c>
      <c r="F61" s="244">
        <v>94.047619047619094</v>
      </c>
      <c r="G61" s="261">
        <v>90.476190476190496</v>
      </c>
      <c r="H61" s="244">
        <v>86.792452830188694</v>
      </c>
      <c r="I61" s="261">
        <v>96.652719665272002</v>
      </c>
      <c r="J61" s="244">
        <v>98.947368421052602</v>
      </c>
      <c r="K61" s="261">
        <v>93.181818181818201</v>
      </c>
    </row>
    <row r="62" spans="1:11" s="1" customFormat="1" ht="17.25" customHeight="1" x14ac:dyDescent="0.3">
      <c r="A62" s="43" t="s">
        <v>251</v>
      </c>
      <c r="B62" s="44" t="s">
        <v>62</v>
      </c>
      <c r="C62" s="256">
        <v>100</v>
      </c>
      <c r="D62" s="244">
        <v>78.244274809160302</v>
      </c>
      <c r="E62" s="261">
        <v>76.851851851851805</v>
      </c>
      <c r="F62" s="244">
        <v>100</v>
      </c>
      <c r="G62" s="261">
        <v>86.486486486486498</v>
      </c>
      <c r="H62" s="244">
        <v>53.3333333333333</v>
      </c>
      <c r="I62" s="261">
        <v>85.952380952381006</v>
      </c>
      <c r="J62" s="244">
        <v>97.560975609756099</v>
      </c>
      <c r="K62" s="261">
        <v>83.3333333333333</v>
      </c>
    </row>
    <row r="63" spans="1:11" s="1" customFormat="1" ht="17.25" customHeight="1" x14ac:dyDescent="0.3">
      <c r="A63" s="43" t="s">
        <v>251</v>
      </c>
      <c r="B63" s="44" t="s">
        <v>63</v>
      </c>
      <c r="C63" s="256">
        <v>100</v>
      </c>
      <c r="D63" s="244">
        <v>84.7826086956522</v>
      </c>
      <c r="E63" s="261">
        <v>83.3333333333333</v>
      </c>
      <c r="F63" s="244">
        <v>100</v>
      </c>
      <c r="G63" s="261">
        <v>100</v>
      </c>
      <c r="H63" s="244">
        <v>76.923076923076906</v>
      </c>
      <c r="I63" s="261">
        <v>97.457627118644098</v>
      </c>
      <c r="J63" s="244">
        <v>98.181818181818201</v>
      </c>
      <c r="K63" s="261">
        <v>80</v>
      </c>
    </row>
    <row r="64" spans="1:11" s="1" customFormat="1" ht="17.25" customHeight="1" x14ac:dyDescent="0.3">
      <c r="A64" s="43" t="s">
        <v>317</v>
      </c>
      <c r="B64" s="44" t="s">
        <v>64</v>
      </c>
      <c r="C64" s="256">
        <v>100</v>
      </c>
      <c r="D64" s="244">
        <v>78.624078624078606</v>
      </c>
      <c r="E64" s="261">
        <v>68.493150684931507</v>
      </c>
      <c r="F64" s="244">
        <v>90.476190476190496</v>
      </c>
      <c r="G64" s="261">
        <v>86.363636363636402</v>
      </c>
      <c r="H64" s="244">
        <v>91.6666666666667</v>
      </c>
      <c r="I64" s="261">
        <v>86.890243902438996</v>
      </c>
      <c r="J64" s="244">
        <v>98.930481283422495</v>
      </c>
      <c r="K64" s="261">
        <v>90</v>
      </c>
    </row>
    <row r="65" spans="1:11" s="1" customFormat="1" ht="17.25" customHeight="1" x14ac:dyDescent="0.3">
      <c r="A65" s="43" t="s">
        <v>152</v>
      </c>
      <c r="B65" s="44" t="s">
        <v>65</v>
      </c>
      <c r="C65" s="256">
        <v>100</v>
      </c>
      <c r="D65" s="244">
        <v>76.625386996903998</v>
      </c>
      <c r="E65" s="261">
        <v>82.846715328467198</v>
      </c>
      <c r="F65" s="244">
        <v>90</v>
      </c>
      <c r="G65" s="261">
        <v>90</v>
      </c>
      <c r="H65" s="244">
        <v>81.818181818181799</v>
      </c>
      <c r="I65" s="261">
        <v>88.051470588235304</v>
      </c>
      <c r="J65" s="244">
        <v>100</v>
      </c>
      <c r="K65" s="261">
        <v>100</v>
      </c>
    </row>
    <row r="66" spans="1:11" s="1" customFormat="1" ht="17.25" customHeight="1" x14ac:dyDescent="0.3">
      <c r="A66" s="43" t="s">
        <v>153</v>
      </c>
      <c r="B66" s="44" t="s">
        <v>66</v>
      </c>
      <c r="C66" s="256">
        <v>98.481308411214997</v>
      </c>
      <c r="D66" s="244">
        <v>70.868367130643705</v>
      </c>
      <c r="E66" s="261">
        <v>22.951994267972299</v>
      </c>
      <c r="F66" s="244">
        <v>82.893347412882804</v>
      </c>
      <c r="G66" s="261">
        <v>50.133096716947698</v>
      </c>
      <c r="H66" s="244">
        <v>74.404761904761898</v>
      </c>
      <c r="I66" s="261">
        <v>79.813767874958401</v>
      </c>
      <c r="J66" s="244">
        <v>99.698593436034798</v>
      </c>
      <c r="K66" s="261">
        <v>98.235294117647101</v>
      </c>
    </row>
    <row r="67" spans="1:11" s="1" customFormat="1" ht="17.25" customHeight="1" x14ac:dyDescent="0.3">
      <c r="A67" s="43" t="s">
        <v>251</v>
      </c>
      <c r="B67" s="44" t="s">
        <v>67</v>
      </c>
      <c r="C67" s="256">
        <v>100</v>
      </c>
      <c r="D67" s="244">
        <v>91.588785046729001</v>
      </c>
      <c r="E67" s="261">
        <v>97.619047619047606</v>
      </c>
      <c r="F67" s="244">
        <v>100</v>
      </c>
      <c r="G67" s="261">
        <v>100</v>
      </c>
      <c r="H67" s="244">
        <v>100</v>
      </c>
      <c r="I67" s="261">
        <v>91.304347826086996</v>
      </c>
      <c r="J67" s="244">
        <v>100</v>
      </c>
      <c r="K67" s="261">
        <v>100</v>
      </c>
    </row>
    <row r="68" spans="1:11" s="1" customFormat="1" ht="17.25" customHeight="1" x14ac:dyDescent="0.3">
      <c r="A68" s="43" t="s">
        <v>153</v>
      </c>
      <c r="B68" s="44" t="s">
        <v>68</v>
      </c>
      <c r="C68" s="256">
        <v>100</v>
      </c>
      <c r="D68" s="244">
        <v>84.341637010676195</v>
      </c>
      <c r="E68" s="261">
        <v>95.789473684210506</v>
      </c>
      <c r="F68" s="244">
        <v>100</v>
      </c>
      <c r="G68" s="261">
        <v>90</v>
      </c>
      <c r="H68" s="244">
        <v>90.909090909090907</v>
      </c>
      <c r="I68" s="261">
        <v>93.450881612090697</v>
      </c>
      <c r="J68" s="244">
        <v>100</v>
      </c>
      <c r="K68" s="261">
        <v>100</v>
      </c>
    </row>
    <row r="69" spans="1:11" s="1" customFormat="1" ht="17.25" customHeight="1" x14ac:dyDescent="0.3">
      <c r="A69" s="43" t="s">
        <v>153</v>
      </c>
      <c r="B69" s="44" t="s">
        <v>69</v>
      </c>
      <c r="C69" s="256">
        <v>100</v>
      </c>
      <c r="D69" s="244">
        <v>92.5</v>
      </c>
      <c r="E69" s="261">
        <v>97.9166666666667</v>
      </c>
      <c r="F69" s="244">
        <v>100</v>
      </c>
      <c r="G69" s="261">
        <v>95</v>
      </c>
      <c r="H69" s="244">
        <v>86.274509803921603</v>
      </c>
      <c r="I69" s="261">
        <v>99.474145486415395</v>
      </c>
      <c r="J69" s="244">
        <v>100</v>
      </c>
      <c r="K69" s="261">
        <v>100</v>
      </c>
    </row>
    <row r="70" spans="1:11" s="1" customFormat="1" ht="17.25" customHeight="1" x14ac:dyDescent="0.3">
      <c r="A70" s="43" t="s">
        <v>238</v>
      </c>
      <c r="B70" s="44" t="s">
        <v>70</v>
      </c>
      <c r="C70" s="256">
        <v>98.795180722891601</v>
      </c>
      <c r="D70" s="244">
        <v>80.346534653465397</v>
      </c>
      <c r="E70" s="261">
        <v>81.741573033707894</v>
      </c>
      <c r="F70" s="244">
        <v>91.978609625668497</v>
      </c>
      <c r="G70" s="261">
        <v>86.315789473684205</v>
      </c>
      <c r="H70" s="244">
        <v>76.25</v>
      </c>
      <c r="I70" s="261">
        <v>89.398148148148195</v>
      </c>
      <c r="J70" s="244">
        <v>98.9583333333333</v>
      </c>
      <c r="K70" s="261">
        <v>88.8888888888889</v>
      </c>
    </row>
    <row r="71" spans="1:11" s="1" customFormat="1" ht="17.25" customHeight="1" x14ac:dyDescent="0.3">
      <c r="A71" s="43" t="s">
        <v>166</v>
      </c>
      <c r="B71" s="44" t="s">
        <v>71</v>
      </c>
      <c r="C71" s="256">
        <v>99.609375</v>
      </c>
      <c r="D71" s="244">
        <v>75.280326197757404</v>
      </c>
      <c r="E71" s="261">
        <v>68.641114982578401</v>
      </c>
      <c r="F71" s="244">
        <v>89.922480620155</v>
      </c>
      <c r="G71" s="261">
        <v>81.203007518796994</v>
      </c>
      <c r="H71" s="244">
        <v>85</v>
      </c>
      <c r="I71" s="261">
        <v>82.801094890510996</v>
      </c>
      <c r="J71" s="244">
        <v>97.678275290215595</v>
      </c>
      <c r="K71" s="261">
        <v>88.8</v>
      </c>
    </row>
    <row r="72" spans="1:11" s="1" customFormat="1" ht="17.25" customHeight="1" x14ac:dyDescent="0.3">
      <c r="A72" s="43" t="s">
        <v>238</v>
      </c>
      <c r="B72" s="44" t="s">
        <v>72</v>
      </c>
      <c r="C72" s="256">
        <v>100</v>
      </c>
      <c r="D72" s="244">
        <v>73.541383989145203</v>
      </c>
      <c r="E72" s="261">
        <v>57.5</v>
      </c>
      <c r="F72" s="244">
        <v>89.5833333333333</v>
      </c>
      <c r="G72" s="261">
        <v>77.551020408163296</v>
      </c>
      <c r="H72" s="244">
        <v>92.857142857142904</v>
      </c>
      <c r="I72" s="261">
        <v>82.374768089053802</v>
      </c>
      <c r="J72" s="244">
        <v>100</v>
      </c>
      <c r="K72" s="261">
        <v>100</v>
      </c>
    </row>
    <row r="73" spans="1:11" s="1" customFormat="1" ht="17.25" customHeight="1" x14ac:dyDescent="0.3">
      <c r="A73" s="43" t="s">
        <v>155</v>
      </c>
      <c r="B73" s="44" t="s">
        <v>73</v>
      </c>
      <c r="C73" s="256">
        <v>100</v>
      </c>
      <c r="D73" s="244">
        <v>100</v>
      </c>
      <c r="E73" s="261">
        <v>50</v>
      </c>
      <c r="F73" s="244">
        <v>0</v>
      </c>
      <c r="G73" s="261">
        <v>0</v>
      </c>
      <c r="H73" s="244">
        <v>0</v>
      </c>
      <c r="I73" s="261">
        <v>0</v>
      </c>
      <c r="J73" s="244"/>
      <c r="K73" s="261"/>
    </row>
    <row r="74" spans="1:11" s="1" customFormat="1" ht="17.25" customHeight="1" x14ac:dyDescent="0.3">
      <c r="A74" s="43" t="s">
        <v>166</v>
      </c>
      <c r="B74" s="44" t="s">
        <v>74</v>
      </c>
      <c r="C74" s="256">
        <v>96.6666666666667</v>
      </c>
      <c r="D74" s="244">
        <v>71.648136036625303</v>
      </c>
      <c r="E74" s="261">
        <v>61.192052980132502</v>
      </c>
      <c r="F74" s="244">
        <v>93.7007874015748</v>
      </c>
      <c r="G74" s="261">
        <v>77.859778597786004</v>
      </c>
      <c r="H74" s="244">
        <v>82.671480144404299</v>
      </c>
      <c r="I74" s="261">
        <v>75.928816734311596</v>
      </c>
      <c r="J74" s="244">
        <v>98.520710059171606</v>
      </c>
      <c r="K74" s="261">
        <v>87.804878048780495</v>
      </c>
    </row>
    <row r="75" spans="1:11" s="1" customFormat="1" ht="17.25" customHeight="1" x14ac:dyDescent="0.3">
      <c r="A75" s="43" t="s">
        <v>142</v>
      </c>
      <c r="B75" s="44" t="s">
        <v>75</v>
      </c>
      <c r="C75" s="256">
        <v>93.548387096774206</v>
      </c>
      <c r="D75" s="244">
        <v>88.790233074361794</v>
      </c>
      <c r="E75" s="261">
        <v>87.125748502994</v>
      </c>
      <c r="F75" s="244">
        <v>95.121951219512198</v>
      </c>
      <c r="G75" s="261">
        <v>81.818181818181799</v>
      </c>
      <c r="H75" s="244">
        <v>78.947368421052602</v>
      </c>
      <c r="I75" s="261">
        <v>90.647482014388501</v>
      </c>
      <c r="J75" s="244">
        <v>100</v>
      </c>
      <c r="K75" s="261">
        <v>100</v>
      </c>
    </row>
    <row r="76" spans="1:11" s="1" customFormat="1" ht="17.25" customHeight="1" x14ac:dyDescent="0.3">
      <c r="A76" s="43" t="s">
        <v>166</v>
      </c>
      <c r="B76" s="44" t="s">
        <v>76</v>
      </c>
      <c r="C76" s="256">
        <v>93.75</v>
      </c>
      <c r="D76" s="244">
        <v>83.796296296296305</v>
      </c>
      <c r="E76" s="261">
        <v>57.142857142857103</v>
      </c>
      <c r="F76" s="244">
        <v>88.8888888888889</v>
      </c>
      <c r="G76" s="261">
        <v>88.8888888888889</v>
      </c>
      <c r="H76" s="244">
        <v>80</v>
      </c>
      <c r="I76" s="261">
        <v>89.690721649484502</v>
      </c>
      <c r="J76" s="244">
        <v>98.550724637681199</v>
      </c>
      <c r="K76" s="261">
        <v>95.652173913043498</v>
      </c>
    </row>
    <row r="77" spans="1:11" s="1" customFormat="1" ht="17.25" customHeight="1" x14ac:dyDescent="0.3">
      <c r="A77" s="43" t="s">
        <v>317</v>
      </c>
      <c r="B77" s="44" t="s">
        <v>77</v>
      </c>
      <c r="C77" s="256">
        <v>94.339622641509393</v>
      </c>
      <c r="D77" s="244">
        <v>76.1458333333333</v>
      </c>
      <c r="E77" s="261">
        <v>51.893939393939398</v>
      </c>
      <c r="F77" s="244">
        <v>80</v>
      </c>
      <c r="G77" s="261">
        <v>74.193548387096797</v>
      </c>
      <c r="H77" s="244">
        <v>78.723404255319195</v>
      </c>
      <c r="I77" s="261">
        <v>83.464566929133895</v>
      </c>
      <c r="J77" s="244">
        <v>99.324324324324294</v>
      </c>
      <c r="K77" s="261">
        <v>95.8333333333333</v>
      </c>
    </row>
    <row r="78" spans="1:11" s="1" customFormat="1" ht="17.25" customHeight="1" x14ac:dyDescent="0.3">
      <c r="A78" s="43" t="s">
        <v>166</v>
      </c>
      <c r="B78" s="44" t="s">
        <v>78</v>
      </c>
      <c r="C78" s="256">
        <v>100</v>
      </c>
      <c r="D78" s="244">
        <v>78.145695364238406</v>
      </c>
      <c r="E78" s="261">
        <v>90.178571428571402</v>
      </c>
      <c r="F78" s="244">
        <v>96.363636363636402</v>
      </c>
      <c r="G78" s="261">
        <v>88.679245283018901</v>
      </c>
      <c r="H78" s="244">
        <v>91.379310344827601</v>
      </c>
      <c r="I78" s="261">
        <v>92.690058479532198</v>
      </c>
      <c r="J78" s="244">
        <v>99.019607843137294</v>
      </c>
      <c r="K78" s="261">
        <v>91.6666666666667</v>
      </c>
    </row>
    <row r="79" spans="1:11" s="1" customFormat="1" ht="17.25" customHeight="1" x14ac:dyDescent="0.3">
      <c r="A79" s="43" t="s">
        <v>317</v>
      </c>
      <c r="B79" s="44" t="s">
        <v>79</v>
      </c>
      <c r="C79" s="256">
        <v>100</v>
      </c>
      <c r="D79" s="244">
        <v>74.688796680497902</v>
      </c>
      <c r="E79" s="261">
        <v>89.655172413793096</v>
      </c>
      <c r="F79" s="244">
        <v>100</v>
      </c>
      <c r="G79" s="261">
        <v>100</v>
      </c>
      <c r="H79" s="244">
        <v>77.7777777777778</v>
      </c>
      <c r="I79" s="261">
        <v>84.426229508196698</v>
      </c>
      <c r="J79" s="244">
        <v>100</v>
      </c>
      <c r="K79" s="261">
        <v>100</v>
      </c>
    </row>
    <row r="80" spans="1:11" s="1" customFormat="1" ht="17.25" customHeight="1" x14ac:dyDescent="0.3">
      <c r="A80" s="43" t="s">
        <v>142</v>
      </c>
      <c r="B80" s="44" t="s">
        <v>80</v>
      </c>
      <c r="C80" s="256">
        <v>100</v>
      </c>
      <c r="D80" s="244">
        <v>84.064665127020803</v>
      </c>
      <c r="E80" s="261">
        <v>56.930693069306898</v>
      </c>
      <c r="F80" s="244">
        <v>91.6666666666667</v>
      </c>
      <c r="G80" s="261">
        <v>70.8333333333333</v>
      </c>
      <c r="H80" s="244">
        <v>75</v>
      </c>
      <c r="I80" s="261">
        <v>82.420091324200897</v>
      </c>
      <c r="J80" s="244">
        <v>96.842105263157904</v>
      </c>
      <c r="K80" s="261">
        <v>76.923076923076906</v>
      </c>
    </row>
    <row r="81" spans="1:11" s="1" customFormat="1" ht="17.25" customHeight="1" x14ac:dyDescent="0.3">
      <c r="A81" s="43" t="s">
        <v>238</v>
      </c>
      <c r="B81" s="44" t="s">
        <v>81</v>
      </c>
      <c r="C81" s="256">
        <v>98.872180451127804</v>
      </c>
      <c r="D81" s="244">
        <v>84.651967142239499</v>
      </c>
      <c r="E81" s="261">
        <v>84.681853888452494</v>
      </c>
      <c r="F81" s="244">
        <v>97.6095617529881</v>
      </c>
      <c r="G81" s="261">
        <v>89.688715953307394</v>
      </c>
      <c r="H81" s="244">
        <v>98.019801980197997</v>
      </c>
      <c r="I81" s="261">
        <v>95.055762081784394</v>
      </c>
      <c r="J81" s="244">
        <v>100</v>
      </c>
      <c r="K81" s="261">
        <v>100</v>
      </c>
    </row>
    <row r="82" spans="1:11" s="1" customFormat="1" ht="17.25" customHeight="1" x14ac:dyDescent="0.3">
      <c r="A82" s="43" t="s">
        <v>251</v>
      </c>
      <c r="B82" s="44" t="s">
        <v>82</v>
      </c>
      <c r="C82" s="256">
        <v>100</v>
      </c>
      <c r="D82" s="244">
        <v>87.2611464968153</v>
      </c>
      <c r="E82" s="261">
        <v>78.181818181818201</v>
      </c>
      <c r="F82" s="244">
        <v>100</v>
      </c>
      <c r="G82" s="261">
        <v>100</v>
      </c>
      <c r="H82" s="244">
        <v>80</v>
      </c>
      <c r="I82" s="261">
        <v>87.7697841726619</v>
      </c>
      <c r="J82" s="244">
        <v>100</v>
      </c>
      <c r="K82" s="261">
        <v>100</v>
      </c>
    </row>
    <row r="83" spans="1:11" s="1" customFormat="1" ht="17.25" customHeight="1" x14ac:dyDescent="0.3">
      <c r="A83" s="43" t="s">
        <v>142</v>
      </c>
      <c r="B83" s="44" t="s">
        <v>83</v>
      </c>
      <c r="C83" s="256">
        <v>98.744769874477001</v>
      </c>
      <c r="D83" s="244">
        <v>70.996978851963704</v>
      </c>
      <c r="E83" s="261">
        <v>60.901339829476299</v>
      </c>
      <c r="F83" s="244">
        <v>89.5027624309392</v>
      </c>
      <c r="G83" s="261">
        <v>80.748663101604294</v>
      </c>
      <c r="H83" s="244">
        <v>60</v>
      </c>
      <c r="I83" s="261">
        <v>81.015905592611603</v>
      </c>
      <c r="J83" s="244">
        <v>96.678321678321694</v>
      </c>
      <c r="K83" s="261">
        <v>82.242990654205599</v>
      </c>
    </row>
    <row r="84" spans="1:11" s="1" customFormat="1" ht="17.25" customHeight="1" x14ac:dyDescent="0.3">
      <c r="A84" s="43" t="s">
        <v>153</v>
      </c>
      <c r="B84" s="44" t="s">
        <v>84</v>
      </c>
      <c r="C84" s="256">
        <v>98.850574712643706</v>
      </c>
      <c r="D84" s="244">
        <v>93.343195266272204</v>
      </c>
      <c r="E84" s="261">
        <v>99.208443271767806</v>
      </c>
      <c r="F84" s="244">
        <v>94.117647058823493</v>
      </c>
      <c r="G84" s="261">
        <v>92.121212121212096</v>
      </c>
      <c r="H84" s="244">
        <v>96.491228070175396</v>
      </c>
      <c r="I84" s="261">
        <v>99.081766506340202</v>
      </c>
      <c r="J84" s="244">
        <v>100</v>
      </c>
      <c r="K84" s="261">
        <v>100</v>
      </c>
    </row>
    <row r="85" spans="1:11" s="1" customFormat="1" ht="17.25" customHeight="1" x14ac:dyDescent="0.3">
      <c r="A85" s="43" t="s">
        <v>153</v>
      </c>
      <c r="B85" s="44" t="s">
        <v>85</v>
      </c>
      <c r="C85" s="256">
        <v>97.602739726027394</v>
      </c>
      <c r="D85" s="244">
        <v>80.687990343995196</v>
      </c>
      <c r="E85" s="261">
        <v>84.7808764940239</v>
      </c>
      <c r="F85" s="244">
        <v>94.425087108013898</v>
      </c>
      <c r="G85" s="261">
        <v>92.657342657342696</v>
      </c>
      <c r="H85" s="244">
        <v>81.6666666666667</v>
      </c>
      <c r="I85" s="261">
        <v>76.598498576236096</v>
      </c>
      <c r="J85" s="244">
        <v>97.159763313609503</v>
      </c>
      <c r="K85" s="261">
        <v>77.9816513761468</v>
      </c>
    </row>
    <row r="86" spans="1:11" s="1" customFormat="1" ht="17.25" customHeight="1" x14ac:dyDescent="0.3">
      <c r="A86" s="43" t="s">
        <v>142</v>
      </c>
      <c r="B86" s="44" t="s">
        <v>86</v>
      </c>
      <c r="C86" s="256">
        <v>95.762711864406796</v>
      </c>
      <c r="D86" s="244">
        <v>81.763647270545903</v>
      </c>
      <c r="E86" s="261">
        <v>73.384615384615401</v>
      </c>
      <c r="F86" s="244">
        <v>96.891191709844605</v>
      </c>
      <c r="G86" s="261">
        <v>88.8888888888889</v>
      </c>
      <c r="H86" s="244">
        <v>88.8888888888889</v>
      </c>
      <c r="I86" s="261">
        <v>78.481806775407804</v>
      </c>
      <c r="J86" s="244">
        <v>100</v>
      </c>
      <c r="K86" s="261">
        <v>100</v>
      </c>
    </row>
    <row r="87" spans="1:11" s="1" customFormat="1" ht="17.25" customHeight="1" x14ac:dyDescent="0.3">
      <c r="A87" s="43" t="s">
        <v>153</v>
      </c>
      <c r="B87" s="44" t="s">
        <v>87</v>
      </c>
      <c r="C87" s="256">
        <v>100</v>
      </c>
      <c r="D87" s="244">
        <v>99.450297755382493</v>
      </c>
      <c r="E87" s="261">
        <v>78.200253485424597</v>
      </c>
      <c r="F87" s="244">
        <v>94.786729857819907</v>
      </c>
      <c r="G87" s="261">
        <v>92.417061611374393</v>
      </c>
      <c r="H87" s="244">
        <v>85.106382978723403</v>
      </c>
      <c r="I87" s="261">
        <v>94.458438287153697</v>
      </c>
      <c r="J87" s="244">
        <v>99.683042789223506</v>
      </c>
      <c r="K87" s="261">
        <v>97.647058823529406</v>
      </c>
    </row>
    <row r="88" spans="1:11" s="1" customFormat="1" ht="17.25" customHeight="1" x14ac:dyDescent="0.3">
      <c r="A88" s="43" t="s">
        <v>152</v>
      </c>
      <c r="B88" s="44" t="s">
        <v>88</v>
      </c>
      <c r="C88" s="256">
        <v>99.115044247787594</v>
      </c>
      <c r="D88" s="244">
        <v>69.650067294750997</v>
      </c>
      <c r="E88" s="261">
        <v>23.792697290930501</v>
      </c>
      <c r="F88" s="244">
        <v>69.512195121951194</v>
      </c>
      <c r="G88" s="261">
        <v>60.439560439560402</v>
      </c>
      <c r="H88" s="244">
        <v>85.106382978723403</v>
      </c>
      <c r="I88" s="261">
        <v>78.514376996805098</v>
      </c>
      <c r="J88" s="244">
        <v>97.478991596638707</v>
      </c>
      <c r="K88" s="261">
        <v>81.632653061224502</v>
      </c>
    </row>
    <row r="89" spans="1:11" s="1" customFormat="1" ht="17.25" customHeight="1" x14ac:dyDescent="0.3">
      <c r="A89" s="43" t="s">
        <v>166</v>
      </c>
      <c r="B89" s="44" t="s">
        <v>89</v>
      </c>
      <c r="C89" s="256">
        <v>100</v>
      </c>
      <c r="D89" s="244">
        <v>83.386327503974599</v>
      </c>
      <c r="E89" s="261">
        <v>83.414634146341498</v>
      </c>
      <c r="F89" s="244">
        <v>90.517241379310406</v>
      </c>
      <c r="G89" s="261">
        <v>85.344827586206904</v>
      </c>
      <c r="H89" s="244">
        <v>97.5</v>
      </c>
      <c r="I89" s="261">
        <v>89.102124742974596</v>
      </c>
      <c r="J89" s="244">
        <v>98.659517426273496</v>
      </c>
      <c r="K89" s="261">
        <v>90</v>
      </c>
    </row>
    <row r="90" spans="1:11" s="1" customFormat="1" ht="17.25" customHeight="1" x14ac:dyDescent="0.3">
      <c r="A90" s="43" t="s">
        <v>153</v>
      </c>
      <c r="B90" s="44" t="s">
        <v>90</v>
      </c>
      <c r="C90" s="256">
        <v>96.875</v>
      </c>
      <c r="D90" s="244">
        <v>88.0416666666667</v>
      </c>
      <c r="E90" s="261">
        <v>83.529411764705898</v>
      </c>
      <c r="F90" s="244">
        <v>98.675496688741703</v>
      </c>
      <c r="G90" s="261">
        <v>90.909090909090907</v>
      </c>
      <c r="H90" s="244">
        <v>88.095238095238102</v>
      </c>
      <c r="I90" s="261">
        <v>97.188755020080293</v>
      </c>
      <c r="J90" s="244">
        <v>99.426386233269596</v>
      </c>
      <c r="K90" s="261">
        <v>96.551724137931004</v>
      </c>
    </row>
    <row r="91" spans="1:11" s="1" customFormat="1" ht="17.25" customHeight="1" x14ac:dyDescent="0.3">
      <c r="A91" s="43" t="s">
        <v>153</v>
      </c>
      <c r="B91" s="44" t="s">
        <v>91</v>
      </c>
      <c r="C91" s="256">
        <v>96.875</v>
      </c>
      <c r="D91" s="244">
        <v>80.361445783132496</v>
      </c>
      <c r="E91" s="261">
        <v>72.045454545454504</v>
      </c>
      <c r="F91" s="244">
        <v>98.648648648648603</v>
      </c>
      <c r="G91" s="261">
        <v>96</v>
      </c>
      <c r="H91" s="244">
        <v>81.578947368421098</v>
      </c>
      <c r="I91" s="261">
        <v>89.640591966173403</v>
      </c>
      <c r="J91" s="244">
        <v>98.6111111111111</v>
      </c>
      <c r="K91" s="261">
        <v>91.176470588235304</v>
      </c>
    </row>
    <row r="92" spans="1:11" s="1" customFormat="1" ht="17.25" customHeight="1" x14ac:dyDescent="0.3">
      <c r="A92" s="43" t="s">
        <v>142</v>
      </c>
      <c r="B92" s="44" t="s">
        <v>92</v>
      </c>
      <c r="C92" s="256">
        <v>100</v>
      </c>
      <c r="D92" s="244">
        <v>77.555110220440895</v>
      </c>
      <c r="E92" s="261">
        <v>80.740740740740804</v>
      </c>
      <c r="F92" s="244">
        <v>96.875</v>
      </c>
      <c r="G92" s="261">
        <v>96.774193548387103</v>
      </c>
      <c r="H92" s="244">
        <v>66.6666666666667</v>
      </c>
      <c r="I92" s="261">
        <v>90.372670807453403</v>
      </c>
      <c r="J92" s="244">
        <v>97.841726618704996</v>
      </c>
      <c r="K92" s="261">
        <v>80</v>
      </c>
    </row>
    <row r="93" spans="1:11" s="1" customFormat="1" ht="17.25" customHeight="1" x14ac:dyDescent="0.3">
      <c r="A93" s="43" t="s">
        <v>142</v>
      </c>
      <c r="B93" s="44" t="s">
        <v>93</v>
      </c>
      <c r="C93" s="256">
        <v>100</v>
      </c>
      <c r="D93" s="244">
        <v>81.828703703703695</v>
      </c>
      <c r="E93" s="261">
        <v>73.664122137404604</v>
      </c>
      <c r="F93" s="244">
        <v>96</v>
      </c>
      <c r="G93" s="261">
        <v>92.307692307692307</v>
      </c>
      <c r="H93" s="244">
        <v>61.1111111111111</v>
      </c>
      <c r="I93" s="261">
        <v>88.359046283309993</v>
      </c>
      <c r="J93" s="244">
        <v>97.674418604651194</v>
      </c>
      <c r="K93" s="261">
        <v>80</v>
      </c>
    </row>
    <row r="94" spans="1:11" s="1" customFormat="1" ht="17.25" customHeight="1" x14ac:dyDescent="0.3">
      <c r="A94" s="43" t="s">
        <v>251</v>
      </c>
      <c r="B94" s="44" t="s">
        <v>94</v>
      </c>
      <c r="C94" s="256">
        <v>100</v>
      </c>
      <c r="D94" s="244">
        <v>86.9791666666667</v>
      </c>
      <c r="E94" s="261">
        <v>91.891891891891902</v>
      </c>
      <c r="F94" s="244">
        <v>100</v>
      </c>
      <c r="G94" s="261">
        <v>100</v>
      </c>
      <c r="H94" s="244">
        <v>92.307692307692307</v>
      </c>
      <c r="I94" s="261">
        <v>86.178861788617894</v>
      </c>
      <c r="J94" s="244">
        <v>95.238095238095198</v>
      </c>
      <c r="K94" s="261">
        <v>75</v>
      </c>
    </row>
    <row r="95" spans="1:11" s="1" customFormat="1" ht="17.25" customHeight="1" x14ac:dyDescent="0.3">
      <c r="A95" s="43" t="s">
        <v>251</v>
      </c>
      <c r="B95" s="44" t="s">
        <v>95</v>
      </c>
      <c r="C95" s="256">
        <v>97.368421052631604</v>
      </c>
      <c r="D95" s="244">
        <v>89.215686274509807</v>
      </c>
      <c r="E95" s="261">
        <v>82.894736842105303</v>
      </c>
      <c r="F95" s="244">
        <v>100</v>
      </c>
      <c r="G95" s="261">
        <v>100</v>
      </c>
      <c r="H95" s="244">
        <v>80</v>
      </c>
      <c r="I95" s="261">
        <v>91.549295774647902</v>
      </c>
      <c r="J95" s="244">
        <v>100</v>
      </c>
      <c r="K95" s="261">
        <v>100</v>
      </c>
    </row>
    <row r="96" spans="1:11" s="1" customFormat="1" ht="17.25" customHeight="1" x14ac:dyDescent="0.3">
      <c r="A96" s="43" t="s">
        <v>155</v>
      </c>
      <c r="B96" s="44" t="s">
        <v>96</v>
      </c>
      <c r="C96" s="256"/>
      <c r="D96" s="244"/>
      <c r="E96" s="261"/>
      <c r="F96" s="244"/>
      <c r="G96" s="261"/>
      <c r="H96" s="244"/>
      <c r="I96" s="261"/>
      <c r="J96" s="244"/>
      <c r="K96" s="261"/>
    </row>
    <row r="97" spans="1:11" s="1" customFormat="1" ht="17.25" customHeight="1" x14ac:dyDescent="0.3">
      <c r="A97" s="43" t="s">
        <v>317</v>
      </c>
      <c r="B97" s="44" t="s">
        <v>97</v>
      </c>
      <c r="C97" s="256">
        <v>100</v>
      </c>
      <c r="D97" s="244">
        <v>81.632653061224502</v>
      </c>
      <c r="E97" s="261">
        <v>28.571428571428601</v>
      </c>
      <c r="F97" s="244"/>
      <c r="G97" s="261"/>
      <c r="H97" s="244">
        <v>100</v>
      </c>
      <c r="I97" s="261">
        <v>74.025974025973994</v>
      </c>
      <c r="J97" s="244">
        <v>100</v>
      </c>
      <c r="K97" s="261">
        <v>100</v>
      </c>
    </row>
    <row r="98" spans="1:11" s="1" customFormat="1" ht="17.25" customHeight="1" x14ac:dyDescent="0.3">
      <c r="A98" s="43" t="s">
        <v>153</v>
      </c>
      <c r="B98" s="44" t="s">
        <v>98</v>
      </c>
      <c r="C98" s="256">
        <v>99.354838709677395</v>
      </c>
      <c r="D98" s="244">
        <v>68.088033012379597</v>
      </c>
      <c r="E98" s="261">
        <v>75.406871609403296</v>
      </c>
      <c r="F98" s="244">
        <v>97.5369458128079</v>
      </c>
      <c r="G98" s="261">
        <v>96.097560975609795</v>
      </c>
      <c r="H98" s="244">
        <v>75.675675675675706</v>
      </c>
      <c r="I98" s="261">
        <v>84.586466165413498</v>
      </c>
      <c r="J98" s="244">
        <v>97.053406998158394</v>
      </c>
      <c r="K98" s="261">
        <v>86.991869918699194</v>
      </c>
    </row>
    <row r="99" spans="1:11" s="1" customFormat="1" ht="17.25" customHeight="1" x14ac:dyDescent="0.3">
      <c r="A99" s="43" t="s">
        <v>238</v>
      </c>
      <c r="B99" s="44" t="s">
        <v>99</v>
      </c>
      <c r="C99" s="256">
        <v>100</v>
      </c>
      <c r="D99" s="244">
        <v>85.772833723653406</v>
      </c>
      <c r="E99" s="261">
        <v>85.897435897435898</v>
      </c>
      <c r="F99" s="244">
        <v>98.734177215189902</v>
      </c>
      <c r="G99" s="261">
        <v>96.794871794871796</v>
      </c>
      <c r="H99" s="244">
        <v>91.891891891891902</v>
      </c>
      <c r="I99" s="261">
        <v>91.317365269461106</v>
      </c>
      <c r="J99" s="244">
        <v>99.742268041237097</v>
      </c>
      <c r="K99" s="261">
        <v>90.909090909090907</v>
      </c>
    </row>
    <row r="100" spans="1:11" s="1" customFormat="1" ht="17.25" customHeight="1" x14ac:dyDescent="0.3">
      <c r="A100" s="43" t="s">
        <v>238</v>
      </c>
      <c r="B100" s="44" t="s">
        <v>100</v>
      </c>
      <c r="C100" s="256">
        <v>99.132589838909595</v>
      </c>
      <c r="D100" s="244">
        <v>78.188224596499197</v>
      </c>
      <c r="E100" s="261">
        <v>63.165572574762997</v>
      </c>
      <c r="F100" s="244">
        <v>93.401015228426402</v>
      </c>
      <c r="G100" s="261">
        <v>84.711779448621598</v>
      </c>
      <c r="H100" s="244">
        <v>82.142857142857096</v>
      </c>
      <c r="I100" s="261">
        <v>82.786885245901701</v>
      </c>
      <c r="J100" s="244">
        <v>99.097472924187699</v>
      </c>
      <c r="K100" s="261">
        <v>88.950276243093896</v>
      </c>
    </row>
    <row r="101" spans="1:11" s="1" customFormat="1" ht="17.25" customHeight="1" x14ac:dyDescent="0.3">
      <c r="A101" s="43" t="s">
        <v>238</v>
      </c>
      <c r="B101" s="44" t="s">
        <v>101</v>
      </c>
      <c r="C101" s="256">
        <v>100</v>
      </c>
      <c r="D101" s="244">
        <v>94.312796208530798</v>
      </c>
      <c r="E101" s="261">
        <v>96.296296296296305</v>
      </c>
      <c r="F101" s="244">
        <v>100</v>
      </c>
      <c r="G101" s="261">
        <v>97.5</v>
      </c>
      <c r="H101" s="244">
        <v>100</v>
      </c>
      <c r="I101" s="261">
        <v>98.004987531172105</v>
      </c>
      <c r="J101" s="244">
        <v>99.371069182389903</v>
      </c>
      <c r="K101" s="261">
        <v>93.75</v>
      </c>
    </row>
    <row r="102" spans="1:11" s="1" customFormat="1" ht="17.25" customHeight="1" x14ac:dyDescent="0.3">
      <c r="A102" s="43" t="s">
        <v>317</v>
      </c>
      <c r="B102" s="44" t="s">
        <v>102</v>
      </c>
      <c r="C102" s="256">
        <v>93.3333333333333</v>
      </c>
      <c r="D102" s="244">
        <v>79.184549356223201</v>
      </c>
      <c r="E102" s="261">
        <v>12.698412698412699</v>
      </c>
      <c r="F102" s="244">
        <v>66.6666666666667</v>
      </c>
      <c r="G102" s="261">
        <v>40</v>
      </c>
      <c r="H102" s="244">
        <v>100</v>
      </c>
      <c r="I102" s="261">
        <v>80.519480519480496</v>
      </c>
      <c r="J102" s="244">
        <v>95.918367346938794</v>
      </c>
      <c r="K102" s="261">
        <v>71.428571428571402</v>
      </c>
    </row>
    <row r="103" spans="1:11" s="1" customFormat="1" ht="17.25" customHeight="1" x14ac:dyDescent="0.3">
      <c r="A103" s="43" t="s">
        <v>152</v>
      </c>
      <c r="B103" s="44" t="s">
        <v>103</v>
      </c>
      <c r="C103" s="256">
        <v>100</v>
      </c>
      <c r="D103" s="244">
        <v>82.8125</v>
      </c>
      <c r="E103" s="261">
        <v>82.089552238805993</v>
      </c>
      <c r="F103" s="244">
        <v>100</v>
      </c>
      <c r="G103" s="261">
        <v>100</v>
      </c>
      <c r="H103" s="244">
        <v>100</v>
      </c>
      <c r="I103" s="261">
        <v>97.931034482758605</v>
      </c>
      <c r="J103" s="244">
        <v>98.809523809523796</v>
      </c>
      <c r="K103" s="261">
        <v>92.857142857142904</v>
      </c>
    </row>
    <row r="104" spans="1:11" s="1" customFormat="1" ht="17.25" customHeight="1" x14ac:dyDescent="0.3">
      <c r="A104" s="43" t="s">
        <v>238</v>
      </c>
      <c r="B104" s="44" t="s">
        <v>104</v>
      </c>
      <c r="C104" s="256">
        <v>98.915989159891595</v>
      </c>
      <c r="D104" s="244">
        <v>65.305611222444895</v>
      </c>
      <c r="E104" s="261">
        <v>41.779359430604998</v>
      </c>
      <c r="F104" s="244">
        <v>89.5</v>
      </c>
      <c r="G104" s="261">
        <v>86.274509803921603</v>
      </c>
      <c r="H104" s="244">
        <v>79.090909090909093</v>
      </c>
      <c r="I104" s="261">
        <v>66.106647187728299</v>
      </c>
      <c r="J104" s="244">
        <v>95.088161209068005</v>
      </c>
      <c r="K104" s="261">
        <v>64.545454545454504</v>
      </c>
    </row>
    <row r="105" spans="1:11" s="1" customFormat="1" ht="16.95" customHeight="1" x14ac:dyDescent="0.3">
      <c r="A105" s="43" t="s">
        <v>152</v>
      </c>
      <c r="B105" s="44" t="s">
        <v>105</v>
      </c>
      <c r="C105" s="256">
        <v>98.6111111111111</v>
      </c>
      <c r="D105" s="244">
        <v>80.534670008354198</v>
      </c>
      <c r="E105" s="261">
        <v>76.060606060606105</v>
      </c>
      <c r="F105" s="244">
        <v>93.203883495145604</v>
      </c>
      <c r="G105" s="261">
        <v>85.294117647058798</v>
      </c>
      <c r="H105" s="244">
        <v>70.588235294117695</v>
      </c>
      <c r="I105" s="261">
        <v>99.517684887459794</v>
      </c>
      <c r="J105" s="244">
        <v>100</v>
      </c>
      <c r="K105" s="261">
        <v>100</v>
      </c>
    </row>
    <row r="106" spans="1:11" ht="17.25" customHeight="1" x14ac:dyDescent="0.3">
      <c r="A106" s="43" t="s">
        <v>238</v>
      </c>
      <c r="B106" s="44" t="s">
        <v>106</v>
      </c>
      <c r="C106" s="256">
        <v>95.614035087719301</v>
      </c>
      <c r="D106" s="244">
        <v>85.079928952042593</v>
      </c>
      <c r="E106" s="261">
        <v>96.112311015118806</v>
      </c>
      <c r="F106" s="244">
        <v>99.456521739130395</v>
      </c>
      <c r="G106" s="261">
        <v>99.456521739130395</v>
      </c>
      <c r="H106" s="244">
        <v>93.103448275862107</v>
      </c>
      <c r="I106" s="261">
        <v>95.749202975557907</v>
      </c>
      <c r="J106" s="244">
        <v>99.830795262267301</v>
      </c>
      <c r="K106" s="261">
        <v>98.837209302325604</v>
      </c>
    </row>
    <row r="107" spans="1:11" ht="17.25" customHeight="1" x14ac:dyDescent="0.3">
      <c r="A107" s="43" t="s">
        <v>142</v>
      </c>
      <c r="B107" s="44" t="s">
        <v>107</v>
      </c>
      <c r="C107" s="256">
        <v>100</v>
      </c>
      <c r="D107" s="244">
        <v>71.497584541062807</v>
      </c>
      <c r="E107" s="261">
        <v>75.630252100840295</v>
      </c>
      <c r="F107" s="244">
        <v>98</v>
      </c>
      <c r="G107" s="261">
        <v>92.156862745097996</v>
      </c>
      <c r="H107" s="244">
        <v>94.4444444444444</v>
      </c>
      <c r="I107" s="261">
        <v>91.204588910133893</v>
      </c>
      <c r="J107" s="244">
        <v>97.297297297297305</v>
      </c>
      <c r="K107" s="261">
        <v>84</v>
      </c>
    </row>
    <row r="108" spans="1:11" ht="17.25" customHeight="1" x14ac:dyDescent="0.3">
      <c r="A108" s="43" t="s">
        <v>251</v>
      </c>
      <c r="B108" s="44" t="s">
        <v>108</v>
      </c>
      <c r="C108" s="256">
        <v>100</v>
      </c>
      <c r="D108" s="244">
        <v>61.290322580645203</v>
      </c>
      <c r="E108" s="261">
        <v>55.128205128205103</v>
      </c>
      <c r="F108" s="244">
        <v>100</v>
      </c>
      <c r="G108" s="261">
        <v>100</v>
      </c>
      <c r="H108" s="244">
        <v>71.428571428571402</v>
      </c>
      <c r="I108" s="261">
        <v>76.296296296296305</v>
      </c>
      <c r="J108" s="244">
        <v>95.238095238095198</v>
      </c>
      <c r="K108" s="261">
        <v>50</v>
      </c>
    </row>
    <row r="109" spans="1:11" ht="13.8" x14ac:dyDescent="0.3">
      <c r="A109" s="46"/>
      <c r="B109" s="46"/>
      <c r="C109" s="47"/>
      <c r="D109" s="46">
        <v>66.153846153846104</v>
      </c>
      <c r="E109" s="46">
        <v>55.652173913043498</v>
      </c>
      <c r="F109" s="46">
        <v>100</v>
      </c>
      <c r="G109" s="46">
        <v>88.8888888888889</v>
      </c>
      <c r="H109" s="46">
        <v>55.5555555555556</v>
      </c>
      <c r="I109" s="46">
        <v>88.700564971751405</v>
      </c>
      <c r="J109" s="46">
        <v>80.952380952381006</v>
      </c>
      <c r="K109" s="46">
        <v>38.461538461538503</v>
      </c>
    </row>
    <row r="110" spans="1:11" ht="17.25" customHeight="1" x14ac:dyDescent="0.3">
      <c r="A110" s="48" t="s">
        <v>238</v>
      </c>
      <c r="B110" s="243" t="s">
        <v>163</v>
      </c>
      <c r="C110" s="271">
        <v>96.699999999999989</v>
      </c>
      <c r="D110" s="265">
        <v>69.02</v>
      </c>
      <c r="E110" s="272">
        <v>21.97</v>
      </c>
      <c r="F110" s="266">
        <v>82.86</v>
      </c>
      <c r="G110" s="271">
        <v>71.83</v>
      </c>
      <c r="H110" s="265">
        <v>95.65</v>
      </c>
      <c r="I110" s="271">
        <v>77.339999999999989</v>
      </c>
      <c r="J110" s="266">
        <v>95.99</v>
      </c>
      <c r="K110" s="271">
        <v>41.67</v>
      </c>
    </row>
    <row r="111" spans="1:11" ht="17.25" customHeight="1" x14ac:dyDescent="0.3">
      <c r="A111" s="39" t="s">
        <v>142</v>
      </c>
      <c r="B111" s="48" t="s">
        <v>164</v>
      </c>
      <c r="C111" s="272">
        <v>98.58</v>
      </c>
      <c r="D111" s="266">
        <v>81.100000000000009</v>
      </c>
      <c r="E111" s="272">
        <v>82.71</v>
      </c>
      <c r="F111" s="266">
        <v>96</v>
      </c>
      <c r="G111" s="272">
        <v>85.57</v>
      </c>
      <c r="H111" s="266">
        <v>87.47</v>
      </c>
      <c r="I111" s="272">
        <v>92.02</v>
      </c>
      <c r="J111" s="266">
        <v>99.08</v>
      </c>
      <c r="K111" s="272">
        <v>92.36999999999999</v>
      </c>
    </row>
    <row r="112" spans="1:11" ht="17.25" customHeight="1" x14ac:dyDescent="0.25">
      <c r="A112" s="40"/>
      <c r="B112" s="49"/>
      <c r="C112" s="50"/>
      <c r="D112" s="49"/>
      <c r="E112" s="49"/>
      <c r="F112" s="49"/>
      <c r="G112" s="49"/>
      <c r="H112" s="49"/>
      <c r="I112" s="49"/>
      <c r="J112" s="49"/>
      <c r="K112" s="231"/>
    </row>
    <row r="113" spans="1:1" x14ac:dyDescent="0.25">
      <c r="A113" s="262" t="s">
        <v>248</v>
      </c>
    </row>
  </sheetData>
  <autoFilter ref="A4:B111" xr:uid="{00000000-0001-0000-0900-000000000000}"/>
  <mergeCells count="1">
    <mergeCell ref="A1:B1"/>
  </mergeCells>
  <phoneticPr fontId="2" type="noConversion"/>
  <pageMargins left="0.2" right="0.78431372549019596" top="0.4" bottom="0.98039215686274495" header="0.50980392156862797" footer="0.50980392156862797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AL123"/>
  <sheetViews>
    <sheetView zoomScaleNormal="100" workbookViewId="0">
      <pane xSplit="2" ySplit="2" topLeftCell="C79" activePane="bottomRight" state="frozen"/>
      <selection pane="topRight" activeCell="C1" sqref="C1"/>
      <selection pane="bottomLeft" activeCell="A3" sqref="A3"/>
      <selection pane="bottomRight" activeCell="C108" sqref="C108:S108"/>
    </sheetView>
  </sheetViews>
  <sheetFormatPr defaultColWidth="9.33203125" defaultRowHeight="13.2" x14ac:dyDescent="0.25"/>
  <cols>
    <col min="1" max="1" width="21.33203125" style="3" customWidth="1"/>
    <col min="2" max="2" width="18.44140625" style="3" customWidth="1"/>
    <col min="3" max="3" width="13.33203125" style="73" bestFit="1" customWidth="1"/>
    <col min="4" max="4" width="12.44140625" style="73" bestFit="1" customWidth="1"/>
    <col min="5" max="5" width="12.6640625" style="6" bestFit="1" customWidth="1"/>
    <col min="6" max="6" width="13.33203125" style="7" bestFit="1" customWidth="1"/>
    <col min="7" max="7" width="10.5546875" style="7" bestFit="1" customWidth="1"/>
    <col min="8" max="8" width="11.5546875" style="6" bestFit="1" customWidth="1"/>
    <col min="9" max="9" width="9" style="6" bestFit="1" customWidth="1"/>
    <col min="10" max="10" width="14.33203125" style="7" bestFit="1" customWidth="1"/>
    <col min="11" max="11" width="8.6640625" style="7" bestFit="1" customWidth="1"/>
    <col min="12" max="12" width="10.33203125" style="6" bestFit="1" customWidth="1"/>
    <col min="13" max="13" width="8.6640625" style="6" bestFit="1" customWidth="1"/>
    <col min="14" max="15" width="12.5546875" style="8" bestFit="1" customWidth="1"/>
    <col min="16" max="16" width="11.6640625" style="6" bestFit="1" customWidth="1"/>
    <col min="17" max="17" width="8.6640625" style="6" bestFit="1" customWidth="1"/>
    <col min="18" max="18" width="15.6640625" style="7" bestFit="1" customWidth="1"/>
    <col min="19" max="19" width="15.44140625" style="7" bestFit="1" customWidth="1"/>
    <col min="20" max="20" width="9.33203125" style="6" bestFit="1" customWidth="1"/>
    <col min="21" max="21" width="9.6640625" style="6" customWidth="1"/>
    <col min="22" max="22" width="10.33203125" style="7" customWidth="1"/>
    <col min="23" max="23" width="13.6640625" style="7" customWidth="1"/>
    <col min="24" max="24" width="8.6640625" style="6" customWidth="1"/>
    <col min="25" max="25" width="17.44140625" style="6" hidden="1" customWidth="1"/>
    <col min="26" max="27" width="9.33203125" style="7" hidden="1" customWidth="1"/>
    <col min="28" max="28" width="10.6640625" style="6" hidden="1" customWidth="1"/>
    <col min="29" max="29" width="8.6640625" style="7" hidden="1" customWidth="1"/>
    <col min="30" max="30" width="9.33203125" style="7" hidden="1" customWidth="1"/>
    <col min="31" max="31" width="9.33203125" style="6" hidden="1" customWidth="1"/>
    <col min="32" max="32" width="13.44140625" style="213" hidden="1" customWidth="1"/>
    <col min="33" max="33" width="12.33203125" style="213" hidden="1" customWidth="1"/>
    <col min="34" max="34" width="10.5546875" style="6" hidden="1" customWidth="1"/>
    <col min="35" max="35" width="9.33203125" style="7" hidden="1" customWidth="1"/>
    <col min="36" max="36" width="11" style="7" hidden="1" customWidth="1"/>
    <col min="37" max="37" width="8.6640625" style="6" hidden="1" customWidth="1"/>
    <col min="38" max="38" width="9.33203125" style="3" customWidth="1"/>
    <col min="39" max="16384" width="9.33203125" style="3"/>
  </cols>
  <sheetData>
    <row r="1" spans="1:38" ht="27.6" x14ac:dyDescent="0.3">
      <c r="A1" s="223" t="s">
        <v>324</v>
      </c>
      <c r="B1" s="51" t="s">
        <v>156</v>
      </c>
      <c r="C1" s="435" t="s">
        <v>249</v>
      </c>
      <c r="D1" s="435"/>
      <c r="E1" s="435"/>
      <c r="F1" s="431" t="s">
        <v>157</v>
      </c>
      <c r="G1" s="431"/>
      <c r="H1" s="431"/>
      <c r="I1" s="431"/>
      <c r="J1" s="430" t="s">
        <v>158</v>
      </c>
      <c r="K1" s="430"/>
      <c r="L1" s="430"/>
      <c r="M1" s="430"/>
      <c r="N1" s="436" t="s">
        <v>159</v>
      </c>
      <c r="O1" s="431"/>
      <c r="P1" s="437"/>
      <c r="Q1" s="431"/>
      <c r="R1" s="430" t="s">
        <v>160</v>
      </c>
      <c r="S1" s="430"/>
      <c r="T1" s="430"/>
      <c r="U1" s="430"/>
      <c r="V1" s="431" t="s">
        <v>161</v>
      </c>
      <c r="W1" s="431"/>
      <c r="X1" s="431"/>
      <c r="Y1" s="204"/>
      <c r="Z1" s="203"/>
      <c r="AA1" s="204"/>
      <c r="AB1" s="205"/>
      <c r="AC1" s="203"/>
      <c r="AD1" s="204"/>
      <c r="AE1" s="205"/>
      <c r="AF1" s="206"/>
      <c r="AG1" s="207"/>
      <c r="AH1" s="205"/>
      <c r="AI1" s="203"/>
      <c r="AJ1" s="204"/>
      <c r="AK1" s="205"/>
      <c r="AL1" s="9"/>
    </row>
    <row r="2" spans="1:38" s="4" customFormat="1" ht="15.6" x14ac:dyDescent="0.3">
      <c r="A2" s="52" t="s">
        <v>109</v>
      </c>
      <c r="B2" s="52" t="s">
        <v>110</v>
      </c>
      <c r="C2" s="366" t="s">
        <v>111</v>
      </c>
      <c r="D2" s="366" t="s">
        <v>112</v>
      </c>
      <c r="E2" s="367" t="s">
        <v>113</v>
      </c>
      <c r="F2" s="52" t="s">
        <v>114</v>
      </c>
      <c r="G2" s="52" t="s">
        <v>115</v>
      </c>
      <c r="H2" s="53" t="s">
        <v>116</v>
      </c>
      <c r="I2" s="53" t="s">
        <v>112</v>
      </c>
      <c r="J2" s="372" t="s">
        <v>117</v>
      </c>
      <c r="K2" s="372" t="s">
        <v>118</v>
      </c>
      <c r="L2" s="369" t="s">
        <v>119</v>
      </c>
      <c r="M2" s="369" t="s">
        <v>112</v>
      </c>
      <c r="N2" s="54" t="s">
        <v>120</v>
      </c>
      <c r="O2" s="54" t="s">
        <v>121</v>
      </c>
      <c r="P2" s="53" t="s">
        <v>122</v>
      </c>
      <c r="Q2" s="53" t="s">
        <v>112</v>
      </c>
      <c r="R2" s="372" t="s">
        <v>123</v>
      </c>
      <c r="S2" s="372" t="s">
        <v>124</v>
      </c>
      <c r="T2" s="369" t="s">
        <v>125</v>
      </c>
      <c r="U2" s="369" t="s">
        <v>112</v>
      </c>
      <c r="V2" s="55" t="s">
        <v>126</v>
      </c>
      <c r="W2" s="55" t="s">
        <v>127</v>
      </c>
      <c r="X2" s="53" t="s">
        <v>128</v>
      </c>
      <c r="Y2" s="214" t="s">
        <v>1</v>
      </c>
      <c r="Z2" s="198" t="s">
        <v>129</v>
      </c>
      <c r="AA2" s="199" t="s">
        <v>130</v>
      </c>
      <c r="AB2" s="200" t="s">
        <v>131</v>
      </c>
      <c r="AC2" s="198" t="s">
        <v>132</v>
      </c>
      <c r="AD2" s="199" t="s">
        <v>133</v>
      </c>
      <c r="AE2" s="200" t="s">
        <v>134</v>
      </c>
      <c r="AF2" s="201" t="s">
        <v>135</v>
      </c>
      <c r="AG2" s="202" t="s">
        <v>136</v>
      </c>
      <c r="AH2" s="200" t="s">
        <v>137</v>
      </c>
      <c r="AI2" s="198" t="s">
        <v>138</v>
      </c>
      <c r="AJ2" s="199" t="s">
        <v>139</v>
      </c>
      <c r="AK2" s="200" t="s">
        <v>140</v>
      </c>
      <c r="AL2" s="10" t="s">
        <v>141</v>
      </c>
    </row>
    <row r="3" spans="1:38" ht="13.8" x14ac:dyDescent="0.3">
      <c r="A3" s="56" t="s">
        <v>142</v>
      </c>
      <c r="B3" s="56" t="s">
        <v>5</v>
      </c>
      <c r="C3" s="368">
        <v>7937300.5800000001</v>
      </c>
      <c r="D3" s="368">
        <v>10507571.300000001</v>
      </c>
      <c r="E3" s="369">
        <v>0.75538869576835499</v>
      </c>
      <c r="F3" s="57">
        <v>4761</v>
      </c>
      <c r="G3" s="57">
        <v>4182</v>
      </c>
      <c r="H3" s="58">
        <v>0.87839999999999996</v>
      </c>
      <c r="I3" s="53">
        <v>0.90569999999999995</v>
      </c>
      <c r="J3" s="373">
        <v>5909</v>
      </c>
      <c r="K3" s="373">
        <v>4938</v>
      </c>
      <c r="L3" s="374">
        <v>0.8357</v>
      </c>
      <c r="M3" s="369">
        <v>0.82779999999999998</v>
      </c>
      <c r="N3" s="59">
        <v>9446518.9399999995</v>
      </c>
      <c r="O3" s="59">
        <v>6062906.4000000004</v>
      </c>
      <c r="P3" s="58">
        <v>0.64180000000000004</v>
      </c>
      <c r="Q3" s="58">
        <v>0.65169999999999995</v>
      </c>
      <c r="R3" s="373">
        <v>4282</v>
      </c>
      <c r="S3" s="373">
        <v>2627</v>
      </c>
      <c r="T3" s="374">
        <v>0.61350000000000005</v>
      </c>
      <c r="U3" s="374">
        <v>0.67059999999999997</v>
      </c>
      <c r="V3" s="57">
        <v>3464</v>
      </c>
      <c r="W3" s="57">
        <v>2876</v>
      </c>
      <c r="X3" s="58">
        <v>0.83030000000000004</v>
      </c>
      <c r="Y3" s="215"/>
      <c r="Z3" s="203">
        <v>4654</v>
      </c>
      <c r="AA3" s="204">
        <v>4816</v>
      </c>
      <c r="AB3" s="205">
        <v>1.0347999999999999</v>
      </c>
      <c r="AC3" s="203">
        <v>6433</v>
      </c>
      <c r="AD3" s="204">
        <v>5312</v>
      </c>
      <c r="AE3" s="205">
        <v>0.82569999999999999</v>
      </c>
      <c r="AF3" s="206">
        <v>12240226.41</v>
      </c>
      <c r="AG3" s="207">
        <v>8173147.7199999997</v>
      </c>
      <c r="AH3" s="205">
        <v>0.66769999999999996</v>
      </c>
      <c r="AI3" s="203">
        <v>4843</v>
      </c>
      <c r="AJ3" s="204">
        <v>3326</v>
      </c>
      <c r="AK3" s="205">
        <v>0.68679999999999997</v>
      </c>
      <c r="AL3" s="9" t="s">
        <v>165</v>
      </c>
    </row>
    <row r="4" spans="1:38" ht="13.8" x14ac:dyDescent="0.3">
      <c r="A4" s="56" t="s">
        <v>152</v>
      </c>
      <c r="B4" s="56" t="s">
        <v>6</v>
      </c>
      <c r="C4" s="368">
        <v>1207601.21</v>
      </c>
      <c r="D4" s="368">
        <v>1722235.69</v>
      </c>
      <c r="E4" s="369">
        <v>0.70118231610912696</v>
      </c>
      <c r="F4" s="57">
        <v>831</v>
      </c>
      <c r="G4" s="57">
        <v>830</v>
      </c>
      <c r="H4" s="58">
        <v>0.99880000000000002</v>
      </c>
      <c r="I4" s="53">
        <v>1</v>
      </c>
      <c r="J4" s="373">
        <v>1115</v>
      </c>
      <c r="K4" s="373">
        <v>1009</v>
      </c>
      <c r="L4" s="374">
        <v>0.90490000000000004</v>
      </c>
      <c r="M4" s="369">
        <v>0.9</v>
      </c>
      <c r="N4" s="59">
        <v>1585161.89</v>
      </c>
      <c r="O4" s="59">
        <v>959831.52</v>
      </c>
      <c r="P4" s="58">
        <v>0.60550000000000004</v>
      </c>
      <c r="Q4" s="58">
        <v>0.62519999999999998</v>
      </c>
      <c r="R4" s="373">
        <v>784</v>
      </c>
      <c r="S4" s="373">
        <v>453</v>
      </c>
      <c r="T4" s="374">
        <v>0.57779999999999998</v>
      </c>
      <c r="U4" s="374">
        <v>0.62960000000000005</v>
      </c>
      <c r="V4" s="57">
        <v>697</v>
      </c>
      <c r="W4" s="57">
        <v>601</v>
      </c>
      <c r="X4" s="58">
        <v>0.86229999999999996</v>
      </c>
      <c r="Y4" s="215"/>
      <c r="Z4" s="203">
        <v>932</v>
      </c>
      <c r="AA4" s="204">
        <v>1055</v>
      </c>
      <c r="AB4" s="205">
        <v>1.1319999999999999</v>
      </c>
      <c r="AC4" s="203">
        <v>1357</v>
      </c>
      <c r="AD4" s="204">
        <v>1212</v>
      </c>
      <c r="AE4" s="205">
        <v>0.8931</v>
      </c>
      <c r="AF4" s="206">
        <v>2330160</v>
      </c>
      <c r="AG4" s="207">
        <v>1640929.57</v>
      </c>
      <c r="AH4" s="205">
        <v>0.70420000000000005</v>
      </c>
      <c r="AI4" s="203">
        <v>1010</v>
      </c>
      <c r="AJ4" s="204">
        <v>671</v>
      </c>
      <c r="AK4" s="205">
        <v>0.66439999999999999</v>
      </c>
      <c r="AL4" s="9" t="s">
        <v>165</v>
      </c>
    </row>
    <row r="5" spans="1:38" ht="13.8" x14ac:dyDescent="0.3">
      <c r="A5" s="56" t="s">
        <v>152</v>
      </c>
      <c r="B5" s="56" t="s">
        <v>7</v>
      </c>
      <c r="C5" s="368">
        <v>354709.24</v>
      </c>
      <c r="D5" s="368">
        <v>481497.15</v>
      </c>
      <c r="E5" s="369">
        <v>0.73667983289205297</v>
      </c>
      <c r="F5" s="57">
        <v>221</v>
      </c>
      <c r="G5" s="57">
        <v>228</v>
      </c>
      <c r="H5" s="58">
        <v>1.0317000000000001</v>
      </c>
      <c r="I5" s="53">
        <v>1</v>
      </c>
      <c r="J5" s="373">
        <v>322</v>
      </c>
      <c r="K5" s="373">
        <v>287</v>
      </c>
      <c r="L5" s="374">
        <v>0.89129999999999998</v>
      </c>
      <c r="M5" s="369">
        <v>0.87229999999999996</v>
      </c>
      <c r="N5" s="59">
        <v>436023.38</v>
      </c>
      <c r="O5" s="59">
        <v>273266.01</v>
      </c>
      <c r="P5" s="58">
        <v>0.62670000000000003</v>
      </c>
      <c r="Q5" s="58">
        <v>0.63109999999999999</v>
      </c>
      <c r="R5" s="373">
        <v>265</v>
      </c>
      <c r="S5" s="373">
        <v>162</v>
      </c>
      <c r="T5" s="374">
        <v>0.61129999999999995</v>
      </c>
      <c r="U5" s="374">
        <v>0.59450000000000003</v>
      </c>
      <c r="V5" s="57">
        <v>161</v>
      </c>
      <c r="W5" s="57">
        <v>139</v>
      </c>
      <c r="X5" s="58">
        <v>0.86339999999999995</v>
      </c>
      <c r="Y5" s="215"/>
      <c r="Z5" s="203">
        <v>200</v>
      </c>
      <c r="AA5" s="204">
        <v>216</v>
      </c>
      <c r="AB5" s="205">
        <v>1.08</v>
      </c>
      <c r="AC5" s="203">
        <v>390</v>
      </c>
      <c r="AD5" s="204">
        <v>340</v>
      </c>
      <c r="AE5" s="205">
        <v>0.87180000000000002</v>
      </c>
      <c r="AF5" s="206">
        <v>634979.81999999995</v>
      </c>
      <c r="AG5" s="207">
        <v>397345.08</v>
      </c>
      <c r="AH5" s="205">
        <v>0.62580000000000002</v>
      </c>
      <c r="AI5" s="203">
        <v>315</v>
      </c>
      <c r="AJ5" s="204">
        <v>186</v>
      </c>
      <c r="AK5" s="205">
        <v>0.59050000000000002</v>
      </c>
      <c r="AL5" s="9" t="s">
        <v>165</v>
      </c>
    </row>
    <row r="6" spans="1:38" ht="13.8" x14ac:dyDescent="0.3">
      <c r="A6" s="56" t="s">
        <v>153</v>
      </c>
      <c r="B6" s="56" t="s">
        <v>8</v>
      </c>
      <c r="C6" s="368">
        <v>2205357.9500000002</v>
      </c>
      <c r="D6" s="368">
        <v>3054553.84</v>
      </c>
      <c r="E6" s="369">
        <v>0.72199020397689295</v>
      </c>
      <c r="F6" s="57">
        <v>1690</v>
      </c>
      <c r="G6" s="57">
        <v>1640</v>
      </c>
      <c r="H6" s="58">
        <v>0.97040000000000004</v>
      </c>
      <c r="I6" s="53">
        <v>1</v>
      </c>
      <c r="J6" s="373">
        <v>1858</v>
      </c>
      <c r="K6" s="373">
        <v>1806</v>
      </c>
      <c r="L6" s="374">
        <v>0.97199999999999998</v>
      </c>
      <c r="M6" s="369">
        <v>0.9</v>
      </c>
      <c r="N6" s="59">
        <v>2695023.05</v>
      </c>
      <c r="O6" s="59">
        <v>1690091.47</v>
      </c>
      <c r="P6" s="58">
        <v>0.62709999999999999</v>
      </c>
      <c r="Q6" s="58">
        <v>0.63790000000000002</v>
      </c>
      <c r="R6" s="373">
        <v>1383</v>
      </c>
      <c r="S6" s="373">
        <v>903</v>
      </c>
      <c r="T6" s="374">
        <v>0.65290000000000004</v>
      </c>
      <c r="U6" s="374">
        <v>0.7</v>
      </c>
      <c r="V6" s="57">
        <v>1312</v>
      </c>
      <c r="W6" s="57">
        <v>1208</v>
      </c>
      <c r="X6" s="58">
        <v>0.92069999999999996</v>
      </c>
      <c r="Y6" s="215"/>
      <c r="Z6" s="203">
        <v>1772</v>
      </c>
      <c r="AA6" s="204">
        <v>1756</v>
      </c>
      <c r="AB6" s="205">
        <v>0.99099999999999999</v>
      </c>
      <c r="AC6" s="203">
        <v>2085</v>
      </c>
      <c r="AD6" s="204">
        <v>1876</v>
      </c>
      <c r="AE6" s="205">
        <v>0.89980000000000004</v>
      </c>
      <c r="AF6" s="206">
        <v>3482669.87</v>
      </c>
      <c r="AG6" s="207">
        <v>2367007.67</v>
      </c>
      <c r="AH6" s="205">
        <v>0.67969999999999997</v>
      </c>
      <c r="AI6" s="203">
        <v>1604</v>
      </c>
      <c r="AJ6" s="204">
        <v>1173</v>
      </c>
      <c r="AK6" s="205">
        <v>0.73129999999999995</v>
      </c>
      <c r="AL6" s="9" t="s">
        <v>165</v>
      </c>
    </row>
    <row r="7" spans="1:38" ht="13.8" x14ac:dyDescent="0.3">
      <c r="A7" s="56" t="s">
        <v>152</v>
      </c>
      <c r="B7" s="56" t="s">
        <v>9</v>
      </c>
      <c r="C7" s="368">
        <v>1060718.73</v>
      </c>
      <c r="D7" s="368">
        <v>1287145.1100000001</v>
      </c>
      <c r="E7" s="369">
        <v>0.82408636117181899</v>
      </c>
      <c r="F7" s="57">
        <v>557</v>
      </c>
      <c r="G7" s="57">
        <v>509</v>
      </c>
      <c r="H7" s="58">
        <v>0.91379999999999995</v>
      </c>
      <c r="I7" s="53">
        <v>0.97570000000000001</v>
      </c>
      <c r="J7" s="373">
        <v>828</v>
      </c>
      <c r="K7" s="373">
        <v>777</v>
      </c>
      <c r="L7" s="374">
        <v>0.93840000000000001</v>
      </c>
      <c r="M7" s="369">
        <v>0.9</v>
      </c>
      <c r="N7" s="59">
        <v>1071367.6399999999</v>
      </c>
      <c r="O7" s="59">
        <v>786438.01</v>
      </c>
      <c r="P7" s="58">
        <v>0.73409999999999997</v>
      </c>
      <c r="Q7" s="58">
        <v>0.7</v>
      </c>
      <c r="R7" s="373">
        <v>613</v>
      </c>
      <c r="S7" s="373">
        <v>439</v>
      </c>
      <c r="T7" s="374">
        <v>0.71619999999999995</v>
      </c>
      <c r="U7" s="374">
        <v>0.7</v>
      </c>
      <c r="V7" s="57">
        <v>583</v>
      </c>
      <c r="W7" s="57">
        <v>508</v>
      </c>
      <c r="X7" s="58">
        <v>0.87139999999999995</v>
      </c>
      <c r="Y7" s="215"/>
      <c r="Z7" s="203">
        <v>569</v>
      </c>
      <c r="AA7" s="204">
        <v>587</v>
      </c>
      <c r="AB7" s="205">
        <v>1.0316000000000001</v>
      </c>
      <c r="AC7" s="203">
        <v>1064</v>
      </c>
      <c r="AD7" s="204">
        <v>977</v>
      </c>
      <c r="AE7" s="205">
        <v>0.91820000000000002</v>
      </c>
      <c r="AF7" s="206">
        <v>1519368.44</v>
      </c>
      <c r="AG7" s="207">
        <v>1012460.17</v>
      </c>
      <c r="AH7" s="205">
        <v>0.66639999999999999</v>
      </c>
      <c r="AI7" s="203">
        <v>802</v>
      </c>
      <c r="AJ7" s="204">
        <v>530</v>
      </c>
      <c r="AK7" s="205">
        <v>0.66080000000000005</v>
      </c>
      <c r="AL7" s="9" t="s">
        <v>165</v>
      </c>
    </row>
    <row r="8" spans="1:38" ht="13.8" x14ac:dyDescent="0.3">
      <c r="A8" s="56" t="s">
        <v>152</v>
      </c>
      <c r="B8" s="56" t="s">
        <v>10</v>
      </c>
      <c r="C8" s="368">
        <v>442867.31</v>
      </c>
      <c r="D8" s="368">
        <v>526735.5</v>
      </c>
      <c r="E8" s="369">
        <v>0.84077741105355497</v>
      </c>
      <c r="F8" s="57">
        <v>162</v>
      </c>
      <c r="G8" s="57">
        <v>170</v>
      </c>
      <c r="H8" s="58">
        <v>1.0494000000000001</v>
      </c>
      <c r="I8" s="53">
        <v>1</v>
      </c>
      <c r="J8" s="373">
        <v>272</v>
      </c>
      <c r="K8" s="373">
        <v>239</v>
      </c>
      <c r="L8" s="374">
        <v>0.87870000000000004</v>
      </c>
      <c r="M8" s="369">
        <v>0.88449999999999995</v>
      </c>
      <c r="N8" s="59">
        <v>499176.56</v>
      </c>
      <c r="O8" s="59">
        <v>370349.54</v>
      </c>
      <c r="P8" s="58">
        <v>0.7419</v>
      </c>
      <c r="Q8" s="58">
        <v>0.7</v>
      </c>
      <c r="R8" s="373">
        <v>188</v>
      </c>
      <c r="S8" s="373">
        <v>119</v>
      </c>
      <c r="T8" s="374">
        <v>0.63300000000000001</v>
      </c>
      <c r="U8" s="374">
        <v>0.64270000000000005</v>
      </c>
      <c r="V8" s="57">
        <v>179</v>
      </c>
      <c r="W8" s="57">
        <v>83</v>
      </c>
      <c r="X8" s="58">
        <v>0.4637</v>
      </c>
      <c r="Y8" s="215"/>
      <c r="Z8" s="203">
        <v>193</v>
      </c>
      <c r="AA8" s="204">
        <v>202</v>
      </c>
      <c r="AB8" s="205">
        <v>1.0466</v>
      </c>
      <c r="AC8" s="203">
        <v>338</v>
      </c>
      <c r="AD8" s="204">
        <v>289</v>
      </c>
      <c r="AE8" s="205">
        <v>0.85499999999999998</v>
      </c>
      <c r="AF8" s="206">
        <v>664596.23</v>
      </c>
      <c r="AG8" s="207">
        <v>391250.49</v>
      </c>
      <c r="AH8" s="205">
        <v>0.5887</v>
      </c>
      <c r="AI8" s="203">
        <v>259</v>
      </c>
      <c r="AJ8" s="204">
        <v>160</v>
      </c>
      <c r="AK8" s="205">
        <v>0.61780000000000002</v>
      </c>
      <c r="AL8" s="9" t="s">
        <v>165</v>
      </c>
    </row>
    <row r="9" spans="1:38" ht="13.8" x14ac:dyDescent="0.3">
      <c r="A9" s="56" t="s">
        <v>317</v>
      </c>
      <c r="B9" s="56" t="s">
        <v>11</v>
      </c>
      <c r="C9" s="368">
        <v>2747354.55</v>
      </c>
      <c r="D9" s="368">
        <v>3944154.35</v>
      </c>
      <c r="E9" s="369">
        <v>0.69656364994944997</v>
      </c>
      <c r="F9" s="57">
        <v>1993</v>
      </c>
      <c r="G9" s="57">
        <v>1817</v>
      </c>
      <c r="H9" s="58">
        <v>0.91169999999999995</v>
      </c>
      <c r="I9" s="53">
        <v>0.95569999999999999</v>
      </c>
      <c r="J9" s="373">
        <v>2504</v>
      </c>
      <c r="K9" s="373">
        <v>2341</v>
      </c>
      <c r="L9" s="374">
        <v>0.93489999999999995</v>
      </c>
      <c r="M9" s="369">
        <v>0.9</v>
      </c>
      <c r="N9" s="59">
        <v>3368637.44</v>
      </c>
      <c r="O9" s="59">
        <v>2125328.79</v>
      </c>
      <c r="P9" s="58">
        <v>0.63090000000000002</v>
      </c>
      <c r="Q9" s="58">
        <v>0.63639999999999997</v>
      </c>
      <c r="R9" s="373">
        <v>1978</v>
      </c>
      <c r="S9" s="373">
        <v>1101</v>
      </c>
      <c r="T9" s="374">
        <v>0.55659999999999998</v>
      </c>
      <c r="U9" s="374">
        <v>0.63280000000000003</v>
      </c>
      <c r="V9" s="57">
        <v>1536</v>
      </c>
      <c r="W9" s="57">
        <v>1329</v>
      </c>
      <c r="X9" s="58">
        <v>0.86519999999999997</v>
      </c>
      <c r="Y9" s="215"/>
      <c r="Z9" s="203">
        <v>1985</v>
      </c>
      <c r="AA9" s="204">
        <v>1930</v>
      </c>
      <c r="AB9" s="205">
        <v>0.97230000000000005</v>
      </c>
      <c r="AC9" s="203">
        <v>2647</v>
      </c>
      <c r="AD9" s="204">
        <v>2341</v>
      </c>
      <c r="AE9" s="205">
        <v>0.88439999999999996</v>
      </c>
      <c r="AF9" s="206">
        <v>4867421.97</v>
      </c>
      <c r="AG9" s="207">
        <v>3282523.27</v>
      </c>
      <c r="AH9" s="205">
        <v>0.6744</v>
      </c>
      <c r="AI9" s="203">
        <v>2145</v>
      </c>
      <c r="AJ9" s="204">
        <v>1434</v>
      </c>
      <c r="AK9" s="205">
        <v>0.66849999999999998</v>
      </c>
      <c r="AL9" s="9" t="s">
        <v>165</v>
      </c>
    </row>
    <row r="10" spans="1:38" ht="13.8" x14ac:dyDescent="0.3">
      <c r="A10" s="56" t="s">
        <v>317</v>
      </c>
      <c r="B10" s="56" t="s">
        <v>12</v>
      </c>
      <c r="C10" s="368">
        <v>1560096.78</v>
      </c>
      <c r="D10" s="368">
        <v>2053089.31</v>
      </c>
      <c r="E10" s="369">
        <v>0.75987769864721599</v>
      </c>
      <c r="F10" s="57">
        <v>1070</v>
      </c>
      <c r="G10" s="57">
        <v>991</v>
      </c>
      <c r="H10" s="58">
        <v>0.92620000000000002</v>
      </c>
      <c r="I10" s="53">
        <v>0.96850000000000003</v>
      </c>
      <c r="J10" s="373">
        <v>1280</v>
      </c>
      <c r="K10" s="373">
        <v>1220</v>
      </c>
      <c r="L10" s="374">
        <v>0.95309999999999995</v>
      </c>
      <c r="M10" s="369">
        <v>0.9</v>
      </c>
      <c r="N10" s="59">
        <v>1688736.11</v>
      </c>
      <c r="O10" s="59">
        <v>1111994.76</v>
      </c>
      <c r="P10" s="58">
        <v>0.65849999999999997</v>
      </c>
      <c r="Q10" s="58">
        <v>0.67459999999999998</v>
      </c>
      <c r="R10" s="373">
        <v>971</v>
      </c>
      <c r="S10" s="373">
        <v>617</v>
      </c>
      <c r="T10" s="374">
        <v>0.63539999999999996</v>
      </c>
      <c r="U10" s="374">
        <v>0.7</v>
      </c>
      <c r="V10" s="57">
        <v>814</v>
      </c>
      <c r="W10" s="57">
        <v>713</v>
      </c>
      <c r="X10" s="58">
        <v>0.87590000000000001</v>
      </c>
      <c r="Y10" s="215"/>
      <c r="Z10" s="203">
        <v>1498</v>
      </c>
      <c r="AA10" s="204">
        <v>1473</v>
      </c>
      <c r="AB10" s="205">
        <v>0.98329999999999995</v>
      </c>
      <c r="AC10" s="203">
        <v>1702</v>
      </c>
      <c r="AD10" s="204">
        <v>1560</v>
      </c>
      <c r="AE10" s="205">
        <v>0.91659999999999997</v>
      </c>
      <c r="AF10" s="206">
        <v>2664049</v>
      </c>
      <c r="AG10" s="207">
        <v>1900128.98</v>
      </c>
      <c r="AH10" s="205">
        <v>0.71319999999999995</v>
      </c>
      <c r="AI10" s="203">
        <v>1314</v>
      </c>
      <c r="AJ10" s="204">
        <v>917</v>
      </c>
      <c r="AK10" s="205">
        <v>0.69789999999999996</v>
      </c>
      <c r="AL10" s="9" t="s">
        <v>165</v>
      </c>
    </row>
    <row r="11" spans="1:38" ht="13.8" x14ac:dyDescent="0.3">
      <c r="A11" s="56" t="s">
        <v>166</v>
      </c>
      <c r="B11" s="56" t="s">
        <v>13</v>
      </c>
      <c r="C11" s="368">
        <v>3132474.84</v>
      </c>
      <c r="D11" s="368">
        <v>3994519.35</v>
      </c>
      <c r="E11" s="369">
        <v>0.78419318209085698</v>
      </c>
      <c r="F11" s="57">
        <v>1626</v>
      </c>
      <c r="G11" s="57">
        <v>1531</v>
      </c>
      <c r="H11" s="58">
        <v>0.94159999999999999</v>
      </c>
      <c r="I11" s="53">
        <v>1</v>
      </c>
      <c r="J11" s="373">
        <v>1994</v>
      </c>
      <c r="K11" s="373">
        <v>1751</v>
      </c>
      <c r="L11" s="374">
        <v>0.87809999999999999</v>
      </c>
      <c r="M11" s="369">
        <v>0.86619999999999997</v>
      </c>
      <c r="N11" s="59">
        <v>3546555.58</v>
      </c>
      <c r="O11" s="59">
        <v>2538124.88</v>
      </c>
      <c r="P11" s="58">
        <v>0.7157</v>
      </c>
      <c r="Q11" s="58">
        <v>0.69820000000000004</v>
      </c>
      <c r="R11" s="373">
        <v>1613</v>
      </c>
      <c r="S11" s="373">
        <v>1096</v>
      </c>
      <c r="T11" s="374">
        <v>0.67949999999999999</v>
      </c>
      <c r="U11" s="374">
        <v>0.7</v>
      </c>
      <c r="V11" s="57">
        <v>1296</v>
      </c>
      <c r="W11" s="57">
        <v>1163</v>
      </c>
      <c r="X11" s="58">
        <v>0.89739999999999998</v>
      </c>
      <c r="Y11" s="215"/>
      <c r="Z11" s="203">
        <v>1693</v>
      </c>
      <c r="AA11" s="204">
        <v>1758</v>
      </c>
      <c r="AB11" s="205">
        <v>1.0384</v>
      </c>
      <c r="AC11" s="203">
        <v>2131</v>
      </c>
      <c r="AD11" s="204">
        <v>1911</v>
      </c>
      <c r="AE11" s="205">
        <v>0.89680000000000004</v>
      </c>
      <c r="AF11" s="206">
        <v>3939368.3</v>
      </c>
      <c r="AG11" s="207">
        <v>2658573.13</v>
      </c>
      <c r="AH11" s="205">
        <v>0.67490000000000006</v>
      </c>
      <c r="AI11" s="203">
        <v>1813</v>
      </c>
      <c r="AJ11" s="204">
        <v>1314</v>
      </c>
      <c r="AK11" s="205">
        <v>0.7248</v>
      </c>
      <c r="AL11" s="9" t="s">
        <v>165</v>
      </c>
    </row>
    <row r="12" spans="1:38" ht="15" customHeight="1" x14ac:dyDescent="0.3">
      <c r="A12" s="56" t="s">
        <v>166</v>
      </c>
      <c r="B12" s="56" t="s">
        <v>14</v>
      </c>
      <c r="C12" s="368">
        <v>4946574.32</v>
      </c>
      <c r="D12" s="368">
        <v>6316195.8200000003</v>
      </c>
      <c r="E12" s="369">
        <v>0.78315721376732095</v>
      </c>
      <c r="F12" s="57">
        <v>2733</v>
      </c>
      <c r="G12" s="57">
        <v>2721</v>
      </c>
      <c r="H12" s="58">
        <v>0.99560000000000004</v>
      </c>
      <c r="I12" s="53">
        <v>1</v>
      </c>
      <c r="J12" s="373">
        <v>3374</v>
      </c>
      <c r="K12" s="373">
        <v>3067</v>
      </c>
      <c r="L12" s="374">
        <v>0.90900000000000003</v>
      </c>
      <c r="M12" s="369">
        <v>0.88800000000000001</v>
      </c>
      <c r="N12" s="59">
        <v>5585314.0700000003</v>
      </c>
      <c r="O12" s="59">
        <v>4031968.02</v>
      </c>
      <c r="P12" s="58">
        <v>0.72189999999999999</v>
      </c>
      <c r="Q12" s="58">
        <v>0.7</v>
      </c>
      <c r="R12" s="373">
        <v>2180</v>
      </c>
      <c r="S12" s="373">
        <v>1487</v>
      </c>
      <c r="T12" s="374">
        <v>0.68210000000000004</v>
      </c>
      <c r="U12" s="374">
        <v>0.7</v>
      </c>
      <c r="V12" s="57">
        <v>2526</v>
      </c>
      <c r="W12" s="57">
        <v>2201</v>
      </c>
      <c r="X12" s="58">
        <v>0.87129999999999996</v>
      </c>
      <c r="Y12" s="215"/>
      <c r="Z12" s="203">
        <v>2364</v>
      </c>
      <c r="AA12" s="204">
        <v>2494</v>
      </c>
      <c r="AB12" s="205">
        <v>1.0549999999999999</v>
      </c>
      <c r="AC12" s="203">
        <v>3418</v>
      </c>
      <c r="AD12" s="204">
        <v>2866</v>
      </c>
      <c r="AE12" s="205">
        <v>0.83850000000000002</v>
      </c>
      <c r="AF12" s="206">
        <v>7201929.4199999999</v>
      </c>
      <c r="AG12" s="207">
        <v>4997438.4000000004</v>
      </c>
      <c r="AH12" s="205">
        <v>0.69389999999999996</v>
      </c>
      <c r="AI12" s="203">
        <v>2384</v>
      </c>
      <c r="AJ12" s="204">
        <v>1714</v>
      </c>
      <c r="AK12" s="205">
        <v>0.71899999999999997</v>
      </c>
      <c r="AL12" s="9" t="s">
        <v>165</v>
      </c>
    </row>
    <row r="13" spans="1:38" ht="13.8" x14ac:dyDescent="0.3">
      <c r="A13" s="56" t="s">
        <v>251</v>
      </c>
      <c r="B13" s="56" t="s">
        <v>15</v>
      </c>
      <c r="C13" s="368">
        <v>8163771.8099999996</v>
      </c>
      <c r="D13" s="368">
        <v>11341706.67</v>
      </c>
      <c r="E13" s="369">
        <v>0.71980100063723496</v>
      </c>
      <c r="F13" s="57">
        <v>4171</v>
      </c>
      <c r="G13" s="57">
        <v>4048</v>
      </c>
      <c r="H13" s="58">
        <v>0.97050000000000003</v>
      </c>
      <c r="I13" s="53">
        <v>1</v>
      </c>
      <c r="J13" s="373">
        <v>5583</v>
      </c>
      <c r="K13" s="373">
        <v>5336</v>
      </c>
      <c r="L13" s="374">
        <v>0.95579999999999998</v>
      </c>
      <c r="M13" s="369">
        <v>0.9</v>
      </c>
      <c r="N13" s="59">
        <v>9079405.9299999997</v>
      </c>
      <c r="O13" s="59">
        <v>6377879.2800000003</v>
      </c>
      <c r="P13" s="58">
        <v>0.70250000000000001</v>
      </c>
      <c r="Q13" s="58">
        <v>0.7</v>
      </c>
      <c r="R13" s="373">
        <v>4344</v>
      </c>
      <c r="S13" s="373">
        <v>3005</v>
      </c>
      <c r="T13" s="374">
        <v>0.69179999999999997</v>
      </c>
      <c r="U13" s="374">
        <v>0.7</v>
      </c>
      <c r="V13" s="57">
        <v>3529</v>
      </c>
      <c r="W13" s="57">
        <v>2834</v>
      </c>
      <c r="X13" s="58">
        <v>0.80310000000000004</v>
      </c>
      <c r="Y13" s="215"/>
      <c r="Z13" s="203">
        <v>4430</v>
      </c>
      <c r="AA13" s="204">
        <v>4888</v>
      </c>
      <c r="AB13" s="205">
        <v>1.1033999999999999</v>
      </c>
      <c r="AC13" s="203">
        <v>6770</v>
      </c>
      <c r="AD13" s="204">
        <v>6298</v>
      </c>
      <c r="AE13" s="205">
        <v>0.93030000000000002</v>
      </c>
      <c r="AF13" s="206">
        <v>13974667.890000001</v>
      </c>
      <c r="AG13" s="207">
        <v>9780606.1500000004</v>
      </c>
      <c r="AH13" s="205">
        <v>0.69989999999999997</v>
      </c>
      <c r="AI13" s="203">
        <v>5797</v>
      </c>
      <c r="AJ13" s="204">
        <v>4222</v>
      </c>
      <c r="AK13" s="205">
        <v>0.72829999999999995</v>
      </c>
      <c r="AL13" s="9" t="s">
        <v>165</v>
      </c>
    </row>
    <row r="14" spans="1:38" ht="13.8" x14ac:dyDescent="0.3">
      <c r="A14" s="56" t="s">
        <v>152</v>
      </c>
      <c r="B14" s="56" t="s">
        <v>16</v>
      </c>
      <c r="C14" s="368">
        <v>2826525.52</v>
      </c>
      <c r="D14" s="368">
        <v>4001379.69</v>
      </c>
      <c r="E14" s="369">
        <v>0.70638773097786201</v>
      </c>
      <c r="F14" s="57">
        <v>1500</v>
      </c>
      <c r="G14" s="57">
        <v>1449</v>
      </c>
      <c r="H14" s="58">
        <v>0.96599999999999997</v>
      </c>
      <c r="I14" s="53">
        <v>1</v>
      </c>
      <c r="J14" s="373">
        <v>2381</v>
      </c>
      <c r="K14" s="373">
        <v>2133</v>
      </c>
      <c r="L14" s="374">
        <v>0.89580000000000004</v>
      </c>
      <c r="M14" s="369">
        <v>0.871</v>
      </c>
      <c r="N14" s="59">
        <v>3193447.91</v>
      </c>
      <c r="O14" s="59">
        <v>2104636.86</v>
      </c>
      <c r="P14" s="58">
        <v>0.65900000000000003</v>
      </c>
      <c r="Q14" s="58">
        <v>0.66610000000000003</v>
      </c>
      <c r="R14" s="373">
        <v>2018</v>
      </c>
      <c r="S14" s="373">
        <v>1214</v>
      </c>
      <c r="T14" s="374">
        <v>0.60160000000000002</v>
      </c>
      <c r="U14" s="374">
        <v>0.67410000000000003</v>
      </c>
      <c r="V14" s="57">
        <v>1338</v>
      </c>
      <c r="W14" s="57">
        <v>1048</v>
      </c>
      <c r="X14" s="58">
        <v>0.7833</v>
      </c>
      <c r="Y14" s="215"/>
      <c r="Z14" s="203">
        <v>2411</v>
      </c>
      <c r="AA14" s="204">
        <v>1999</v>
      </c>
      <c r="AB14" s="205">
        <v>0.82909999999999995</v>
      </c>
      <c r="AC14" s="203">
        <v>4001</v>
      </c>
      <c r="AD14" s="204">
        <v>2636</v>
      </c>
      <c r="AE14" s="205">
        <v>0.65880000000000005</v>
      </c>
      <c r="AF14" s="206">
        <v>4565267.5</v>
      </c>
      <c r="AG14" s="207">
        <v>2749578.24</v>
      </c>
      <c r="AH14" s="205">
        <v>0.60229999999999995</v>
      </c>
      <c r="AI14" s="203">
        <v>2426</v>
      </c>
      <c r="AJ14" s="204">
        <v>1390</v>
      </c>
      <c r="AK14" s="205">
        <v>0.57299999999999995</v>
      </c>
      <c r="AL14" s="9" t="s">
        <v>165</v>
      </c>
    </row>
    <row r="15" spans="1:38" ht="13.8" x14ac:dyDescent="0.3">
      <c r="A15" s="56" t="s">
        <v>153</v>
      </c>
      <c r="B15" s="56" t="s">
        <v>17</v>
      </c>
      <c r="C15" s="368">
        <v>9182445.5199999996</v>
      </c>
      <c r="D15" s="368">
        <v>12165121.810000001</v>
      </c>
      <c r="E15" s="369">
        <v>0.75481739216551302</v>
      </c>
      <c r="F15" s="57">
        <v>3799</v>
      </c>
      <c r="G15" s="57">
        <v>3868</v>
      </c>
      <c r="H15" s="58">
        <v>1.0182</v>
      </c>
      <c r="I15" s="53">
        <v>1</v>
      </c>
      <c r="J15" s="373">
        <v>4572</v>
      </c>
      <c r="K15" s="373">
        <v>4092</v>
      </c>
      <c r="L15" s="374">
        <v>0.89500000000000002</v>
      </c>
      <c r="M15" s="369">
        <v>0.88900000000000001</v>
      </c>
      <c r="N15" s="59">
        <v>9931084.7799999993</v>
      </c>
      <c r="O15" s="59">
        <v>7450697.6600000001</v>
      </c>
      <c r="P15" s="58">
        <v>0.75019999999999998</v>
      </c>
      <c r="Q15" s="58">
        <v>0.7</v>
      </c>
      <c r="R15" s="373">
        <v>3549</v>
      </c>
      <c r="S15" s="373">
        <v>2600</v>
      </c>
      <c r="T15" s="374">
        <v>0.73260000000000003</v>
      </c>
      <c r="U15" s="374">
        <v>0.7</v>
      </c>
      <c r="V15" s="57">
        <v>2805</v>
      </c>
      <c r="W15" s="57">
        <v>2312</v>
      </c>
      <c r="X15" s="58">
        <v>0.82420000000000004</v>
      </c>
      <c r="Y15" s="215"/>
      <c r="Z15" s="203">
        <v>3920</v>
      </c>
      <c r="AA15" s="204">
        <v>4485</v>
      </c>
      <c r="AB15" s="205">
        <v>1.1440999999999999</v>
      </c>
      <c r="AC15" s="203">
        <v>5006</v>
      </c>
      <c r="AD15" s="204">
        <v>4513</v>
      </c>
      <c r="AE15" s="205">
        <v>0.90149999999999997</v>
      </c>
      <c r="AF15" s="206">
        <v>12460607.65</v>
      </c>
      <c r="AG15" s="207">
        <v>9289444.0899999999</v>
      </c>
      <c r="AH15" s="205">
        <v>0.74550000000000005</v>
      </c>
      <c r="AI15" s="203">
        <v>4255</v>
      </c>
      <c r="AJ15" s="204">
        <v>3202</v>
      </c>
      <c r="AK15" s="205">
        <v>0.75249999999999995</v>
      </c>
      <c r="AL15" s="9" t="s">
        <v>165</v>
      </c>
    </row>
    <row r="16" spans="1:38" ht="13.8" x14ac:dyDescent="0.3">
      <c r="A16" s="56" t="s">
        <v>152</v>
      </c>
      <c r="B16" s="56" t="s">
        <v>18</v>
      </c>
      <c r="C16" s="368">
        <v>3986468.64</v>
      </c>
      <c r="D16" s="368">
        <v>5123954.09</v>
      </c>
      <c r="E16" s="369">
        <v>0.77800631504096895</v>
      </c>
      <c r="F16" s="57">
        <v>1864</v>
      </c>
      <c r="G16" s="57">
        <v>1832</v>
      </c>
      <c r="H16" s="58">
        <v>0.98280000000000001</v>
      </c>
      <c r="I16" s="53">
        <v>1</v>
      </c>
      <c r="J16" s="373">
        <v>2634</v>
      </c>
      <c r="K16" s="373">
        <v>2463</v>
      </c>
      <c r="L16" s="374">
        <v>0.93510000000000004</v>
      </c>
      <c r="M16" s="369">
        <v>0.9</v>
      </c>
      <c r="N16" s="59">
        <v>4474340.01</v>
      </c>
      <c r="O16" s="59">
        <v>3092529.88</v>
      </c>
      <c r="P16" s="58">
        <v>0.69120000000000004</v>
      </c>
      <c r="Q16" s="58">
        <v>0.67249999999999999</v>
      </c>
      <c r="R16" s="373">
        <v>2110</v>
      </c>
      <c r="S16" s="373">
        <v>1344</v>
      </c>
      <c r="T16" s="374">
        <v>0.63700000000000001</v>
      </c>
      <c r="U16" s="374">
        <v>0.7</v>
      </c>
      <c r="V16" s="57">
        <v>1708</v>
      </c>
      <c r="W16" s="57">
        <v>1501</v>
      </c>
      <c r="X16" s="58">
        <v>0.87880000000000003</v>
      </c>
      <c r="Y16" s="215"/>
      <c r="Z16" s="203">
        <v>2496</v>
      </c>
      <c r="AA16" s="204">
        <v>2585</v>
      </c>
      <c r="AB16" s="205">
        <v>1.0357000000000001</v>
      </c>
      <c r="AC16" s="203">
        <v>3506</v>
      </c>
      <c r="AD16" s="204">
        <v>3141</v>
      </c>
      <c r="AE16" s="205">
        <v>0.89590000000000003</v>
      </c>
      <c r="AF16" s="206">
        <v>6173007.6100000003</v>
      </c>
      <c r="AG16" s="207">
        <v>4235994.26</v>
      </c>
      <c r="AH16" s="205">
        <v>0.68620000000000003</v>
      </c>
      <c r="AI16" s="203">
        <v>2762</v>
      </c>
      <c r="AJ16" s="204">
        <v>1828</v>
      </c>
      <c r="AK16" s="205">
        <v>0.66180000000000005</v>
      </c>
      <c r="AL16" s="9" t="s">
        <v>165</v>
      </c>
    </row>
    <row r="17" spans="1:38" ht="13.8" x14ac:dyDescent="0.3">
      <c r="A17" s="56" t="s">
        <v>317</v>
      </c>
      <c r="B17" s="56" t="s">
        <v>19</v>
      </c>
      <c r="C17" s="368">
        <v>704598.06</v>
      </c>
      <c r="D17" s="368">
        <v>899168.35</v>
      </c>
      <c r="E17" s="369">
        <v>0.78361083327721703</v>
      </c>
      <c r="F17" s="57">
        <v>186</v>
      </c>
      <c r="G17" s="57">
        <v>181</v>
      </c>
      <c r="H17" s="58">
        <v>0.97309999999999997</v>
      </c>
      <c r="I17" s="53">
        <v>1</v>
      </c>
      <c r="J17" s="373">
        <v>259</v>
      </c>
      <c r="K17" s="373">
        <v>244</v>
      </c>
      <c r="L17" s="374">
        <v>0.94210000000000005</v>
      </c>
      <c r="M17" s="369">
        <v>0.9</v>
      </c>
      <c r="N17" s="59">
        <v>727011.35</v>
      </c>
      <c r="O17" s="59">
        <v>544193.44999999995</v>
      </c>
      <c r="P17" s="58">
        <v>0.74850000000000005</v>
      </c>
      <c r="Q17" s="58">
        <v>0.7</v>
      </c>
      <c r="R17" s="373">
        <v>219</v>
      </c>
      <c r="S17" s="373">
        <v>158</v>
      </c>
      <c r="T17" s="374">
        <v>0.72150000000000003</v>
      </c>
      <c r="U17" s="374">
        <v>0.7</v>
      </c>
      <c r="V17" s="57">
        <v>161</v>
      </c>
      <c r="W17" s="57">
        <v>104</v>
      </c>
      <c r="X17" s="58">
        <v>0.64600000000000002</v>
      </c>
      <c r="Y17" s="215"/>
      <c r="Z17" s="203">
        <v>223</v>
      </c>
      <c r="AA17" s="204">
        <v>224</v>
      </c>
      <c r="AB17" s="205">
        <v>1.0044999999999999</v>
      </c>
      <c r="AC17" s="203">
        <v>324</v>
      </c>
      <c r="AD17" s="204">
        <v>295</v>
      </c>
      <c r="AE17" s="205">
        <v>0.91049999999999998</v>
      </c>
      <c r="AF17" s="206">
        <v>1028891.12</v>
      </c>
      <c r="AG17" s="207">
        <v>840387.32</v>
      </c>
      <c r="AH17" s="205">
        <v>0.81679999999999997</v>
      </c>
      <c r="AI17" s="203">
        <v>271</v>
      </c>
      <c r="AJ17" s="204">
        <v>195</v>
      </c>
      <c r="AK17" s="205">
        <v>0.71960000000000002</v>
      </c>
      <c r="AL17" s="9" t="s">
        <v>165</v>
      </c>
    </row>
    <row r="18" spans="1:38" ht="13.8" x14ac:dyDescent="0.3">
      <c r="A18" s="56" t="s">
        <v>166</v>
      </c>
      <c r="B18" s="56" t="s">
        <v>20</v>
      </c>
      <c r="C18" s="368">
        <v>2929595.93</v>
      </c>
      <c r="D18" s="368">
        <v>4372610.51</v>
      </c>
      <c r="E18" s="369">
        <v>0.66998785354884005</v>
      </c>
      <c r="F18" s="57">
        <v>1335</v>
      </c>
      <c r="G18" s="57">
        <v>1261</v>
      </c>
      <c r="H18" s="58">
        <v>0.9446</v>
      </c>
      <c r="I18" s="53">
        <v>0.98760000000000003</v>
      </c>
      <c r="J18" s="373">
        <v>1945</v>
      </c>
      <c r="K18" s="373">
        <v>1596</v>
      </c>
      <c r="L18" s="374">
        <v>0.8206</v>
      </c>
      <c r="M18" s="369">
        <v>0.83379999999999999</v>
      </c>
      <c r="N18" s="59">
        <v>3477152.32</v>
      </c>
      <c r="O18" s="59">
        <v>2334971.83</v>
      </c>
      <c r="P18" s="58">
        <v>0.67149999999999999</v>
      </c>
      <c r="Q18" s="58">
        <v>0.69030000000000002</v>
      </c>
      <c r="R18" s="373">
        <v>1277</v>
      </c>
      <c r="S18" s="373">
        <v>781</v>
      </c>
      <c r="T18" s="374">
        <v>0.61160000000000003</v>
      </c>
      <c r="U18" s="374">
        <v>0.67479999999999996</v>
      </c>
      <c r="V18" s="57">
        <v>1149</v>
      </c>
      <c r="W18" s="57">
        <v>873</v>
      </c>
      <c r="X18" s="58">
        <v>0.75980000000000003</v>
      </c>
      <c r="Y18" s="215"/>
      <c r="Z18" s="203">
        <v>1555</v>
      </c>
      <c r="AA18" s="204">
        <v>1631</v>
      </c>
      <c r="AB18" s="205">
        <v>1.0488999999999999</v>
      </c>
      <c r="AC18" s="203">
        <v>2320</v>
      </c>
      <c r="AD18" s="204">
        <v>2093</v>
      </c>
      <c r="AE18" s="205">
        <v>0.9022</v>
      </c>
      <c r="AF18" s="206">
        <v>5751731.7800000003</v>
      </c>
      <c r="AG18" s="207">
        <v>4131524.66</v>
      </c>
      <c r="AH18" s="205">
        <v>0.71830000000000005</v>
      </c>
      <c r="AI18" s="203">
        <v>1752</v>
      </c>
      <c r="AJ18" s="204">
        <v>1230</v>
      </c>
      <c r="AK18" s="205">
        <v>0.70209999999999995</v>
      </c>
      <c r="AL18" s="9" t="s">
        <v>165</v>
      </c>
    </row>
    <row r="19" spans="1:38" ht="13.8" x14ac:dyDescent="0.3">
      <c r="A19" s="56" t="s">
        <v>142</v>
      </c>
      <c r="B19" s="56" t="s">
        <v>21</v>
      </c>
      <c r="C19" s="368">
        <v>937074.05</v>
      </c>
      <c r="D19" s="368">
        <v>1273762.44</v>
      </c>
      <c r="E19" s="369">
        <v>0.73567411047227904</v>
      </c>
      <c r="F19" s="57">
        <v>626</v>
      </c>
      <c r="G19" s="57">
        <v>601</v>
      </c>
      <c r="H19" s="58">
        <v>0.96009999999999995</v>
      </c>
      <c r="I19" s="53">
        <v>0.99419999999999997</v>
      </c>
      <c r="J19" s="373">
        <v>826</v>
      </c>
      <c r="K19" s="373">
        <v>752</v>
      </c>
      <c r="L19" s="374">
        <v>0.91039999999999999</v>
      </c>
      <c r="M19" s="369">
        <v>0.9</v>
      </c>
      <c r="N19" s="59">
        <v>943264.13</v>
      </c>
      <c r="O19" s="59">
        <v>695094.63</v>
      </c>
      <c r="P19" s="58">
        <v>0.7369</v>
      </c>
      <c r="Q19" s="58">
        <v>0.7</v>
      </c>
      <c r="R19" s="373">
        <v>573</v>
      </c>
      <c r="S19" s="373">
        <v>364</v>
      </c>
      <c r="T19" s="374">
        <v>0.63529999999999998</v>
      </c>
      <c r="U19" s="374">
        <v>0.7</v>
      </c>
      <c r="V19" s="57">
        <v>464</v>
      </c>
      <c r="W19" s="57">
        <v>388</v>
      </c>
      <c r="X19" s="58">
        <v>0.83620000000000005</v>
      </c>
      <c r="Y19" s="215"/>
      <c r="Z19" s="203">
        <v>835</v>
      </c>
      <c r="AA19" s="204">
        <v>848</v>
      </c>
      <c r="AB19" s="205">
        <v>1.0156000000000001</v>
      </c>
      <c r="AC19" s="203">
        <v>1118</v>
      </c>
      <c r="AD19" s="204">
        <v>1014</v>
      </c>
      <c r="AE19" s="205">
        <v>0.90700000000000003</v>
      </c>
      <c r="AF19" s="206">
        <v>1582565.37</v>
      </c>
      <c r="AG19" s="207">
        <v>1083718.03</v>
      </c>
      <c r="AH19" s="205">
        <v>0.68479999999999996</v>
      </c>
      <c r="AI19" s="203">
        <v>860</v>
      </c>
      <c r="AJ19" s="204">
        <v>554</v>
      </c>
      <c r="AK19" s="205">
        <v>0.64419999999999999</v>
      </c>
      <c r="AL19" s="9" t="s">
        <v>165</v>
      </c>
    </row>
    <row r="20" spans="1:38" ht="13.8" x14ac:dyDescent="0.3">
      <c r="A20" s="56" t="s">
        <v>152</v>
      </c>
      <c r="B20" s="56" t="s">
        <v>22</v>
      </c>
      <c r="C20" s="368">
        <v>7604682.9800000004</v>
      </c>
      <c r="D20" s="368">
        <v>10358119.390000001</v>
      </c>
      <c r="E20" s="369">
        <v>0.73417603077077498</v>
      </c>
      <c r="F20" s="57">
        <v>3639</v>
      </c>
      <c r="G20" s="57">
        <v>3608</v>
      </c>
      <c r="H20" s="58">
        <v>0.99150000000000005</v>
      </c>
      <c r="I20" s="53">
        <v>1</v>
      </c>
      <c r="J20" s="373">
        <v>4765</v>
      </c>
      <c r="K20" s="373">
        <v>4534</v>
      </c>
      <c r="L20" s="374">
        <v>0.95150000000000001</v>
      </c>
      <c r="M20" s="369">
        <v>0.9</v>
      </c>
      <c r="N20" s="59">
        <v>8378862.04</v>
      </c>
      <c r="O20" s="59">
        <v>5827432.29</v>
      </c>
      <c r="P20" s="58">
        <v>0.69550000000000001</v>
      </c>
      <c r="Q20" s="58">
        <v>0.6966</v>
      </c>
      <c r="R20" s="373">
        <v>4240</v>
      </c>
      <c r="S20" s="373">
        <v>2772</v>
      </c>
      <c r="T20" s="374">
        <v>0.65380000000000005</v>
      </c>
      <c r="U20" s="374">
        <v>0.7</v>
      </c>
      <c r="V20" s="57">
        <v>2999</v>
      </c>
      <c r="W20" s="57">
        <v>2510</v>
      </c>
      <c r="X20" s="58">
        <v>0.83689999999999998</v>
      </c>
      <c r="Y20" s="215"/>
      <c r="Z20" s="203">
        <v>4467</v>
      </c>
      <c r="AA20" s="204">
        <v>4636</v>
      </c>
      <c r="AB20" s="205">
        <v>1.0378000000000001</v>
      </c>
      <c r="AC20" s="203">
        <v>6499</v>
      </c>
      <c r="AD20" s="204">
        <v>5826</v>
      </c>
      <c r="AE20" s="205">
        <v>0.89639999999999997</v>
      </c>
      <c r="AF20" s="206">
        <v>12358019.140000001</v>
      </c>
      <c r="AG20" s="207">
        <v>8601483.5600000005</v>
      </c>
      <c r="AH20" s="205">
        <v>0.69599999999999995</v>
      </c>
      <c r="AI20" s="203">
        <v>5390</v>
      </c>
      <c r="AJ20" s="204">
        <v>3733</v>
      </c>
      <c r="AK20" s="205">
        <v>0.69259999999999999</v>
      </c>
      <c r="AL20" s="9" t="s">
        <v>165</v>
      </c>
    </row>
    <row r="21" spans="1:38" ht="13.8" x14ac:dyDescent="0.3">
      <c r="A21" s="56" t="s">
        <v>142</v>
      </c>
      <c r="B21" s="56" t="s">
        <v>23</v>
      </c>
      <c r="C21" s="368">
        <v>1895497.87</v>
      </c>
      <c r="D21" s="368">
        <v>2479601.2799999998</v>
      </c>
      <c r="E21" s="369">
        <v>0.76443655892934503</v>
      </c>
      <c r="F21" s="57">
        <v>1065</v>
      </c>
      <c r="G21" s="57">
        <v>1003</v>
      </c>
      <c r="H21" s="58">
        <v>0.94179999999999997</v>
      </c>
      <c r="I21" s="53">
        <v>0.97760000000000002</v>
      </c>
      <c r="J21" s="373">
        <v>1370</v>
      </c>
      <c r="K21" s="373">
        <v>1138</v>
      </c>
      <c r="L21" s="374">
        <v>0.83069999999999999</v>
      </c>
      <c r="M21" s="369">
        <v>0.81379999999999997</v>
      </c>
      <c r="N21" s="59">
        <v>2157397.58</v>
      </c>
      <c r="O21" s="59">
        <v>1498093.08</v>
      </c>
      <c r="P21" s="58">
        <v>0.69440000000000002</v>
      </c>
      <c r="Q21" s="58">
        <v>0.7</v>
      </c>
      <c r="R21" s="373">
        <v>940</v>
      </c>
      <c r="S21" s="373">
        <v>595</v>
      </c>
      <c r="T21" s="374">
        <v>0.63300000000000001</v>
      </c>
      <c r="U21" s="374">
        <v>0.69399999999999995</v>
      </c>
      <c r="V21" s="57">
        <v>845</v>
      </c>
      <c r="W21" s="57">
        <v>646</v>
      </c>
      <c r="X21" s="58">
        <v>0.76449999999999996</v>
      </c>
      <c r="Y21" s="215"/>
      <c r="Z21" s="203">
        <v>1131</v>
      </c>
      <c r="AA21" s="204">
        <v>1161</v>
      </c>
      <c r="AB21" s="205">
        <v>1.0265</v>
      </c>
      <c r="AC21" s="203">
        <v>1578</v>
      </c>
      <c r="AD21" s="204">
        <v>1345</v>
      </c>
      <c r="AE21" s="205">
        <v>0.85229999999999995</v>
      </c>
      <c r="AF21" s="206">
        <v>2786907.61</v>
      </c>
      <c r="AG21" s="207">
        <v>1973869.75</v>
      </c>
      <c r="AH21" s="205">
        <v>0.70830000000000004</v>
      </c>
      <c r="AI21" s="203">
        <v>1205</v>
      </c>
      <c r="AJ21" s="204">
        <v>819</v>
      </c>
      <c r="AK21" s="205">
        <v>0.67969999999999997</v>
      </c>
      <c r="AL21" s="9" t="s">
        <v>165</v>
      </c>
    </row>
    <row r="22" spans="1:38" ht="13.8" x14ac:dyDescent="0.3">
      <c r="A22" s="56" t="s">
        <v>251</v>
      </c>
      <c r="B22" s="56" t="s">
        <v>24</v>
      </c>
      <c r="C22" s="368">
        <v>735834.62</v>
      </c>
      <c r="D22" s="368">
        <v>1032924.7</v>
      </c>
      <c r="E22" s="369">
        <v>0.71237973106848895</v>
      </c>
      <c r="F22" s="57">
        <v>410</v>
      </c>
      <c r="G22" s="57">
        <v>368</v>
      </c>
      <c r="H22" s="58">
        <v>0.89759999999999995</v>
      </c>
      <c r="I22" s="53">
        <v>1</v>
      </c>
      <c r="J22" s="373">
        <v>598</v>
      </c>
      <c r="K22" s="373">
        <v>524</v>
      </c>
      <c r="L22" s="374">
        <v>0.87629999999999997</v>
      </c>
      <c r="M22" s="369">
        <v>0.87109999999999999</v>
      </c>
      <c r="N22" s="59">
        <v>890609.68</v>
      </c>
      <c r="O22" s="59">
        <v>566788.57999999996</v>
      </c>
      <c r="P22" s="58">
        <v>0.63639999999999997</v>
      </c>
      <c r="Q22" s="58">
        <v>0.62270000000000003</v>
      </c>
      <c r="R22" s="373">
        <v>483</v>
      </c>
      <c r="S22" s="373">
        <v>272</v>
      </c>
      <c r="T22" s="374">
        <v>0.56310000000000004</v>
      </c>
      <c r="U22" s="374">
        <v>0.66779999999999995</v>
      </c>
      <c r="V22" s="57">
        <v>380</v>
      </c>
      <c r="W22" s="57">
        <v>277</v>
      </c>
      <c r="X22" s="58">
        <v>0.72889999999999999</v>
      </c>
      <c r="Y22" s="215"/>
      <c r="Z22" s="203">
        <v>479</v>
      </c>
      <c r="AA22" s="204">
        <v>483</v>
      </c>
      <c r="AB22" s="205">
        <v>1.0084</v>
      </c>
      <c r="AC22" s="203">
        <v>795</v>
      </c>
      <c r="AD22" s="204">
        <v>681</v>
      </c>
      <c r="AE22" s="205">
        <v>0.85660000000000003</v>
      </c>
      <c r="AF22" s="206">
        <v>1467916.46</v>
      </c>
      <c r="AG22" s="207">
        <v>974339.09</v>
      </c>
      <c r="AH22" s="205">
        <v>0.66379999999999995</v>
      </c>
      <c r="AI22" s="203">
        <v>624</v>
      </c>
      <c r="AJ22" s="204">
        <v>430</v>
      </c>
      <c r="AK22" s="205">
        <v>0.68910000000000005</v>
      </c>
      <c r="AL22" s="9" t="s">
        <v>165</v>
      </c>
    </row>
    <row r="23" spans="1:38" ht="13.8" x14ac:dyDescent="0.3">
      <c r="A23" s="56" t="s">
        <v>317</v>
      </c>
      <c r="B23" s="56" t="s">
        <v>25</v>
      </c>
      <c r="C23" s="368">
        <v>1068653.25</v>
      </c>
      <c r="D23" s="368">
        <v>1472760.57</v>
      </c>
      <c r="E23" s="369">
        <v>0.72561234444238298</v>
      </c>
      <c r="F23" s="57">
        <v>635</v>
      </c>
      <c r="G23" s="57">
        <v>613</v>
      </c>
      <c r="H23" s="58">
        <v>0.96540000000000004</v>
      </c>
      <c r="I23" s="53">
        <v>0.96750000000000003</v>
      </c>
      <c r="J23" s="373">
        <v>852</v>
      </c>
      <c r="K23" s="373">
        <v>819</v>
      </c>
      <c r="L23" s="374">
        <v>0.96130000000000004</v>
      </c>
      <c r="M23" s="369">
        <v>0.9</v>
      </c>
      <c r="N23" s="59">
        <v>1183672.71</v>
      </c>
      <c r="O23" s="59">
        <v>798164.8</v>
      </c>
      <c r="P23" s="58">
        <v>0.67430000000000001</v>
      </c>
      <c r="Q23" s="58">
        <v>0.64649999999999996</v>
      </c>
      <c r="R23" s="373">
        <v>688</v>
      </c>
      <c r="S23" s="373">
        <v>453</v>
      </c>
      <c r="T23" s="374">
        <v>0.65839999999999999</v>
      </c>
      <c r="U23" s="374">
        <v>0.68579999999999997</v>
      </c>
      <c r="V23" s="57">
        <v>511</v>
      </c>
      <c r="W23" s="57">
        <v>418</v>
      </c>
      <c r="X23" s="58">
        <v>0.81799999999999995</v>
      </c>
      <c r="Y23" s="215"/>
      <c r="Z23" s="203">
        <v>899</v>
      </c>
      <c r="AA23" s="204">
        <v>905</v>
      </c>
      <c r="AB23" s="205">
        <v>1.0066999999999999</v>
      </c>
      <c r="AC23" s="203">
        <v>1160</v>
      </c>
      <c r="AD23" s="204">
        <v>1105</v>
      </c>
      <c r="AE23" s="205">
        <v>0.9526</v>
      </c>
      <c r="AF23" s="206">
        <v>2050773.32</v>
      </c>
      <c r="AG23" s="207">
        <v>1346239.29</v>
      </c>
      <c r="AH23" s="205">
        <v>0.65649999999999997</v>
      </c>
      <c r="AI23" s="203">
        <v>1031</v>
      </c>
      <c r="AJ23" s="204">
        <v>713</v>
      </c>
      <c r="AK23" s="205">
        <v>0.69159999999999999</v>
      </c>
      <c r="AL23" s="9" t="s">
        <v>165</v>
      </c>
    </row>
    <row r="24" spans="1:38" ht="13.8" x14ac:dyDescent="0.3">
      <c r="A24" s="56" t="s">
        <v>251</v>
      </c>
      <c r="B24" s="56" t="s">
        <v>26</v>
      </c>
      <c r="C24" s="368">
        <v>362463.88</v>
      </c>
      <c r="D24" s="368">
        <v>524686.93999999994</v>
      </c>
      <c r="E24" s="369">
        <v>0.69081932933188706</v>
      </c>
      <c r="F24" s="57">
        <v>153</v>
      </c>
      <c r="G24" s="57">
        <v>161</v>
      </c>
      <c r="H24" s="58">
        <v>1.0523</v>
      </c>
      <c r="I24" s="53">
        <v>0.98770000000000002</v>
      </c>
      <c r="J24" s="373">
        <v>228</v>
      </c>
      <c r="K24" s="373">
        <v>206</v>
      </c>
      <c r="L24" s="374">
        <v>0.90349999999999997</v>
      </c>
      <c r="M24" s="369">
        <v>0.9</v>
      </c>
      <c r="N24" s="59">
        <v>406604.67</v>
      </c>
      <c r="O24" s="59">
        <v>281071.65000000002</v>
      </c>
      <c r="P24" s="58">
        <v>0.69130000000000003</v>
      </c>
      <c r="Q24" s="58">
        <v>0.68740000000000001</v>
      </c>
      <c r="R24" s="373">
        <v>194</v>
      </c>
      <c r="S24" s="373">
        <v>127</v>
      </c>
      <c r="T24" s="374">
        <v>0.65459999999999996</v>
      </c>
      <c r="U24" s="374">
        <v>0.7</v>
      </c>
      <c r="V24" s="57">
        <v>146</v>
      </c>
      <c r="W24" s="57">
        <v>110</v>
      </c>
      <c r="X24" s="58">
        <v>0.75339999999999996</v>
      </c>
      <c r="Y24" s="215"/>
      <c r="Z24" s="203">
        <v>189</v>
      </c>
      <c r="AA24" s="204">
        <v>206</v>
      </c>
      <c r="AB24" s="205">
        <v>1.0899000000000001</v>
      </c>
      <c r="AC24" s="203">
        <v>310</v>
      </c>
      <c r="AD24" s="204">
        <v>269</v>
      </c>
      <c r="AE24" s="205">
        <v>0.86770000000000003</v>
      </c>
      <c r="AF24" s="206">
        <v>560121.86</v>
      </c>
      <c r="AG24" s="207">
        <v>354611.55</v>
      </c>
      <c r="AH24" s="205">
        <v>0.6331</v>
      </c>
      <c r="AI24" s="203">
        <v>254</v>
      </c>
      <c r="AJ24" s="204">
        <v>173</v>
      </c>
      <c r="AK24" s="205">
        <v>0.68110000000000004</v>
      </c>
      <c r="AL24" s="9" t="s">
        <v>165</v>
      </c>
    </row>
    <row r="25" spans="1:38" ht="13.8" x14ac:dyDescent="0.3">
      <c r="A25" s="56" t="s">
        <v>152</v>
      </c>
      <c r="B25" s="56" t="s">
        <v>27</v>
      </c>
      <c r="C25" s="368">
        <v>6479752.3799999999</v>
      </c>
      <c r="D25" s="368">
        <v>8776000.6400000006</v>
      </c>
      <c r="E25" s="369">
        <v>0.73834912345676396</v>
      </c>
      <c r="F25" s="57">
        <v>4720</v>
      </c>
      <c r="G25" s="57">
        <v>4475</v>
      </c>
      <c r="H25" s="58">
        <v>0.94810000000000005</v>
      </c>
      <c r="I25" s="53">
        <v>0.95799999999999996</v>
      </c>
      <c r="J25" s="373">
        <v>5655</v>
      </c>
      <c r="K25" s="373">
        <v>5237</v>
      </c>
      <c r="L25" s="374">
        <v>0.92610000000000003</v>
      </c>
      <c r="M25" s="369">
        <v>0.9</v>
      </c>
      <c r="N25" s="59">
        <v>7704077.2000000002</v>
      </c>
      <c r="O25" s="59">
        <v>4848069.6100000003</v>
      </c>
      <c r="P25" s="58">
        <v>0.62929999999999997</v>
      </c>
      <c r="Q25" s="58">
        <v>0.62270000000000003</v>
      </c>
      <c r="R25" s="373">
        <v>4390</v>
      </c>
      <c r="S25" s="373">
        <v>2586</v>
      </c>
      <c r="T25" s="374">
        <v>0.58909999999999996</v>
      </c>
      <c r="U25" s="374">
        <v>0.63929999999999998</v>
      </c>
      <c r="V25" s="57">
        <v>3371</v>
      </c>
      <c r="W25" s="57">
        <v>2901</v>
      </c>
      <c r="X25" s="58">
        <v>0.86060000000000003</v>
      </c>
      <c r="Y25" s="215"/>
      <c r="Z25" s="203">
        <v>5332</v>
      </c>
      <c r="AA25" s="204">
        <v>5240</v>
      </c>
      <c r="AB25" s="205">
        <v>0.98270000000000002</v>
      </c>
      <c r="AC25" s="203">
        <v>7603</v>
      </c>
      <c r="AD25" s="204">
        <v>6484</v>
      </c>
      <c r="AE25" s="205">
        <v>0.8528</v>
      </c>
      <c r="AF25" s="206">
        <v>10788858.869999999</v>
      </c>
      <c r="AG25" s="207">
        <v>6838084.1799999997</v>
      </c>
      <c r="AH25" s="205">
        <v>0.63380000000000003</v>
      </c>
      <c r="AI25" s="203">
        <v>5608</v>
      </c>
      <c r="AJ25" s="204">
        <v>3602</v>
      </c>
      <c r="AK25" s="205">
        <v>0.64229999999999998</v>
      </c>
      <c r="AL25" s="9" t="s">
        <v>165</v>
      </c>
    </row>
    <row r="26" spans="1:38" ht="13.8" x14ac:dyDescent="0.3">
      <c r="A26" s="56" t="s">
        <v>166</v>
      </c>
      <c r="B26" s="56" t="s">
        <v>28</v>
      </c>
      <c r="C26" s="368">
        <v>3360530.62</v>
      </c>
      <c r="D26" s="368">
        <v>4593314.3099999996</v>
      </c>
      <c r="E26" s="369">
        <v>0.73161346975186603</v>
      </c>
      <c r="F26" s="57">
        <v>2799</v>
      </c>
      <c r="G26" s="57">
        <v>2532</v>
      </c>
      <c r="H26" s="58">
        <v>0.90459999999999996</v>
      </c>
      <c r="I26" s="53">
        <v>0.98360000000000003</v>
      </c>
      <c r="J26" s="373">
        <v>3405</v>
      </c>
      <c r="K26" s="373">
        <v>2871</v>
      </c>
      <c r="L26" s="374">
        <v>0.84319999999999995</v>
      </c>
      <c r="M26" s="369">
        <v>0.76829999999999998</v>
      </c>
      <c r="N26" s="59">
        <v>3924013.13</v>
      </c>
      <c r="O26" s="59">
        <v>2530267.48</v>
      </c>
      <c r="P26" s="58">
        <v>0.64480000000000004</v>
      </c>
      <c r="Q26" s="58">
        <v>0.64239999999999997</v>
      </c>
      <c r="R26" s="373">
        <v>2370</v>
      </c>
      <c r="S26" s="373">
        <v>1418</v>
      </c>
      <c r="T26" s="374">
        <v>0.59830000000000005</v>
      </c>
      <c r="U26" s="374">
        <v>0.67520000000000002</v>
      </c>
      <c r="V26" s="57">
        <v>1989</v>
      </c>
      <c r="W26" s="57">
        <v>1759</v>
      </c>
      <c r="X26" s="58">
        <v>0.88439999999999996</v>
      </c>
      <c r="Y26" s="215"/>
      <c r="Z26" s="203">
        <v>3019</v>
      </c>
      <c r="AA26" s="204">
        <v>3097</v>
      </c>
      <c r="AB26" s="205">
        <v>1.0258</v>
      </c>
      <c r="AC26" s="203">
        <v>4017</v>
      </c>
      <c r="AD26" s="204">
        <v>3602</v>
      </c>
      <c r="AE26" s="205">
        <v>0.89670000000000005</v>
      </c>
      <c r="AF26" s="206">
        <v>5783039.7599999998</v>
      </c>
      <c r="AG26" s="207">
        <v>3780966.96</v>
      </c>
      <c r="AH26" s="205">
        <v>0.65380000000000005</v>
      </c>
      <c r="AI26" s="203">
        <v>3064</v>
      </c>
      <c r="AJ26" s="204">
        <v>1927</v>
      </c>
      <c r="AK26" s="205">
        <v>0.62890000000000001</v>
      </c>
      <c r="AL26" s="9" t="s">
        <v>165</v>
      </c>
    </row>
    <row r="27" spans="1:38" ht="13.8" x14ac:dyDescent="0.3">
      <c r="A27" s="56" t="s">
        <v>166</v>
      </c>
      <c r="B27" s="56" t="s">
        <v>29</v>
      </c>
      <c r="C27" s="368">
        <v>5459101.9400000004</v>
      </c>
      <c r="D27" s="368">
        <v>7739824.5599999996</v>
      </c>
      <c r="E27" s="369">
        <v>0.70532631556186098</v>
      </c>
      <c r="F27" s="57">
        <v>3044</v>
      </c>
      <c r="G27" s="57">
        <v>2836</v>
      </c>
      <c r="H27" s="58">
        <v>0.93169999999999997</v>
      </c>
      <c r="I27" s="53">
        <v>0.9849</v>
      </c>
      <c r="J27" s="373">
        <v>3920</v>
      </c>
      <c r="K27" s="373">
        <v>3509</v>
      </c>
      <c r="L27" s="374">
        <v>0.8952</v>
      </c>
      <c r="M27" s="369">
        <v>0.83679999999999999</v>
      </c>
      <c r="N27" s="59">
        <v>6514160.3600000003</v>
      </c>
      <c r="O27" s="59">
        <v>4382112.87</v>
      </c>
      <c r="P27" s="58">
        <v>0.67269999999999996</v>
      </c>
      <c r="Q27" s="58">
        <v>0.68589999999999995</v>
      </c>
      <c r="R27" s="373">
        <v>2698</v>
      </c>
      <c r="S27" s="373">
        <v>1649</v>
      </c>
      <c r="T27" s="374">
        <v>0.61119999999999997</v>
      </c>
      <c r="U27" s="374">
        <v>0.67800000000000005</v>
      </c>
      <c r="V27" s="57">
        <v>2499</v>
      </c>
      <c r="W27" s="57">
        <v>1950</v>
      </c>
      <c r="X27" s="58">
        <v>0.78029999999999999</v>
      </c>
      <c r="Y27" s="215"/>
      <c r="Z27" s="203">
        <v>3456</v>
      </c>
      <c r="AA27" s="204">
        <v>3519</v>
      </c>
      <c r="AB27" s="205">
        <v>1.0182</v>
      </c>
      <c r="AC27" s="203">
        <v>4884</v>
      </c>
      <c r="AD27" s="204">
        <v>4140</v>
      </c>
      <c r="AE27" s="205">
        <v>0.84770000000000001</v>
      </c>
      <c r="AF27" s="206">
        <v>10605205.050000001</v>
      </c>
      <c r="AG27" s="207">
        <v>7628507.4400000004</v>
      </c>
      <c r="AH27" s="205">
        <v>0.71930000000000005</v>
      </c>
      <c r="AI27" s="203">
        <v>3632</v>
      </c>
      <c r="AJ27" s="204">
        <v>2521</v>
      </c>
      <c r="AK27" s="205">
        <v>0.69410000000000005</v>
      </c>
      <c r="AL27" s="9" t="s">
        <v>165</v>
      </c>
    </row>
    <row r="28" spans="1:38" ht="13.8" x14ac:dyDescent="0.3">
      <c r="A28" s="56" t="s">
        <v>166</v>
      </c>
      <c r="B28" s="56" t="s">
        <v>30</v>
      </c>
      <c r="C28" s="368">
        <v>27405151.949999999</v>
      </c>
      <c r="D28" s="368">
        <v>37148736.07</v>
      </c>
      <c r="E28" s="369">
        <v>0.737714249506632</v>
      </c>
      <c r="F28" s="57">
        <v>13499</v>
      </c>
      <c r="G28" s="57">
        <v>12609</v>
      </c>
      <c r="H28" s="58">
        <v>0.93410000000000004</v>
      </c>
      <c r="I28" s="53">
        <v>0.96160000000000001</v>
      </c>
      <c r="J28" s="373">
        <v>18072</v>
      </c>
      <c r="K28" s="373">
        <v>14450</v>
      </c>
      <c r="L28" s="374">
        <v>0.79959999999999998</v>
      </c>
      <c r="M28" s="369">
        <v>0.81799999999999995</v>
      </c>
      <c r="N28" s="59">
        <v>31572213.199999999</v>
      </c>
      <c r="O28" s="59">
        <v>21249697.18</v>
      </c>
      <c r="P28" s="58">
        <v>0.67310000000000003</v>
      </c>
      <c r="Q28" s="58">
        <v>0.67359999999999998</v>
      </c>
      <c r="R28" s="373">
        <v>12542</v>
      </c>
      <c r="S28" s="373">
        <v>7579</v>
      </c>
      <c r="T28" s="374">
        <v>0.60429999999999995</v>
      </c>
      <c r="U28" s="374">
        <v>0.66020000000000001</v>
      </c>
      <c r="V28" s="57">
        <v>9941</v>
      </c>
      <c r="W28" s="57">
        <v>7651</v>
      </c>
      <c r="X28" s="58">
        <v>0.76959999999999995</v>
      </c>
      <c r="Y28" s="215"/>
      <c r="Z28" s="203">
        <v>14134</v>
      </c>
      <c r="AA28" s="204">
        <v>14254</v>
      </c>
      <c r="AB28" s="205">
        <v>1.0085</v>
      </c>
      <c r="AC28" s="203">
        <v>19714</v>
      </c>
      <c r="AD28" s="204">
        <v>16480</v>
      </c>
      <c r="AE28" s="205">
        <v>0.83599999999999997</v>
      </c>
      <c r="AF28" s="206">
        <v>46636288.689999998</v>
      </c>
      <c r="AG28" s="207">
        <v>31502301.789999999</v>
      </c>
      <c r="AH28" s="205">
        <v>0.67549999999999999</v>
      </c>
      <c r="AI28" s="203">
        <v>15456</v>
      </c>
      <c r="AJ28" s="204">
        <v>9817</v>
      </c>
      <c r="AK28" s="205">
        <v>0.63519999999999999</v>
      </c>
      <c r="AL28" s="9" t="s">
        <v>165</v>
      </c>
    </row>
    <row r="29" spans="1:38" ht="13.8" x14ac:dyDescent="0.3">
      <c r="A29" s="56" t="s">
        <v>317</v>
      </c>
      <c r="B29" s="56" t="s">
        <v>31</v>
      </c>
      <c r="C29" s="368">
        <v>1552280.3</v>
      </c>
      <c r="D29" s="368">
        <v>2107977.02</v>
      </c>
      <c r="E29" s="369">
        <v>0.73638388145236999</v>
      </c>
      <c r="F29" s="57">
        <v>468</v>
      </c>
      <c r="G29" s="57">
        <v>459</v>
      </c>
      <c r="H29" s="58">
        <v>0.98080000000000001</v>
      </c>
      <c r="I29" s="53">
        <v>0.98629999999999995</v>
      </c>
      <c r="J29" s="373">
        <v>701</v>
      </c>
      <c r="K29" s="373">
        <v>663</v>
      </c>
      <c r="L29" s="374">
        <v>0.94579999999999997</v>
      </c>
      <c r="M29" s="369">
        <v>0.9</v>
      </c>
      <c r="N29" s="59">
        <v>1698735.92</v>
      </c>
      <c r="O29" s="59">
        <v>1209951.3700000001</v>
      </c>
      <c r="P29" s="58">
        <v>0.71230000000000004</v>
      </c>
      <c r="Q29" s="58">
        <v>0.7</v>
      </c>
      <c r="R29" s="373">
        <v>616</v>
      </c>
      <c r="S29" s="373">
        <v>430</v>
      </c>
      <c r="T29" s="374">
        <v>0.69810000000000005</v>
      </c>
      <c r="U29" s="374">
        <v>0.7</v>
      </c>
      <c r="V29" s="57">
        <v>391</v>
      </c>
      <c r="W29" s="57">
        <v>275</v>
      </c>
      <c r="X29" s="58">
        <v>0.70330000000000004</v>
      </c>
      <c r="Y29" s="215"/>
      <c r="Z29" s="203">
        <v>619</v>
      </c>
      <c r="AA29" s="204">
        <v>663</v>
      </c>
      <c r="AB29" s="205">
        <v>1.0710999999999999</v>
      </c>
      <c r="AC29" s="203">
        <v>958</v>
      </c>
      <c r="AD29" s="204">
        <v>897</v>
      </c>
      <c r="AE29" s="205">
        <v>0.93630000000000002</v>
      </c>
      <c r="AF29" s="206">
        <v>2509079.5499999998</v>
      </c>
      <c r="AG29" s="207">
        <v>1647518.68</v>
      </c>
      <c r="AH29" s="205">
        <v>0.65659999999999996</v>
      </c>
      <c r="AI29" s="203">
        <v>855</v>
      </c>
      <c r="AJ29" s="204">
        <v>622</v>
      </c>
      <c r="AK29" s="205">
        <v>0.72750000000000004</v>
      </c>
      <c r="AL29" s="9" t="s">
        <v>165</v>
      </c>
    </row>
    <row r="30" spans="1:38" ht="13.8" x14ac:dyDescent="0.3">
      <c r="A30" s="56" t="s">
        <v>317</v>
      </c>
      <c r="B30" s="56" t="s">
        <v>32</v>
      </c>
      <c r="C30" s="368">
        <v>1532769.97</v>
      </c>
      <c r="D30" s="368">
        <v>2218151.21</v>
      </c>
      <c r="E30" s="369">
        <v>0.691012390449252</v>
      </c>
      <c r="F30" s="57">
        <v>482</v>
      </c>
      <c r="G30" s="57">
        <v>481</v>
      </c>
      <c r="H30" s="58">
        <v>0.99790000000000001</v>
      </c>
      <c r="I30" s="53">
        <v>1</v>
      </c>
      <c r="J30" s="373">
        <v>715</v>
      </c>
      <c r="K30" s="373">
        <v>670</v>
      </c>
      <c r="L30" s="374">
        <v>0.93710000000000004</v>
      </c>
      <c r="M30" s="369">
        <v>0.9</v>
      </c>
      <c r="N30" s="59">
        <v>1631392.42</v>
      </c>
      <c r="O30" s="59">
        <v>1167026.19</v>
      </c>
      <c r="P30" s="58">
        <v>0.71540000000000004</v>
      </c>
      <c r="Q30" s="58">
        <v>0.7</v>
      </c>
      <c r="R30" s="373">
        <v>600</v>
      </c>
      <c r="S30" s="373">
        <v>437</v>
      </c>
      <c r="T30" s="374">
        <v>0.72829999999999995</v>
      </c>
      <c r="U30" s="374">
        <v>0.7</v>
      </c>
      <c r="V30" s="57">
        <v>427</v>
      </c>
      <c r="W30" s="57">
        <v>319</v>
      </c>
      <c r="X30" s="58">
        <v>0.74709999999999999</v>
      </c>
      <c r="Y30" s="215"/>
      <c r="Z30" s="203">
        <v>716</v>
      </c>
      <c r="AA30" s="204">
        <v>772</v>
      </c>
      <c r="AB30" s="205">
        <v>1.0782</v>
      </c>
      <c r="AC30" s="203">
        <v>1087</v>
      </c>
      <c r="AD30" s="204">
        <v>1014</v>
      </c>
      <c r="AE30" s="205">
        <v>0.93279999999999996</v>
      </c>
      <c r="AF30" s="206">
        <v>3032884.52</v>
      </c>
      <c r="AG30" s="207">
        <v>2196211.0299999998</v>
      </c>
      <c r="AH30" s="205">
        <v>0.72409999999999997</v>
      </c>
      <c r="AI30" s="203">
        <v>959</v>
      </c>
      <c r="AJ30" s="204">
        <v>721</v>
      </c>
      <c r="AK30" s="205">
        <v>0.75180000000000002</v>
      </c>
      <c r="AL30" s="9" t="s">
        <v>165</v>
      </c>
    </row>
    <row r="31" spans="1:38" ht="13.8" x14ac:dyDescent="0.3">
      <c r="A31" s="56" t="s">
        <v>142</v>
      </c>
      <c r="B31" s="56" t="s">
        <v>33</v>
      </c>
      <c r="C31" s="368">
        <v>8543315.5</v>
      </c>
      <c r="D31" s="368">
        <v>12124358.140000001</v>
      </c>
      <c r="E31" s="369">
        <v>0.70464064170245599</v>
      </c>
      <c r="F31" s="57">
        <v>3471</v>
      </c>
      <c r="G31" s="57">
        <v>3481</v>
      </c>
      <c r="H31" s="58">
        <v>1.0028999999999999</v>
      </c>
      <c r="I31" s="53">
        <v>1</v>
      </c>
      <c r="J31" s="373">
        <v>4621</v>
      </c>
      <c r="K31" s="373">
        <v>4107</v>
      </c>
      <c r="L31" s="374">
        <v>0.88880000000000003</v>
      </c>
      <c r="M31" s="369">
        <v>0.8871</v>
      </c>
      <c r="N31" s="59">
        <v>10001478.98</v>
      </c>
      <c r="O31" s="59">
        <v>6866607.7199999997</v>
      </c>
      <c r="P31" s="58">
        <v>0.68659999999999999</v>
      </c>
      <c r="Q31" s="58">
        <v>0.69550000000000001</v>
      </c>
      <c r="R31" s="373">
        <v>3835</v>
      </c>
      <c r="S31" s="373">
        <v>2440</v>
      </c>
      <c r="T31" s="374">
        <v>0.63619999999999999</v>
      </c>
      <c r="U31" s="374">
        <v>0.7</v>
      </c>
      <c r="V31" s="57">
        <v>2770</v>
      </c>
      <c r="W31" s="57">
        <v>2368</v>
      </c>
      <c r="X31" s="58">
        <v>0.85489999999999999</v>
      </c>
      <c r="Y31" s="215"/>
      <c r="Z31" s="203">
        <v>4244</v>
      </c>
      <c r="AA31" s="204">
        <v>4549</v>
      </c>
      <c r="AB31" s="205">
        <v>1.0719000000000001</v>
      </c>
      <c r="AC31" s="203">
        <v>5985</v>
      </c>
      <c r="AD31" s="204">
        <v>5214</v>
      </c>
      <c r="AE31" s="205">
        <v>0.87119999999999997</v>
      </c>
      <c r="AF31" s="206">
        <v>13958043.609999999</v>
      </c>
      <c r="AG31" s="207">
        <v>10104344.050000001</v>
      </c>
      <c r="AH31" s="205">
        <v>0.72389999999999999</v>
      </c>
      <c r="AI31" s="203">
        <v>5160</v>
      </c>
      <c r="AJ31" s="204">
        <v>3716</v>
      </c>
      <c r="AK31" s="205">
        <v>0.72019999999999995</v>
      </c>
      <c r="AL31" s="9" t="s">
        <v>165</v>
      </c>
    </row>
    <row r="32" spans="1:38" ht="13.8" x14ac:dyDescent="0.3">
      <c r="A32" s="56" t="s">
        <v>142</v>
      </c>
      <c r="B32" s="56" t="s">
        <v>34</v>
      </c>
      <c r="C32" s="368">
        <v>1726432.69</v>
      </c>
      <c r="D32" s="368">
        <v>2133664.42</v>
      </c>
      <c r="E32" s="369">
        <v>0.80913974747725304</v>
      </c>
      <c r="F32" s="57">
        <v>859</v>
      </c>
      <c r="G32" s="57">
        <v>836</v>
      </c>
      <c r="H32" s="58">
        <v>0.97319999999999995</v>
      </c>
      <c r="I32" s="53">
        <v>1</v>
      </c>
      <c r="J32" s="373">
        <v>1014</v>
      </c>
      <c r="K32" s="373">
        <v>889</v>
      </c>
      <c r="L32" s="374">
        <v>0.87670000000000003</v>
      </c>
      <c r="M32" s="369">
        <v>0.81100000000000005</v>
      </c>
      <c r="N32" s="59">
        <v>1825017.91</v>
      </c>
      <c r="O32" s="59">
        <v>1347519.58</v>
      </c>
      <c r="P32" s="58">
        <v>0.73839999999999995</v>
      </c>
      <c r="Q32" s="58">
        <v>0.7</v>
      </c>
      <c r="R32" s="373">
        <v>743</v>
      </c>
      <c r="S32" s="373">
        <v>545</v>
      </c>
      <c r="T32" s="374">
        <v>0.73350000000000004</v>
      </c>
      <c r="U32" s="374">
        <v>0.7</v>
      </c>
      <c r="V32" s="57">
        <v>669</v>
      </c>
      <c r="W32" s="57">
        <v>557</v>
      </c>
      <c r="X32" s="58">
        <v>0.83260000000000001</v>
      </c>
      <c r="Y32" s="215"/>
      <c r="Z32" s="203">
        <v>834</v>
      </c>
      <c r="AA32" s="204">
        <v>860</v>
      </c>
      <c r="AB32" s="205">
        <v>1.0311999999999999</v>
      </c>
      <c r="AC32" s="203">
        <v>1234</v>
      </c>
      <c r="AD32" s="204">
        <v>1039</v>
      </c>
      <c r="AE32" s="205">
        <v>0.84199999999999997</v>
      </c>
      <c r="AF32" s="206">
        <v>2629292.1800000002</v>
      </c>
      <c r="AG32" s="207">
        <v>1788035.59</v>
      </c>
      <c r="AH32" s="205">
        <v>0.68</v>
      </c>
      <c r="AI32" s="203">
        <v>981</v>
      </c>
      <c r="AJ32" s="204">
        <v>665</v>
      </c>
      <c r="AK32" s="205">
        <v>0.67789999999999995</v>
      </c>
      <c r="AL32" s="9" t="s">
        <v>165</v>
      </c>
    </row>
    <row r="33" spans="1:38" ht="13.8" x14ac:dyDescent="0.3">
      <c r="A33" s="56" t="s">
        <v>166</v>
      </c>
      <c r="B33" s="56" t="s">
        <v>35</v>
      </c>
      <c r="C33" s="368">
        <v>3829539.15</v>
      </c>
      <c r="D33" s="368">
        <v>5219889.92</v>
      </c>
      <c r="E33" s="369">
        <v>0.73364366082264099</v>
      </c>
      <c r="F33" s="57">
        <v>1951</v>
      </c>
      <c r="G33" s="57">
        <v>1848</v>
      </c>
      <c r="H33" s="58">
        <v>0.94720000000000004</v>
      </c>
      <c r="I33" s="53">
        <v>0.96870000000000001</v>
      </c>
      <c r="J33" s="373">
        <v>2396</v>
      </c>
      <c r="K33" s="373">
        <v>2148</v>
      </c>
      <c r="L33" s="374">
        <v>0.89649999999999996</v>
      </c>
      <c r="M33" s="369">
        <v>0.88870000000000005</v>
      </c>
      <c r="N33" s="59">
        <v>4588514.38</v>
      </c>
      <c r="O33" s="59">
        <v>2996641.79</v>
      </c>
      <c r="P33" s="58">
        <v>0.65310000000000001</v>
      </c>
      <c r="Q33" s="58">
        <v>0.6512</v>
      </c>
      <c r="R33" s="373">
        <v>1874</v>
      </c>
      <c r="S33" s="373">
        <v>1181</v>
      </c>
      <c r="T33" s="374">
        <v>0.63019999999999998</v>
      </c>
      <c r="U33" s="374">
        <v>0.7</v>
      </c>
      <c r="V33" s="57">
        <v>1552</v>
      </c>
      <c r="W33" s="57">
        <v>1324</v>
      </c>
      <c r="X33" s="58">
        <v>0.85309999999999997</v>
      </c>
      <c r="Y33" s="215"/>
      <c r="Z33" s="203">
        <v>2221</v>
      </c>
      <c r="AA33" s="204">
        <v>2172</v>
      </c>
      <c r="AB33" s="205">
        <v>0.97789999999999999</v>
      </c>
      <c r="AC33" s="203">
        <v>2962</v>
      </c>
      <c r="AD33" s="204">
        <v>2708</v>
      </c>
      <c r="AE33" s="205">
        <v>0.91420000000000001</v>
      </c>
      <c r="AF33" s="206">
        <v>6912578.6600000001</v>
      </c>
      <c r="AG33" s="207">
        <v>4640563.4000000004</v>
      </c>
      <c r="AH33" s="205">
        <v>0.67130000000000001</v>
      </c>
      <c r="AI33" s="203">
        <v>2478</v>
      </c>
      <c r="AJ33" s="204">
        <v>1802</v>
      </c>
      <c r="AK33" s="205">
        <v>0.72719999999999996</v>
      </c>
      <c r="AL33" s="9" t="s">
        <v>165</v>
      </c>
    </row>
    <row r="34" spans="1:38" ht="13.8" x14ac:dyDescent="0.3">
      <c r="A34" s="56" t="s">
        <v>142</v>
      </c>
      <c r="B34" s="56" t="s">
        <v>36</v>
      </c>
      <c r="C34" s="368">
        <v>11346787.74</v>
      </c>
      <c r="D34" s="368">
        <v>15420585.52</v>
      </c>
      <c r="E34" s="369">
        <v>0.73582081077813699</v>
      </c>
      <c r="F34" s="57">
        <v>6392</v>
      </c>
      <c r="G34" s="57">
        <v>6099</v>
      </c>
      <c r="H34" s="58">
        <v>0.95420000000000005</v>
      </c>
      <c r="I34" s="53">
        <v>0.97199999999999998</v>
      </c>
      <c r="J34" s="373">
        <v>7722</v>
      </c>
      <c r="K34" s="373">
        <v>6966</v>
      </c>
      <c r="L34" s="374">
        <v>0.90210000000000001</v>
      </c>
      <c r="M34" s="369">
        <v>0.9</v>
      </c>
      <c r="N34" s="59">
        <v>12391695.550000001</v>
      </c>
      <c r="O34" s="59">
        <v>8692509.3300000001</v>
      </c>
      <c r="P34" s="58">
        <v>0.70150000000000001</v>
      </c>
      <c r="Q34" s="58">
        <v>0.69650000000000001</v>
      </c>
      <c r="R34" s="373">
        <v>5552</v>
      </c>
      <c r="S34" s="373">
        <v>3768</v>
      </c>
      <c r="T34" s="374">
        <v>0.67869999999999997</v>
      </c>
      <c r="U34" s="374">
        <v>0.7</v>
      </c>
      <c r="V34" s="57">
        <v>4926</v>
      </c>
      <c r="W34" s="57">
        <v>3922</v>
      </c>
      <c r="X34" s="58">
        <v>0.79620000000000002</v>
      </c>
      <c r="Y34" s="215"/>
      <c r="Z34" s="203">
        <v>8273</v>
      </c>
      <c r="AA34" s="204">
        <v>8290</v>
      </c>
      <c r="AB34" s="205">
        <v>1.0021</v>
      </c>
      <c r="AC34" s="203">
        <v>9910</v>
      </c>
      <c r="AD34" s="204">
        <v>8772</v>
      </c>
      <c r="AE34" s="205">
        <v>0.88519999999999999</v>
      </c>
      <c r="AF34" s="206">
        <v>17704322.739999998</v>
      </c>
      <c r="AG34" s="207">
        <v>12777651.18</v>
      </c>
      <c r="AH34" s="205">
        <v>0.72170000000000001</v>
      </c>
      <c r="AI34" s="203">
        <v>7393</v>
      </c>
      <c r="AJ34" s="204">
        <v>5232</v>
      </c>
      <c r="AK34" s="205">
        <v>0.7077</v>
      </c>
      <c r="AL34" s="9" t="s">
        <v>165</v>
      </c>
    </row>
    <row r="35" spans="1:38" ht="13.8" x14ac:dyDescent="0.3">
      <c r="A35" s="56" t="s">
        <v>238</v>
      </c>
      <c r="B35" s="56" t="s">
        <v>143</v>
      </c>
      <c r="C35" s="368">
        <v>1821632.97</v>
      </c>
      <c r="D35" s="368">
        <v>2708740.75</v>
      </c>
      <c r="E35" s="369">
        <v>0.67250177780948595</v>
      </c>
      <c r="F35" s="57">
        <v>1570</v>
      </c>
      <c r="G35" s="57">
        <v>1220</v>
      </c>
      <c r="H35" s="58">
        <v>0.77710000000000001</v>
      </c>
      <c r="I35" s="53">
        <v>0.80559999999999998</v>
      </c>
      <c r="J35" s="373">
        <v>2102</v>
      </c>
      <c r="K35" s="373">
        <v>1545</v>
      </c>
      <c r="L35" s="374">
        <v>0.73499999999999999</v>
      </c>
      <c r="M35" s="369">
        <v>0.76580000000000004</v>
      </c>
      <c r="N35" s="59">
        <v>2133430.52</v>
      </c>
      <c r="O35" s="59">
        <v>1334598.92</v>
      </c>
      <c r="P35" s="58">
        <v>0.62560000000000004</v>
      </c>
      <c r="Q35" s="58">
        <v>0.63870000000000005</v>
      </c>
      <c r="R35" s="373">
        <v>1374</v>
      </c>
      <c r="S35" s="373">
        <v>805</v>
      </c>
      <c r="T35" s="374">
        <v>0.58589999999999998</v>
      </c>
      <c r="U35" s="374">
        <v>0.68540000000000001</v>
      </c>
      <c r="V35" s="57">
        <v>898</v>
      </c>
      <c r="W35" s="57">
        <v>724</v>
      </c>
      <c r="X35" s="58">
        <v>0.80620000000000003</v>
      </c>
      <c r="Y35" s="215"/>
      <c r="Z35" s="203">
        <v>2071</v>
      </c>
      <c r="AA35" s="204">
        <v>1632</v>
      </c>
      <c r="AB35" s="205">
        <v>0.78800000000000003</v>
      </c>
      <c r="AC35" s="203">
        <v>2450</v>
      </c>
      <c r="AD35" s="204">
        <v>1925</v>
      </c>
      <c r="AE35" s="205">
        <v>0.78569999999999995</v>
      </c>
      <c r="AF35" s="206">
        <v>3014070.75</v>
      </c>
      <c r="AG35" s="207">
        <v>1912141.41</v>
      </c>
      <c r="AH35" s="205">
        <v>0.63439999999999996</v>
      </c>
      <c r="AI35" s="203">
        <v>1861</v>
      </c>
      <c r="AJ35" s="204">
        <v>1173</v>
      </c>
      <c r="AK35" s="205">
        <v>0.63029999999999997</v>
      </c>
      <c r="AL35" s="9" t="s">
        <v>165</v>
      </c>
    </row>
    <row r="36" spans="1:38" ht="13.8" x14ac:dyDescent="0.3">
      <c r="A36" s="56" t="s">
        <v>238</v>
      </c>
      <c r="B36" s="56" t="s">
        <v>144</v>
      </c>
      <c r="C36" s="368">
        <v>1819134.75</v>
      </c>
      <c r="D36" s="368">
        <v>2934602.15</v>
      </c>
      <c r="E36" s="369">
        <v>0.619891439117224</v>
      </c>
      <c r="F36" s="57">
        <v>1505</v>
      </c>
      <c r="G36" s="57">
        <v>1223</v>
      </c>
      <c r="H36" s="58">
        <v>0.81259999999999999</v>
      </c>
      <c r="I36" s="53">
        <v>0.86670000000000003</v>
      </c>
      <c r="J36" s="373">
        <v>2544</v>
      </c>
      <c r="K36" s="373">
        <v>1542</v>
      </c>
      <c r="L36" s="374">
        <v>0.60609999999999997</v>
      </c>
      <c r="M36" s="369">
        <v>0.6462</v>
      </c>
      <c r="N36" s="59">
        <v>2173856.29</v>
      </c>
      <c r="O36" s="59">
        <v>1310489.21</v>
      </c>
      <c r="P36" s="58">
        <v>0.6028</v>
      </c>
      <c r="Q36" s="58">
        <v>0.64739999999999998</v>
      </c>
      <c r="R36" s="373">
        <v>1319</v>
      </c>
      <c r="S36" s="373">
        <v>765</v>
      </c>
      <c r="T36" s="374">
        <v>0.57999999999999996</v>
      </c>
      <c r="U36" s="374">
        <v>0.7</v>
      </c>
      <c r="V36" s="57">
        <v>972</v>
      </c>
      <c r="W36" s="57">
        <v>781</v>
      </c>
      <c r="X36" s="58">
        <v>0.80349999999999999</v>
      </c>
      <c r="Y36" s="215"/>
      <c r="Z36" s="203">
        <v>1661</v>
      </c>
      <c r="AA36" s="204">
        <v>1563</v>
      </c>
      <c r="AB36" s="205">
        <v>0.94099999999999995</v>
      </c>
      <c r="AC36" s="203">
        <v>2230</v>
      </c>
      <c r="AD36" s="204">
        <v>2018</v>
      </c>
      <c r="AE36" s="205">
        <v>0.90490000000000004</v>
      </c>
      <c r="AF36" s="206">
        <v>3571770.62</v>
      </c>
      <c r="AG36" s="207">
        <v>2242614.73</v>
      </c>
      <c r="AH36" s="205">
        <v>0.62790000000000001</v>
      </c>
      <c r="AI36" s="203">
        <v>1802</v>
      </c>
      <c r="AJ36" s="204">
        <v>1073</v>
      </c>
      <c r="AK36" s="205">
        <v>0.59540000000000004</v>
      </c>
      <c r="AL36" s="9" t="s">
        <v>165</v>
      </c>
    </row>
    <row r="37" spans="1:38" ht="13.8" x14ac:dyDescent="0.3">
      <c r="A37" s="56" t="s">
        <v>142</v>
      </c>
      <c r="B37" s="56" t="s">
        <v>39</v>
      </c>
      <c r="C37" s="368">
        <v>16598566.539999999</v>
      </c>
      <c r="D37" s="368">
        <v>22716952.82</v>
      </c>
      <c r="E37" s="369">
        <v>0.73066870682526697</v>
      </c>
      <c r="F37" s="57">
        <v>10323</v>
      </c>
      <c r="G37" s="57">
        <v>10069</v>
      </c>
      <c r="H37" s="58">
        <v>0.97540000000000004</v>
      </c>
      <c r="I37" s="53">
        <v>1</v>
      </c>
      <c r="J37" s="373">
        <v>12147</v>
      </c>
      <c r="K37" s="373">
        <v>11037</v>
      </c>
      <c r="L37" s="374">
        <v>0.90859999999999996</v>
      </c>
      <c r="M37" s="369">
        <v>0.89380000000000004</v>
      </c>
      <c r="N37" s="59">
        <v>20006542.489999998</v>
      </c>
      <c r="O37" s="59">
        <v>12838464.689999999</v>
      </c>
      <c r="P37" s="58">
        <v>0.64170000000000005</v>
      </c>
      <c r="Q37" s="58">
        <v>0.6492</v>
      </c>
      <c r="R37" s="373">
        <v>9218</v>
      </c>
      <c r="S37" s="373">
        <v>5642</v>
      </c>
      <c r="T37" s="374">
        <v>0.61209999999999998</v>
      </c>
      <c r="U37" s="374">
        <v>0.67559999999999998</v>
      </c>
      <c r="V37" s="57">
        <v>8235</v>
      </c>
      <c r="W37" s="57">
        <v>6464</v>
      </c>
      <c r="X37" s="58">
        <v>0.78490000000000004</v>
      </c>
      <c r="Y37" s="215"/>
      <c r="Z37" s="203">
        <v>12135</v>
      </c>
      <c r="AA37" s="204">
        <v>12377</v>
      </c>
      <c r="AB37" s="205">
        <v>1.0199</v>
      </c>
      <c r="AC37" s="203">
        <v>14524</v>
      </c>
      <c r="AD37" s="204">
        <v>12937</v>
      </c>
      <c r="AE37" s="205">
        <v>0.89070000000000005</v>
      </c>
      <c r="AF37" s="206">
        <v>27749250.690000001</v>
      </c>
      <c r="AG37" s="207">
        <v>18433419</v>
      </c>
      <c r="AH37" s="205">
        <v>0.6643</v>
      </c>
      <c r="AI37" s="203">
        <v>11490</v>
      </c>
      <c r="AJ37" s="204">
        <v>7519</v>
      </c>
      <c r="AK37" s="205">
        <v>0.65439999999999998</v>
      </c>
      <c r="AL37" s="9" t="s">
        <v>165</v>
      </c>
    </row>
    <row r="38" spans="1:38" ht="13.8" x14ac:dyDescent="0.3">
      <c r="A38" s="56" t="s">
        <v>238</v>
      </c>
      <c r="B38" s="56" t="s">
        <v>40</v>
      </c>
      <c r="C38" s="368">
        <v>4055836.61</v>
      </c>
      <c r="D38" s="368">
        <v>5275374.21</v>
      </c>
      <c r="E38" s="369">
        <v>0.76882443757482799</v>
      </c>
      <c r="F38" s="57">
        <v>1929</v>
      </c>
      <c r="G38" s="57">
        <v>1883</v>
      </c>
      <c r="H38" s="58">
        <v>0.97619999999999996</v>
      </c>
      <c r="I38" s="53">
        <v>1</v>
      </c>
      <c r="J38" s="373">
        <v>2487</v>
      </c>
      <c r="K38" s="373">
        <v>2337</v>
      </c>
      <c r="L38" s="374">
        <v>0.93969999999999998</v>
      </c>
      <c r="M38" s="369">
        <v>0.89759999999999995</v>
      </c>
      <c r="N38" s="59">
        <v>4331914.8099999996</v>
      </c>
      <c r="O38" s="59">
        <v>3037531.37</v>
      </c>
      <c r="P38" s="58">
        <v>0.70120000000000005</v>
      </c>
      <c r="Q38" s="58">
        <v>0.7</v>
      </c>
      <c r="R38" s="373">
        <v>1908</v>
      </c>
      <c r="S38" s="373">
        <v>1280</v>
      </c>
      <c r="T38" s="374">
        <v>0.67090000000000005</v>
      </c>
      <c r="U38" s="374">
        <v>0.69930000000000003</v>
      </c>
      <c r="V38" s="57">
        <v>1552</v>
      </c>
      <c r="W38" s="57">
        <v>1392</v>
      </c>
      <c r="X38" s="58">
        <v>0.89690000000000003</v>
      </c>
      <c r="Y38" s="215"/>
      <c r="Z38" s="203">
        <v>2082</v>
      </c>
      <c r="AA38" s="204">
        <v>2172</v>
      </c>
      <c r="AB38" s="205">
        <v>1.0431999999999999</v>
      </c>
      <c r="AC38" s="203">
        <v>3014</v>
      </c>
      <c r="AD38" s="204">
        <v>2732</v>
      </c>
      <c r="AE38" s="205">
        <v>0.90639999999999998</v>
      </c>
      <c r="AF38" s="206">
        <v>6020116.0899999999</v>
      </c>
      <c r="AG38" s="207">
        <v>4009091.16</v>
      </c>
      <c r="AH38" s="205">
        <v>0.66590000000000005</v>
      </c>
      <c r="AI38" s="203">
        <v>2396</v>
      </c>
      <c r="AJ38" s="204">
        <v>1622</v>
      </c>
      <c r="AK38" s="205">
        <v>0.67700000000000005</v>
      </c>
      <c r="AL38" s="9" t="s">
        <v>165</v>
      </c>
    </row>
    <row r="39" spans="1:38" ht="13.8" x14ac:dyDescent="0.3">
      <c r="A39" s="56" t="s">
        <v>152</v>
      </c>
      <c r="B39" s="56" t="s">
        <v>41</v>
      </c>
      <c r="C39" s="368">
        <v>10673672.58</v>
      </c>
      <c r="D39" s="368">
        <v>14302148.9</v>
      </c>
      <c r="E39" s="369">
        <v>0.74629852161586696</v>
      </c>
      <c r="F39" s="57">
        <v>6256</v>
      </c>
      <c r="G39" s="57">
        <v>6114</v>
      </c>
      <c r="H39" s="58">
        <v>0.97729999999999995</v>
      </c>
      <c r="I39" s="53">
        <v>1</v>
      </c>
      <c r="J39" s="373">
        <v>7864</v>
      </c>
      <c r="K39" s="373">
        <v>7016</v>
      </c>
      <c r="L39" s="374">
        <v>0.89219999999999999</v>
      </c>
      <c r="M39" s="369">
        <v>0.86380000000000001</v>
      </c>
      <c r="N39" s="59">
        <v>12054240.960000001</v>
      </c>
      <c r="O39" s="59">
        <v>8502987.6300000008</v>
      </c>
      <c r="P39" s="58">
        <v>0.70540000000000003</v>
      </c>
      <c r="Q39" s="58">
        <v>0.69679999999999997</v>
      </c>
      <c r="R39" s="373">
        <v>5881</v>
      </c>
      <c r="S39" s="373">
        <v>3688</v>
      </c>
      <c r="T39" s="374">
        <v>0.62709999999999999</v>
      </c>
      <c r="U39" s="374">
        <v>0.6794</v>
      </c>
      <c r="V39" s="57">
        <v>5106</v>
      </c>
      <c r="W39" s="57">
        <v>4348</v>
      </c>
      <c r="X39" s="58">
        <v>0.85150000000000003</v>
      </c>
      <c r="Y39" s="215"/>
      <c r="Z39" s="203">
        <v>7386</v>
      </c>
      <c r="AA39" s="204">
        <v>8041</v>
      </c>
      <c r="AB39" s="205">
        <v>1.0887</v>
      </c>
      <c r="AC39" s="203">
        <v>9896</v>
      </c>
      <c r="AD39" s="204">
        <v>8250</v>
      </c>
      <c r="AE39" s="205">
        <v>0.8337</v>
      </c>
      <c r="AF39" s="206">
        <v>16783229.829999998</v>
      </c>
      <c r="AG39" s="207">
        <v>11432784.390000001</v>
      </c>
      <c r="AH39" s="205">
        <v>0.68120000000000003</v>
      </c>
      <c r="AI39" s="203">
        <v>7545</v>
      </c>
      <c r="AJ39" s="204">
        <v>5031</v>
      </c>
      <c r="AK39" s="205">
        <v>0.66679999999999995</v>
      </c>
      <c r="AL39" s="9" t="s">
        <v>165</v>
      </c>
    </row>
    <row r="40" spans="1:38" ht="13.8" x14ac:dyDescent="0.3">
      <c r="A40" s="56" t="s">
        <v>317</v>
      </c>
      <c r="B40" s="56" t="s">
        <v>42</v>
      </c>
      <c r="C40" s="368">
        <v>776115.82</v>
      </c>
      <c r="D40" s="368">
        <v>1156402.1000000001</v>
      </c>
      <c r="E40" s="369">
        <v>0.67114701711454905</v>
      </c>
      <c r="F40" s="57">
        <v>305</v>
      </c>
      <c r="G40" s="57">
        <v>290</v>
      </c>
      <c r="H40" s="58">
        <v>0.95079999999999998</v>
      </c>
      <c r="I40" s="53">
        <v>0.98370000000000002</v>
      </c>
      <c r="J40" s="373">
        <v>397</v>
      </c>
      <c r="K40" s="373">
        <v>384</v>
      </c>
      <c r="L40" s="374">
        <v>0.96730000000000005</v>
      </c>
      <c r="M40" s="369">
        <v>0.9</v>
      </c>
      <c r="N40" s="59">
        <v>848086.9</v>
      </c>
      <c r="O40" s="59">
        <v>584677.43000000005</v>
      </c>
      <c r="P40" s="58">
        <v>0.68940000000000001</v>
      </c>
      <c r="Q40" s="58">
        <v>0.69969999999999999</v>
      </c>
      <c r="R40" s="373">
        <v>356</v>
      </c>
      <c r="S40" s="373">
        <v>241</v>
      </c>
      <c r="T40" s="374">
        <v>0.67700000000000005</v>
      </c>
      <c r="U40" s="374">
        <v>0.7</v>
      </c>
      <c r="V40" s="57">
        <v>239</v>
      </c>
      <c r="W40" s="57">
        <v>167</v>
      </c>
      <c r="X40" s="58">
        <v>0.69869999999999999</v>
      </c>
      <c r="Y40" s="215"/>
      <c r="Z40" s="203">
        <v>427</v>
      </c>
      <c r="AA40" s="204">
        <v>432</v>
      </c>
      <c r="AB40" s="205">
        <v>1.0117</v>
      </c>
      <c r="AC40" s="203">
        <v>562</v>
      </c>
      <c r="AD40" s="204">
        <v>515</v>
      </c>
      <c r="AE40" s="205">
        <v>0.91639999999999999</v>
      </c>
      <c r="AF40" s="206">
        <v>1438643.35</v>
      </c>
      <c r="AG40" s="207">
        <v>990159.52</v>
      </c>
      <c r="AH40" s="205">
        <v>0.68830000000000002</v>
      </c>
      <c r="AI40" s="203">
        <v>487</v>
      </c>
      <c r="AJ40" s="204">
        <v>328</v>
      </c>
      <c r="AK40" s="205">
        <v>0.67349999999999999</v>
      </c>
      <c r="AL40" s="9" t="s">
        <v>165</v>
      </c>
    </row>
    <row r="41" spans="1:38" ht="13.8" x14ac:dyDescent="0.3">
      <c r="A41" s="56" t="s">
        <v>251</v>
      </c>
      <c r="B41" s="56" t="s">
        <v>43</v>
      </c>
      <c r="C41" s="368">
        <v>403370.53</v>
      </c>
      <c r="D41" s="368">
        <v>550588.72</v>
      </c>
      <c r="E41" s="369">
        <v>0.73261677064506503</v>
      </c>
      <c r="F41" s="57">
        <v>162</v>
      </c>
      <c r="G41" s="57">
        <v>151</v>
      </c>
      <c r="H41" s="58">
        <v>0.93210000000000004</v>
      </c>
      <c r="I41" s="53">
        <v>1</v>
      </c>
      <c r="J41" s="373">
        <v>217</v>
      </c>
      <c r="K41" s="373">
        <v>207</v>
      </c>
      <c r="L41" s="374">
        <v>0.95389999999999997</v>
      </c>
      <c r="M41" s="369">
        <v>0.89300000000000002</v>
      </c>
      <c r="N41" s="59">
        <v>459830.6</v>
      </c>
      <c r="O41" s="59">
        <v>309377.28999999998</v>
      </c>
      <c r="P41" s="58">
        <v>0.67279999999999995</v>
      </c>
      <c r="Q41" s="58">
        <v>0.66690000000000005</v>
      </c>
      <c r="R41" s="373">
        <v>168</v>
      </c>
      <c r="S41" s="373">
        <v>98</v>
      </c>
      <c r="T41" s="374">
        <v>0.58330000000000004</v>
      </c>
      <c r="U41" s="374">
        <v>0.65139999999999998</v>
      </c>
      <c r="V41" s="57">
        <v>143</v>
      </c>
      <c r="W41" s="57">
        <v>111</v>
      </c>
      <c r="X41" s="58">
        <v>0.7762</v>
      </c>
      <c r="Y41" s="215"/>
      <c r="Z41" s="203">
        <v>127</v>
      </c>
      <c r="AA41" s="204">
        <v>142</v>
      </c>
      <c r="AB41" s="205">
        <v>1.1181000000000001</v>
      </c>
      <c r="AC41" s="203">
        <v>247</v>
      </c>
      <c r="AD41" s="204">
        <v>218</v>
      </c>
      <c r="AE41" s="205">
        <v>0.88260000000000005</v>
      </c>
      <c r="AF41" s="206">
        <v>645042.30000000005</v>
      </c>
      <c r="AG41" s="207">
        <v>431340.81</v>
      </c>
      <c r="AH41" s="205">
        <v>0.66869999999999996</v>
      </c>
      <c r="AI41" s="203">
        <v>216</v>
      </c>
      <c r="AJ41" s="204">
        <v>155</v>
      </c>
      <c r="AK41" s="205">
        <v>0.71760000000000002</v>
      </c>
      <c r="AL41" s="9" t="s">
        <v>165</v>
      </c>
    </row>
    <row r="42" spans="1:38" ht="13.8" x14ac:dyDescent="0.3">
      <c r="A42" s="56" t="s">
        <v>238</v>
      </c>
      <c r="B42" s="56" t="s">
        <v>44</v>
      </c>
      <c r="C42" s="368">
        <v>2732927.92</v>
      </c>
      <c r="D42" s="368">
        <v>3793289.09</v>
      </c>
      <c r="E42" s="369">
        <v>0.72046391802951204</v>
      </c>
      <c r="F42" s="57">
        <v>1616</v>
      </c>
      <c r="G42" s="57">
        <v>1492</v>
      </c>
      <c r="H42" s="58">
        <v>0.92330000000000001</v>
      </c>
      <c r="I42" s="53">
        <v>0.9466</v>
      </c>
      <c r="J42" s="373">
        <v>2225</v>
      </c>
      <c r="K42" s="373">
        <v>2029</v>
      </c>
      <c r="L42" s="374">
        <v>0.91190000000000004</v>
      </c>
      <c r="M42" s="369">
        <v>0.89749999999999996</v>
      </c>
      <c r="N42" s="59">
        <v>3215639.55</v>
      </c>
      <c r="O42" s="59">
        <v>2212876.4300000002</v>
      </c>
      <c r="P42" s="58">
        <v>0.68820000000000003</v>
      </c>
      <c r="Q42" s="58">
        <v>0.7</v>
      </c>
      <c r="R42" s="373">
        <v>1544</v>
      </c>
      <c r="S42" s="373">
        <v>917</v>
      </c>
      <c r="T42" s="374">
        <v>0.59389999999999998</v>
      </c>
      <c r="U42" s="374">
        <v>0.67859999999999998</v>
      </c>
      <c r="V42" s="57">
        <v>1358</v>
      </c>
      <c r="W42" s="57">
        <v>1112</v>
      </c>
      <c r="X42" s="58">
        <v>0.81889999999999996</v>
      </c>
      <c r="Y42" s="215"/>
      <c r="Z42" s="203">
        <v>1840</v>
      </c>
      <c r="AA42" s="204">
        <v>1911</v>
      </c>
      <c r="AB42" s="205">
        <v>1.0386</v>
      </c>
      <c r="AC42" s="203">
        <v>2674</v>
      </c>
      <c r="AD42" s="204">
        <v>2367</v>
      </c>
      <c r="AE42" s="205">
        <v>0.88519999999999999</v>
      </c>
      <c r="AF42" s="206">
        <v>4803088.0599999996</v>
      </c>
      <c r="AG42" s="207">
        <v>3395055.27</v>
      </c>
      <c r="AH42" s="205">
        <v>0.70679999999999998</v>
      </c>
      <c r="AI42" s="203">
        <v>2079</v>
      </c>
      <c r="AJ42" s="204">
        <v>1346</v>
      </c>
      <c r="AK42" s="205">
        <v>0.64739999999999998</v>
      </c>
      <c r="AL42" s="9" t="s">
        <v>165</v>
      </c>
    </row>
    <row r="43" spans="1:38" ht="13.8" x14ac:dyDescent="0.3">
      <c r="A43" s="56" t="s">
        <v>238</v>
      </c>
      <c r="B43" s="56" t="s">
        <v>45</v>
      </c>
      <c r="C43" s="368">
        <v>1383788.4</v>
      </c>
      <c r="D43" s="368">
        <v>1763250.21</v>
      </c>
      <c r="E43" s="369">
        <v>0.784794121759952</v>
      </c>
      <c r="F43" s="57">
        <v>933</v>
      </c>
      <c r="G43" s="57">
        <v>911</v>
      </c>
      <c r="H43" s="58">
        <v>0.97640000000000005</v>
      </c>
      <c r="I43" s="53">
        <v>1</v>
      </c>
      <c r="J43" s="373">
        <v>1193</v>
      </c>
      <c r="K43" s="373">
        <v>1135</v>
      </c>
      <c r="L43" s="374">
        <v>0.95140000000000002</v>
      </c>
      <c r="M43" s="369">
        <v>0.9</v>
      </c>
      <c r="N43" s="59">
        <v>1658024.11</v>
      </c>
      <c r="O43" s="59">
        <v>1055318.6299999999</v>
      </c>
      <c r="P43" s="58">
        <v>0.63649999999999995</v>
      </c>
      <c r="Q43" s="58">
        <v>0.64080000000000004</v>
      </c>
      <c r="R43" s="373">
        <v>933</v>
      </c>
      <c r="S43" s="373">
        <v>568</v>
      </c>
      <c r="T43" s="374">
        <v>0.60880000000000001</v>
      </c>
      <c r="U43" s="374">
        <v>0.6583</v>
      </c>
      <c r="V43" s="57">
        <v>780</v>
      </c>
      <c r="W43" s="57">
        <v>701</v>
      </c>
      <c r="X43" s="58">
        <v>0.89870000000000005</v>
      </c>
      <c r="Y43" s="215"/>
      <c r="Z43" s="203">
        <v>978</v>
      </c>
      <c r="AA43" s="204">
        <v>1011</v>
      </c>
      <c r="AB43" s="205">
        <v>1.0337000000000001</v>
      </c>
      <c r="AC43" s="203">
        <v>1256</v>
      </c>
      <c r="AD43" s="204">
        <v>1182</v>
      </c>
      <c r="AE43" s="205">
        <v>0.94110000000000005</v>
      </c>
      <c r="AF43" s="206">
        <v>2248640.37</v>
      </c>
      <c r="AG43" s="207">
        <v>1489040.44</v>
      </c>
      <c r="AH43" s="205">
        <v>0.66220000000000001</v>
      </c>
      <c r="AI43" s="203">
        <v>1073</v>
      </c>
      <c r="AJ43" s="204">
        <v>748</v>
      </c>
      <c r="AK43" s="205">
        <v>0.69710000000000005</v>
      </c>
      <c r="AL43" s="9" t="s">
        <v>165</v>
      </c>
    </row>
    <row r="44" spans="1:38" ht="13.8" x14ac:dyDescent="0.3">
      <c r="A44" s="56" t="s">
        <v>142</v>
      </c>
      <c r="B44" s="56" t="s">
        <v>145</v>
      </c>
      <c r="C44" s="368">
        <v>18146292.670000002</v>
      </c>
      <c r="D44" s="368">
        <v>25006475.149999999</v>
      </c>
      <c r="E44" s="369">
        <v>0.72566375553333395</v>
      </c>
      <c r="F44" s="57">
        <v>11023</v>
      </c>
      <c r="G44" s="57">
        <v>10402</v>
      </c>
      <c r="H44" s="58">
        <v>0.94369999999999998</v>
      </c>
      <c r="I44" s="53">
        <v>1</v>
      </c>
      <c r="J44" s="373">
        <v>13198</v>
      </c>
      <c r="K44" s="373">
        <v>10728</v>
      </c>
      <c r="L44" s="374">
        <v>0.81289999999999996</v>
      </c>
      <c r="M44" s="369">
        <v>0.81499999999999995</v>
      </c>
      <c r="N44" s="59">
        <v>19927894.879999999</v>
      </c>
      <c r="O44" s="59">
        <v>14551282.529999999</v>
      </c>
      <c r="P44" s="58">
        <v>0.73019999999999996</v>
      </c>
      <c r="Q44" s="58">
        <v>0.7</v>
      </c>
      <c r="R44" s="373">
        <v>9141</v>
      </c>
      <c r="S44" s="373">
        <v>6354</v>
      </c>
      <c r="T44" s="374">
        <v>0.69510000000000005</v>
      </c>
      <c r="U44" s="374">
        <v>0.7</v>
      </c>
      <c r="V44" s="57">
        <v>7560</v>
      </c>
      <c r="W44" s="57">
        <v>6258</v>
      </c>
      <c r="X44" s="58">
        <v>0.82779999999999998</v>
      </c>
      <c r="Y44" s="215"/>
      <c r="Z44" s="203">
        <v>11255</v>
      </c>
      <c r="AA44" s="204">
        <v>11733</v>
      </c>
      <c r="AB44" s="205">
        <v>1.0425</v>
      </c>
      <c r="AC44" s="203">
        <v>15098</v>
      </c>
      <c r="AD44" s="204">
        <v>12057</v>
      </c>
      <c r="AE44" s="205">
        <v>0.79859999999999998</v>
      </c>
      <c r="AF44" s="206">
        <v>25829201.149999999</v>
      </c>
      <c r="AG44" s="207">
        <v>19383910.690000001</v>
      </c>
      <c r="AH44" s="205">
        <v>0.75049999999999994</v>
      </c>
      <c r="AI44" s="203">
        <v>11011</v>
      </c>
      <c r="AJ44" s="204">
        <v>7762</v>
      </c>
      <c r="AK44" s="205">
        <v>0.70489999999999997</v>
      </c>
      <c r="AL44" s="9" t="s">
        <v>165</v>
      </c>
    </row>
    <row r="45" spans="1:38" ht="13.8" x14ac:dyDescent="0.3">
      <c r="A45" s="56" t="s">
        <v>142</v>
      </c>
      <c r="B45" s="56" t="s">
        <v>146</v>
      </c>
      <c r="C45" s="368">
        <v>6450990.1600000001</v>
      </c>
      <c r="D45" s="368">
        <v>8367759.5899999999</v>
      </c>
      <c r="E45" s="369">
        <v>0.77093397469369696</v>
      </c>
      <c r="F45" s="57">
        <v>4305</v>
      </c>
      <c r="G45" s="57">
        <v>3960</v>
      </c>
      <c r="H45" s="58">
        <v>0.91990000000000005</v>
      </c>
      <c r="I45" s="53">
        <v>0.95450000000000002</v>
      </c>
      <c r="J45" s="373">
        <v>4959</v>
      </c>
      <c r="K45" s="373">
        <v>4213</v>
      </c>
      <c r="L45" s="374">
        <v>0.84960000000000002</v>
      </c>
      <c r="M45" s="369">
        <v>0.85470000000000002</v>
      </c>
      <c r="N45" s="59">
        <v>7119389.5800000001</v>
      </c>
      <c r="O45" s="59">
        <v>5062587.2</v>
      </c>
      <c r="P45" s="58">
        <v>0.71109999999999995</v>
      </c>
      <c r="Q45" s="58">
        <v>0.7</v>
      </c>
      <c r="R45" s="373">
        <v>3652</v>
      </c>
      <c r="S45" s="373">
        <v>2477</v>
      </c>
      <c r="T45" s="374">
        <v>0.67830000000000001</v>
      </c>
      <c r="U45" s="374">
        <v>0.7</v>
      </c>
      <c r="V45" s="57">
        <v>2916</v>
      </c>
      <c r="W45" s="57">
        <v>2534</v>
      </c>
      <c r="X45" s="58">
        <v>0.86899999999999999</v>
      </c>
      <c r="Y45" s="215"/>
      <c r="Z45" s="203">
        <v>4370</v>
      </c>
      <c r="AA45" s="204">
        <v>4448</v>
      </c>
      <c r="AB45" s="205">
        <v>1.0178</v>
      </c>
      <c r="AC45" s="203">
        <v>5808</v>
      </c>
      <c r="AD45" s="204">
        <v>5025</v>
      </c>
      <c r="AE45" s="205">
        <v>0.86519999999999997</v>
      </c>
      <c r="AF45" s="206">
        <v>9468270.1199999992</v>
      </c>
      <c r="AG45" s="207">
        <v>7040756.6600000001</v>
      </c>
      <c r="AH45" s="205">
        <v>0.74360000000000004</v>
      </c>
      <c r="AI45" s="203">
        <v>4706</v>
      </c>
      <c r="AJ45" s="204">
        <v>3190</v>
      </c>
      <c r="AK45" s="205">
        <v>0.67789999999999995</v>
      </c>
      <c r="AL45" s="9" t="s">
        <v>165</v>
      </c>
    </row>
    <row r="46" spans="1:38" ht="13.8" x14ac:dyDescent="0.3">
      <c r="A46" s="56" t="s">
        <v>238</v>
      </c>
      <c r="B46" s="56" t="s">
        <v>48</v>
      </c>
      <c r="C46" s="368">
        <v>4082600.71</v>
      </c>
      <c r="D46" s="368">
        <v>5736954.7699999996</v>
      </c>
      <c r="E46" s="369">
        <v>0.71163201971696899</v>
      </c>
      <c r="F46" s="57">
        <v>3012</v>
      </c>
      <c r="G46" s="57">
        <v>2632</v>
      </c>
      <c r="H46" s="58">
        <v>0.87380000000000002</v>
      </c>
      <c r="I46" s="53">
        <v>0.9446</v>
      </c>
      <c r="J46" s="373">
        <v>3390</v>
      </c>
      <c r="K46" s="373">
        <v>2792</v>
      </c>
      <c r="L46" s="374">
        <v>0.8236</v>
      </c>
      <c r="M46" s="369">
        <v>0.81510000000000005</v>
      </c>
      <c r="N46" s="59">
        <v>4637276.6100000003</v>
      </c>
      <c r="O46" s="59">
        <v>3123378.09</v>
      </c>
      <c r="P46" s="58">
        <v>0.67349999999999999</v>
      </c>
      <c r="Q46" s="58">
        <v>0.67530000000000001</v>
      </c>
      <c r="R46" s="373">
        <v>2341</v>
      </c>
      <c r="S46" s="373">
        <v>1563</v>
      </c>
      <c r="T46" s="374">
        <v>0.66769999999999996</v>
      </c>
      <c r="U46" s="374">
        <v>0.7</v>
      </c>
      <c r="V46" s="57">
        <v>1857</v>
      </c>
      <c r="W46" s="57">
        <v>1557</v>
      </c>
      <c r="X46" s="58">
        <v>0.83840000000000003</v>
      </c>
      <c r="Y46" s="215"/>
      <c r="Z46" s="203">
        <v>3327</v>
      </c>
      <c r="AA46" s="204">
        <v>3365</v>
      </c>
      <c r="AB46" s="205">
        <v>1.0114000000000001</v>
      </c>
      <c r="AC46" s="203">
        <v>4204</v>
      </c>
      <c r="AD46" s="204">
        <v>3795</v>
      </c>
      <c r="AE46" s="205">
        <v>0.90269999999999995</v>
      </c>
      <c r="AF46" s="206">
        <v>7343860.6799999997</v>
      </c>
      <c r="AG46" s="207">
        <v>5095623.7699999996</v>
      </c>
      <c r="AH46" s="205">
        <v>0.69389999999999996</v>
      </c>
      <c r="AI46" s="203">
        <v>3286</v>
      </c>
      <c r="AJ46" s="204">
        <v>2271</v>
      </c>
      <c r="AK46" s="205">
        <v>0.69110000000000005</v>
      </c>
      <c r="AL46" s="9" t="s">
        <v>165</v>
      </c>
    </row>
    <row r="47" spans="1:38" ht="13.8" x14ac:dyDescent="0.3">
      <c r="A47" s="56" t="s">
        <v>153</v>
      </c>
      <c r="B47" s="56" t="s">
        <v>49</v>
      </c>
      <c r="C47" s="368">
        <v>7047315.7300000004</v>
      </c>
      <c r="D47" s="368">
        <v>9313095.4100000001</v>
      </c>
      <c r="E47" s="369">
        <v>0.75671035458660696</v>
      </c>
      <c r="F47" s="57">
        <v>3301</v>
      </c>
      <c r="G47" s="57">
        <v>3257</v>
      </c>
      <c r="H47" s="58">
        <v>0.98670000000000002</v>
      </c>
      <c r="I47" s="53">
        <v>1</v>
      </c>
      <c r="J47" s="373">
        <v>4238</v>
      </c>
      <c r="K47" s="373">
        <v>3722</v>
      </c>
      <c r="L47" s="374">
        <v>0.87819999999999998</v>
      </c>
      <c r="M47" s="369">
        <v>0.86240000000000006</v>
      </c>
      <c r="N47" s="59">
        <v>7988812.0700000003</v>
      </c>
      <c r="O47" s="59">
        <v>5721226.0199999996</v>
      </c>
      <c r="P47" s="58">
        <v>0.71619999999999995</v>
      </c>
      <c r="Q47" s="58">
        <v>0.7</v>
      </c>
      <c r="R47" s="373">
        <v>3164</v>
      </c>
      <c r="S47" s="373">
        <v>2052</v>
      </c>
      <c r="T47" s="374">
        <v>0.64849999999999997</v>
      </c>
      <c r="U47" s="374">
        <v>0.7</v>
      </c>
      <c r="V47" s="57">
        <v>2504</v>
      </c>
      <c r="W47" s="57">
        <v>2059</v>
      </c>
      <c r="X47" s="58">
        <v>0.82230000000000003</v>
      </c>
      <c r="Y47" s="215"/>
      <c r="Z47" s="203">
        <v>3289</v>
      </c>
      <c r="AA47" s="204">
        <v>3605</v>
      </c>
      <c r="AB47" s="205">
        <v>1.0961000000000001</v>
      </c>
      <c r="AC47" s="203">
        <v>4462</v>
      </c>
      <c r="AD47" s="204">
        <v>4027</v>
      </c>
      <c r="AE47" s="205">
        <v>0.90249999999999997</v>
      </c>
      <c r="AF47" s="206">
        <v>10602758.33</v>
      </c>
      <c r="AG47" s="207">
        <v>7349482.2400000002</v>
      </c>
      <c r="AH47" s="205">
        <v>0.69320000000000004</v>
      </c>
      <c r="AI47" s="203">
        <v>3743</v>
      </c>
      <c r="AJ47" s="204">
        <v>2578</v>
      </c>
      <c r="AK47" s="205">
        <v>0.68879999999999997</v>
      </c>
      <c r="AL47" s="9" t="s">
        <v>165</v>
      </c>
    </row>
    <row r="48" spans="1:38" ht="13.8" x14ac:dyDescent="0.3">
      <c r="A48" s="56" t="s">
        <v>251</v>
      </c>
      <c r="B48" s="56" t="s">
        <v>50</v>
      </c>
      <c r="C48" s="368">
        <v>2269807.54</v>
      </c>
      <c r="D48" s="368">
        <v>3092881.62</v>
      </c>
      <c r="E48" s="369">
        <v>0.73388115643430296</v>
      </c>
      <c r="F48" s="57">
        <v>876</v>
      </c>
      <c r="G48" s="57">
        <v>859</v>
      </c>
      <c r="H48" s="58">
        <v>0.98060000000000003</v>
      </c>
      <c r="I48" s="53">
        <v>1</v>
      </c>
      <c r="J48" s="373">
        <v>1131</v>
      </c>
      <c r="K48" s="373">
        <v>1065</v>
      </c>
      <c r="L48" s="374">
        <v>0.94159999999999999</v>
      </c>
      <c r="M48" s="369">
        <v>0.9</v>
      </c>
      <c r="N48" s="59">
        <v>2403382.89</v>
      </c>
      <c r="O48" s="59">
        <v>1871843.44</v>
      </c>
      <c r="P48" s="58">
        <v>0.77880000000000005</v>
      </c>
      <c r="Q48" s="58">
        <v>0.7</v>
      </c>
      <c r="R48" s="373">
        <v>867</v>
      </c>
      <c r="S48" s="373">
        <v>597</v>
      </c>
      <c r="T48" s="374">
        <v>0.68859999999999999</v>
      </c>
      <c r="U48" s="374">
        <v>0.7</v>
      </c>
      <c r="V48" s="57">
        <v>895</v>
      </c>
      <c r="W48" s="57">
        <v>725</v>
      </c>
      <c r="X48" s="58">
        <v>0.81010000000000004</v>
      </c>
      <c r="Y48" s="215"/>
      <c r="Z48" s="203">
        <v>1066</v>
      </c>
      <c r="AA48" s="204">
        <v>1151</v>
      </c>
      <c r="AB48" s="205">
        <v>1.0797000000000001</v>
      </c>
      <c r="AC48" s="203">
        <v>1556</v>
      </c>
      <c r="AD48" s="204">
        <v>1405</v>
      </c>
      <c r="AE48" s="205">
        <v>0.90300000000000002</v>
      </c>
      <c r="AF48" s="206">
        <v>3891837.41</v>
      </c>
      <c r="AG48" s="207">
        <v>2918225.78</v>
      </c>
      <c r="AH48" s="205">
        <v>0.74980000000000002</v>
      </c>
      <c r="AI48" s="203">
        <v>1281</v>
      </c>
      <c r="AJ48" s="204">
        <v>934</v>
      </c>
      <c r="AK48" s="205">
        <v>0.72909999999999997</v>
      </c>
      <c r="AL48" s="9" t="s">
        <v>165</v>
      </c>
    </row>
    <row r="49" spans="1:38" ht="13.8" x14ac:dyDescent="0.3">
      <c r="A49" s="56" t="s">
        <v>251</v>
      </c>
      <c r="B49" s="56" t="s">
        <v>51</v>
      </c>
      <c r="C49" s="368">
        <v>2694830.49</v>
      </c>
      <c r="D49" s="368">
        <v>3875670.46</v>
      </c>
      <c r="E49" s="369">
        <v>0.69531982087042599</v>
      </c>
      <c r="F49" s="57">
        <v>1337</v>
      </c>
      <c r="G49" s="57">
        <v>1324</v>
      </c>
      <c r="H49" s="58">
        <v>0.99029999999999996</v>
      </c>
      <c r="I49" s="53">
        <v>1</v>
      </c>
      <c r="J49" s="373">
        <v>1836</v>
      </c>
      <c r="K49" s="373">
        <v>1713</v>
      </c>
      <c r="L49" s="374">
        <v>0.93300000000000005</v>
      </c>
      <c r="M49" s="369">
        <v>0.9</v>
      </c>
      <c r="N49" s="59">
        <v>2993140.84</v>
      </c>
      <c r="O49" s="59">
        <v>2236694.19</v>
      </c>
      <c r="P49" s="58">
        <v>0.74729999999999996</v>
      </c>
      <c r="Q49" s="58">
        <v>0.7</v>
      </c>
      <c r="R49" s="373">
        <v>1323</v>
      </c>
      <c r="S49" s="373">
        <v>890</v>
      </c>
      <c r="T49" s="374">
        <v>0.67269999999999996</v>
      </c>
      <c r="U49" s="374">
        <v>0.7</v>
      </c>
      <c r="V49" s="57">
        <v>1125</v>
      </c>
      <c r="W49" s="57">
        <v>900</v>
      </c>
      <c r="X49" s="58">
        <v>0.8</v>
      </c>
      <c r="Y49" s="215"/>
      <c r="Z49" s="203">
        <v>1695</v>
      </c>
      <c r="AA49" s="204">
        <v>1750</v>
      </c>
      <c r="AB49" s="205">
        <v>1.0324</v>
      </c>
      <c r="AC49" s="203">
        <v>2407</v>
      </c>
      <c r="AD49" s="204">
        <v>2103</v>
      </c>
      <c r="AE49" s="205">
        <v>0.87370000000000003</v>
      </c>
      <c r="AF49" s="206">
        <v>4202934.4000000004</v>
      </c>
      <c r="AG49" s="207">
        <v>3194315.94</v>
      </c>
      <c r="AH49" s="205">
        <v>0.76</v>
      </c>
      <c r="AI49" s="203">
        <v>1815</v>
      </c>
      <c r="AJ49" s="204">
        <v>1238</v>
      </c>
      <c r="AK49" s="205">
        <v>0.68210000000000004</v>
      </c>
      <c r="AL49" s="9" t="s">
        <v>165</v>
      </c>
    </row>
    <row r="50" spans="1:38" ht="13.8" x14ac:dyDescent="0.3">
      <c r="A50" s="56" t="s">
        <v>317</v>
      </c>
      <c r="B50" s="56" t="s">
        <v>52</v>
      </c>
      <c r="C50" s="368">
        <v>2126455.36</v>
      </c>
      <c r="D50" s="368">
        <v>2868019.39</v>
      </c>
      <c r="E50" s="369">
        <v>0.74143688407908603</v>
      </c>
      <c r="F50" s="57">
        <v>1558</v>
      </c>
      <c r="G50" s="57">
        <v>1466</v>
      </c>
      <c r="H50" s="58">
        <v>0.94089999999999996</v>
      </c>
      <c r="I50" s="53">
        <v>0.98219999999999996</v>
      </c>
      <c r="J50" s="373">
        <v>1642</v>
      </c>
      <c r="K50" s="373">
        <v>1517</v>
      </c>
      <c r="L50" s="374">
        <v>0.92390000000000005</v>
      </c>
      <c r="M50" s="369">
        <v>0.9</v>
      </c>
      <c r="N50" s="59">
        <v>2424309.4900000002</v>
      </c>
      <c r="O50" s="59">
        <v>1709080.94</v>
      </c>
      <c r="P50" s="58">
        <v>0.70499999999999996</v>
      </c>
      <c r="Q50" s="58">
        <v>0.7</v>
      </c>
      <c r="R50" s="373">
        <v>1119</v>
      </c>
      <c r="S50" s="373">
        <v>753</v>
      </c>
      <c r="T50" s="374">
        <v>0.67290000000000005</v>
      </c>
      <c r="U50" s="374">
        <v>0.7</v>
      </c>
      <c r="V50" s="57">
        <v>1129</v>
      </c>
      <c r="W50" s="57">
        <v>976</v>
      </c>
      <c r="X50" s="58">
        <v>0.86450000000000005</v>
      </c>
      <c r="Y50" s="215"/>
      <c r="Z50" s="203">
        <v>1643</v>
      </c>
      <c r="AA50" s="204">
        <v>1645</v>
      </c>
      <c r="AB50" s="205">
        <v>1.0012000000000001</v>
      </c>
      <c r="AC50" s="203">
        <v>1899</v>
      </c>
      <c r="AD50" s="204">
        <v>1668</v>
      </c>
      <c r="AE50" s="205">
        <v>0.87839999999999996</v>
      </c>
      <c r="AF50" s="206">
        <v>3062225.19</v>
      </c>
      <c r="AG50" s="207">
        <v>2180011.81</v>
      </c>
      <c r="AH50" s="205">
        <v>0.71189999999999998</v>
      </c>
      <c r="AI50" s="203">
        <v>1403</v>
      </c>
      <c r="AJ50" s="204">
        <v>1022</v>
      </c>
      <c r="AK50" s="205">
        <v>0.72840000000000005</v>
      </c>
      <c r="AL50" s="9" t="s">
        <v>165</v>
      </c>
    </row>
    <row r="51" spans="1:38" ht="13.8" x14ac:dyDescent="0.3">
      <c r="A51" s="56" t="s">
        <v>153</v>
      </c>
      <c r="B51" s="56" t="s">
        <v>53</v>
      </c>
      <c r="C51" s="368">
        <v>3295465.49</v>
      </c>
      <c r="D51" s="368">
        <v>4547546.0599999996</v>
      </c>
      <c r="E51" s="369">
        <v>0.72466896355086097</v>
      </c>
      <c r="F51" s="57">
        <v>1775</v>
      </c>
      <c r="G51" s="57">
        <v>1617</v>
      </c>
      <c r="H51" s="58">
        <v>0.91100000000000003</v>
      </c>
      <c r="I51" s="53">
        <v>0.97430000000000005</v>
      </c>
      <c r="J51" s="373">
        <v>2188</v>
      </c>
      <c r="K51" s="373">
        <v>1930</v>
      </c>
      <c r="L51" s="374">
        <v>0.8821</v>
      </c>
      <c r="M51" s="369">
        <v>0.85440000000000005</v>
      </c>
      <c r="N51" s="59">
        <v>3971533.06</v>
      </c>
      <c r="O51" s="59">
        <v>2557856.0299999998</v>
      </c>
      <c r="P51" s="58">
        <v>0.64400000000000002</v>
      </c>
      <c r="Q51" s="58">
        <v>0.6613</v>
      </c>
      <c r="R51" s="373">
        <v>1822</v>
      </c>
      <c r="S51" s="373">
        <v>1129</v>
      </c>
      <c r="T51" s="374">
        <v>0.61960000000000004</v>
      </c>
      <c r="U51" s="374">
        <v>0.67100000000000004</v>
      </c>
      <c r="V51" s="57">
        <v>1274</v>
      </c>
      <c r="W51" s="57">
        <v>907</v>
      </c>
      <c r="X51" s="58">
        <v>0.71189999999999998</v>
      </c>
      <c r="Y51" s="215"/>
      <c r="Z51" s="203">
        <v>2013</v>
      </c>
      <c r="AA51" s="204">
        <v>1896</v>
      </c>
      <c r="AB51" s="205">
        <v>0.94189999999999996</v>
      </c>
      <c r="AC51" s="203">
        <v>2696</v>
      </c>
      <c r="AD51" s="204">
        <v>2237</v>
      </c>
      <c r="AE51" s="205">
        <v>0.82969999999999999</v>
      </c>
      <c r="AF51" s="206">
        <v>5208294.24</v>
      </c>
      <c r="AG51" s="207">
        <v>3364505.19</v>
      </c>
      <c r="AH51" s="205">
        <v>0.64600000000000002</v>
      </c>
      <c r="AI51" s="203">
        <v>2150</v>
      </c>
      <c r="AJ51" s="204">
        <v>1373</v>
      </c>
      <c r="AK51" s="205">
        <v>0.63859999999999995</v>
      </c>
      <c r="AL51" s="9" t="s">
        <v>165</v>
      </c>
    </row>
    <row r="52" spans="1:38" ht="13.8" x14ac:dyDescent="0.3">
      <c r="A52" s="56" t="s">
        <v>317</v>
      </c>
      <c r="B52" s="56" t="s">
        <v>54</v>
      </c>
      <c r="C52" s="368">
        <v>209754.06</v>
      </c>
      <c r="D52" s="368">
        <v>250350.81</v>
      </c>
      <c r="E52" s="369">
        <v>0.83784054862854296</v>
      </c>
      <c r="F52" s="57">
        <v>112</v>
      </c>
      <c r="G52" s="57">
        <v>102</v>
      </c>
      <c r="H52" s="58">
        <v>0.91069999999999995</v>
      </c>
      <c r="I52" s="53">
        <v>0.97450000000000003</v>
      </c>
      <c r="J52" s="373">
        <v>134</v>
      </c>
      <c r="K52" s="373">
        <v>130</v>
      </c>
      <c r="L52" s="374">
        <v>0.97009999999999996</v>
      </c>
      <c r="M52" s="369">
        <v>0.9</v>
      </c>
      <c r="N52" s="59">
        <v>229253.39</v>
      </c>
      <c r="O52" s="59">
        <v>142378.34</v>
      </c>
      <c r="P52" s="58">
        <v>0.62109999999999999</v>
      </c>
      <c r="Q52" s="58">
        <v>0.58699999999999997</v>
      </c>
      <c r="R52" s="373">
        <v>121</v>
      </c>
      <c r="S52" s="373">
        <v>81</v>
      </c>
      <c r="T52" s="374">
        <v>0.6694</v>
      </c>
      <c r="U52" s="374">
        <v>0.64080000000000004</v>
      </c>
      <c r="V52" s="57">
        <v>90</v>
      </c>
      <c r="W52" s="57">
        <v>77</v>
      </c>
      <c r="X52" s="58">
        <v>0.85560000000000003</v>
      </c>
      <c r="Y52" s="215"/>
      <c r="Z52" s="203">
        <v>126</v>
      </c>
      <c r="AA52" s="204">
        <v>132</v>
      </c>
      <c r="AB52" s="205">
        <v>1.0476000000000001</v>
      </c>
      <c r="AC52" s="203">
        <v>181</v>
      </c>
      <c r="AD52" s="204">
        <v>167</v>
      </c>
      <c r="AE52" s="205">
        <v>0.92269999999999996</v>
      </c>
      <c r="AF52" s="206">
        <v>341067</v>
      </c>
      <c r="AG52" s="207">
        <v>189559.99</v>
      </c>
      <c r="AH52" s="205">
        <v>0.55579999999999996</v>
      </c>
      <c r="AI52" s="203">
        <v>150</v>
      </c>
      <c r="AJ52" s="204">
        <v>84</v>
      </c>
      <c r="AK52" s="205">
        <v>0.56000000000000005</v>
      </c>
      <c r="AL52" s="9" t="s">
        <v>165</v>
      </c>
    </row>
    <row r="53" spans="1:38" ht="13.8" x14ac:dyDescent="0.3">
      <c r="A53" s="56" t="s">
        <v>152</v>
      </c>
      <c r="B53" s="56" t="s">
        <v>55</v>
      </c>
      <c r="C53" s="368">
        <v>7340025.96</v>
      </c>
      <c r="D53" s="368">
        <v>9815480.8100000005</v>
      </c>
      <c r="E53" s="369">
        <v>0.74780095871839403</v>
      </c>
      <c r="F53" s="57">
        <v>4024</v>
      </c>
      <c r="G53" s="57">
        <v>3754</v>
      </c>
      <c r="H53" s="58">
        <v>0.93289999999999995</v>
      </c>
      <c r="I53" s="53">
        <v>0.99429999999999996</v>
      </c>
      <c r="J53" s="373">
        <v>4873</v>
      </c>
      <c r="K53" s="373">
        <v>4101</v>
      </c>
      <c r="L53" s="374">
        <v>0.84160000000000001</v>
      </c>
      <c r="M53" s="369">
        <v>0.81920000000000004</v>
      </c>
      <c r="N53" s="59">
        <v>7878370.8099999996</v>
      </c>
      <c r="O53" s="59">
        <v>5416237.8600000003</v>
      </c>
      <c r="P53" s="58">
        <v>0.6875</v>
      </c>
      <c r="Q53" s="58">
        <v>0.6724</v>
      </c>
      <c r="R53" s="373">
        <v>3676</v>
      </c>
      <c r="S53" s="373">
        <v>2555</v>
      </c>
      <c r="T53" s="374">
        <v>0.69499999999999995</v>
      </c>
      <c r="U53" s="374">
        <v>0.7</v>
      </c>
      <c r="V53" s="57">
        <v>2954</v>
      </c>
      <c r="W53" s="57">
        <v>2418</v>
      </c>
      <c r="X53" s="58">
        <v>0.81859999999999999</v>
      </c>
      <c r="Y53" s="215"/>
      <c r="Z53" s="203">
        <v>4457</v>
      </c>
      <c r="AA53" s="204">
        <v>4427</v>
      </c>
      <c r="AB53" s="205">
        <v>0.99329999999999996</v>
      </c>
      <c r="AC53" s="203">
        <v>6345</v>
      </c>
      <c r="AD53" s="204">
        <v>5491</v>
      </c>
      <c r="AE53" s="205">
        <v>0.86539999999999995</v>
      </c>
      <c r="AF53" s="206">
        <v>12065622.43</v>
      </c>
      <c r="AG53" s="207">
        <v>7879558.1200000001</v>
      </c>
      <c r="AH53" s="205">
        <v>0.65310000000000001</v>
      </c>
      <c r="AI53" s="203">
        <v>4972</v>
      </c>
      <c r="AJ53" s="204">
        <v>3228</v>
      </c>
      <c r="AK53" s="205">
        <v>0.6492</v>
      </c>
      <c r="AL53" s="9" t="s">
        <v>165</v>
      </c>
    </row>
    <row r="54" spans="1:38" ht="13.8" x14ac:dyDescent="0.3">
      <c r="A54" s="56" t="s">
        <v>251</v>
      </c>
      <c r="B54" s="56" t="s">
        <v>56</v>
      </c>
      <c r="C54" s="368">
        <v>1264301.77</v>
      </c>
      <c r="D54" s="368">
        <v>1793815.01</v>
      </c>
      <c r="E54" s="369">
        <v>0.70481167954994395</v>
      </c>
      <c r="F54" s="57">
        <v>509</v>
      </c>
      <c r="G54" s="57">
        <v>507</v>
      </c>
      <c r="H54" s="58">
        <v>0.99609999999999999</v>
      </c>
      <c r="I54" s="53">
        <v>1</v>
      </c>
      <c r="J54" s="373">
        <v>776</v>
      </c>
      <c r="K54" s="373">
        <v>694</v>
      </c>
      <c r="L54" s="374">
        <v>0.89429999999999998</v>
      </c>
      <c r="M54" s="369">
        <v>0.83430000000000004</v>
      </c>
      <c r="N54" s="59">
        <v>1555047.66</v>
      </c>
      <c r="O54" s="59">
        <v>998111.52</v>
      </c>
      <c r="P54" s="58">
        <v>0.64190000000000003</v>
      </c>
      <c r="Q54" s="58">
        <v>0.66180000000000005</v>
      </c>
      <c r="R54" s="373">
        <v>629</v>
      </c>
      <c r="S54" s="373">
        <v>369</v>
      </c>
      <c r="T54" s="374">
        <v>0.58660000000000001</v>
      </c>
      <c r="U54" s="374">
        <v>0.69869999999999999</v>
      </c>
      <c r="V54" s="57">
        <v>456</v>
      </c>
      <c r="W54" s="57">
        <v>327</v>
      </c>
      <c r="X54" s="58">
        <v>0.71709999999999996</v>
      </c>
      <c r="Y54" s="215"/>
      <c r="Z54" s="203">
        <v>499</v>
      </c>
      <c r="AA54" s="204">
        <v>530</v>
      </c>
      <c r="AB54" s="205">
        <v>1.0621</v>
      </c>
      <c r="AC54" s="203">
        <v>900</v>
      </c>
      <c r="AD54" s="204">
        <v>794</v>
      </c>
      <c r="AE54" s="205">
        <v>0.88219999999999998</v>
      </c>
      <c r="AF54" s="206">
        <v>2532080.21</v>
      </c>
      <c r="AG54" s="207">
        <v>1830421.76</v>
      </c>
      <c r="AH54" s="205">
        <v>0.72289999999999999</v>
      </c>
      <c r="AI54" s="203">
        <v>722</v>
      </c>
      <c r="AJ54" s="204">
        <v>514</v>
      </c>
      <c r="AK54" s="205">
        <v>0.71189999999999998</v>
      </c>
      <c r="AL54" s="9" t="s">
        <v>165</v>
      </c>
    </row>
    <row r="55" spans="1:38" ht="13.8" x14ac:dyDescent="0.3">
      <c r="A55" s="56" t="s">
        <v>238</v>
      </c>
      <c r="B55" s="56" t="s">
        <v>57</v>
      </c>
      <c r="C55" s="368">
        <v>10958674.800000001</v>
      </c>
      <c r="D55" s="368">
        <v>14906342.4</v>
      </c>
      <c r="E55" s="369">
        <v>0.73516859508070898</v>
      </c>
      <c r="F55" s="57">
        <v>4369</v>
      </c>
      <c r="G55" s="57">
        <v>4302</v>
      </c>
      <c r="H55" s="58">
        <v>0.98470000000000002</v>
      </c>
      <c r="I55" s="53">
        <v>1</v>
      </c>
      <c r="J55" s="373">
        <v>5307</v>
      </c>
      <c r="K55" s="373">
        <v>4743</v>
      </c>
      <c r="L55" s="374">
        <v>0.89370000000000005</v>
      </c>
      <c r="M55" s="369">
        <v>0.89029999999999998</v>
      </c>
      <c r="N55" s="59">
        <v>12338623.27</v>
      </c>
      <c r="O55" s="59">
        <v>9108495.3200000003</v>
      </c>
      <c r="P55" s="58">
        <v>0.73819999999999997</v>
      </c>
      <c r="Q55" s="58">
        <v>0.7</v>
      </c>
      <c r="R55" s="373">
        <v>4101</v>
      </c>
      <c r="S55" s="373">
        <v>2894</v>
      </c>
      <c r="T55" s="374">
        <v>0.70569999999999999</v>
      </c>
      <c r="U55" s="374">
        <v>0.7</v>
      </c>
      <c r="V55" s="57">
        <v>3427</v>
      </c>
      <c r="W55" s="57">
        <v>2937</v>
      </c>
      <c r="X55" s="58">
        <v>0.85699999999999998</v>
      </c>
      <c r="Y55" s="215"/>
      <c r="Z55" s="203">
        <v>4734</v>
      </c>
      <c r="AA55" s="204">
        <v>5191</v>
      </c>
      <c r="AB55" s="205">
        <v>1.0965</v>
      </c>
      <c r="AC55" s="203">
        <v>6517</v>
      </c>
      <c r="AD55" s="204">
        <v>5686</v>
      </c>
      <c r="AE55" s="205">
        <v>0.87250000000000005</v>
      </c>
      <c r="AF55" s="206">
        <v>16587024.470000001</v>
      </c>
      <c r="AG55" s="207">
        <v>12195134.83</v>
      </c>
      <c r="AH55" s="205">
        <v>0.73519999999999996</v>
      </c>
      <c r="AI55" s="203">
        <v>5250</v>
      </c>
      <c r="AJ55" s="204">
        <v>3810</v>
      </c>
      <c r="AK55" s="205">
        <v>0.72570000000000001</v>
      </c>
      <c r="AL55" s="9" t="s">
        <v>165</v>
      </c>
    </row>
    <row r="56" spans="1:38" ht="13.8" x14ac:dyDescent="0.3">
      <c r="A56" s="56" t="s">
        <v>166</v>
      </c>
      <c r="B56" s="56" t="s">
        <v>58</v>
      </c>
      <c r="C56" s="368">
        <v>607781.41</v>
      </c>
      <c r="D56" s="368">
        <v>856667.01</v>
      </c>
      <c r="E56" s="369">
        <v>0.70947217869403001</v>
      </c>
      <c r="F56" s="57">
        <v>221</v>
      </c>
      <c r="G56" s="57">
        <v>211</v>
      </c>
      <c r="H56" s="58">
        <v>0.95479999999999998</v>
      </c>
      <c r="I56" s="53">
        <v>0.94469999999999998</v>
      </c>
      <c r="J56" s="373">
        <v>343</v>
      </c>
      <c r="K56" s="373">
        <v>323</v>
      </c>
      <c r="L56" s="374">
        <v>0.94169999999999998</v>
      </c>
      <c r="M56" s="369">
        <v>0.9</v>
      </c>
      <c r="N56" s="59">
        <v>655961.18999999994</v>
      </c>
      <c r="O56" s="59">
        <v>451060.44</v>
      </c>
      <c r="P56" s="58">
        <v>0.68759999999999999</v>
      </c>
      <c r="Q56" s="58">
        <v>0.7</v>
      </c>
      <c r="R56" s="373">
        <v>298</v>
      </c>
      <c r="S56" s="373">
        <v>190</v>
      </c>
      <c r="T56" s="374">
        <v>0.63759999999999994</v>
      </c>
      <c r="U56" s="374">
        <v>0.7</v>
      </c>
      <c r="V56" s="57">
        <v>167</v>
      </c>
      <c r="W56" s="57">
        <v>141</v>
      </c>
      <c r="X56" s="58">
        <v>0.84430000000000005</v>
      </c>
      <c r="Y56" s="215"/>
      <c r="Z56" s="203">
        <v>376</v>
      </c>
      <c r="AA56" s="204">
        <v>364</v>
      </c>
      <c r="AB56" s="205">
        <v>0.96809999999999996</v>
      </c>
      <c r="AC56" s="203">
        <v>531</v>
      </c>
      <c r="AD56" s="204">
        <v>480</v>
      </c>
      <c r="AE56" s="205">
        <v>0.90400000000000003</v>
      </c>
      <c r="AF56" s="206">
        <v>1023023.57</v>
      </c>
      <c r="AG56" s="207">
        <v>758014.59</v>
      </c>
      <c r="AH56" s="205">
        <v>0.74099999999999999</v>
      </c>
      <c r="AI56" s="203">
        <v>459</v>
      </c>
      <c r="AJ56" s="204">
        <v>323</v>
      </c>
      <c r="AK56" s="205">
        <v>0.70369999999999999</v>
      </c>
      <c r="AL56" s="9" t="s">
        <v>165</v>
      </c>
    </row>
    <row r="57" spans="1:38" ht="13.8" x14ac:dyDescent="0.3">
      <c r="A57" s="56" t="s">
        <v>153</v>
      </c>
      <c r="B57" s="56" t="s">
        <v>59</v>
      </c>
      <c r="C57" s="368">
        <v>3017840.46</v>
      </c>
      <c r="D57" s="368">
        <v>4019638.25</v>
      </c>
      <c r="E57" s="369">
        <v>0.75077414242438401</v>
      </c>
      <c r="F57" s="57">
        <v>1852</v>
      </c>
      <c r="G57" s="57">
        <v>1649</v>
      </c>
      <c r="H57" s="58">
        <v>0.89039999999999997</v>
      </c>
      <c r="I57" s="53">
        <v>0.98170000000000002</v>
      </c>
      <c r="J57" s="373">
        <v>2109</v>
      </c>
      <c r="K57" s="373">
        <v>1846</v>
      </c>
      <c r="L57" s="374">
        <v>0.87529999999999997</v>
      </c>
      <c r="M57" s="369">
        <v>0.85640000000000005</v>
      </c>
      <c r="N57" s="59">
        <v>3427666.94</v>
      </c>
      <c r="O57" s="59">
        <v>2362029.13</v>
      </c>
      <c r="P57" s="58">
        <v>0.68910000000000005</v>
      </c>
      <c r="Q57" s="58">
        <v>0.68259999999999998</v>
      </c>
      <c r="R57" s="373">
        <v>1569</v>
      </c>
      <c r="S57" s="373">
        <v>1000</v>
      </c>
      <c r="T57" s="374">
        <v>0.63729999999999998</v>
      </c>
      <c r="U57" s="374">
        <v>0.69269999999999998</v>
      </c>
      <c r="V57" s="57">
        <v>1361</v>
      </c>
      <c r="W57" s="57">
        <v>1135</v>
      </c>
      <c r="X57" s="58">
        <v>0.83389999999999997</v>
      </c>
      <c r="Y57" s="215"/>
      <c r="Z57" s="203">
        <v>1934</v>
      </c>
      <c r="AA57" s="204">
        <v>1980</v>
      </c>
      <c r="AB57" s="205">
        <v>1.0238</v>
      </c>
      <c r="AC57" s="203">
        <v>2490</v>
      </c>
      <c r="AD57" s="204">
        <v>2200</v>
      </c>
      <c r="AE57" s="205">
        <v>0.88349999999999995</v>
      </c>
      <c r="AF57" s="206">
        <v>4897655.45</v>
      </c>
      <c r="AG57" s="207">
        <v>3337577.13</v>
      </c>
      <c r="AH57" s="205">
        <v>0.68149999999999999</v>
      </c>
      <c r="AI57" s="203">
        <v>1973</v>
      </c>
      <c r="AJ57" s="204">
        <v>1410</v>
      </c>
      <c r="AK57" s="205">
        <v>0.71460000000000001</v>
      </c>
      <c r="AL57" s="9" t="s">
        <v>165</v>
      </c>
    </row>
    <row r="58" spans="1:38" ht="13.8" x14ac:dyDescent="0.3">
      <c r="A58" s="56" t="s">
        <v>166</v>
      </c>
      <c r="B58" s="56" t="s">
        <v>60</v>
      </c>
      <c r="C58" s="368">
        <v>5031525.55</v>
      </c>
      <c r="D58" s="368">
        <v>6891664.4199999999</v>
      </c>
      <c r="E58" s="369">
        <v>0.73008858867216897</v>
      </c>
      <c r="F58" s="57">
        <v>3371</v>
      </c>
      <c r="G58" s="57">
        <v>3019</v>
      </c>
      <c r="H58" s="58">
        <v>0.89559999999999995</v>
      </c>
      <c r="I58" s="53">
        <v>0.95130000000000003</v>
      </c>
      <c r="J58" s="373">
        <v>4170</v>
      </c>
      <c r="K58" s="373">
        <v>3728</v>
      </c>
      <c r="L58" s="374">
        <v>0.89400000000000002</v>
      </c>
      <c r="M58" s="369">
        <v>0.86409999999999998</v>
      </c>
      <c r="N58" s="59">
        <v>5757649.5999999996</v>
      </c>
      <c r="O58" s="59">
        <v>3729902.22</v>
      </c>
      <c r="P58" s="58">
        <v>0.64780000000000004</v>
      </c>
      <c r="Q58" s="58">
        <v>0.65159999999999996</v>
      </c>
      <c r="R58" s="373">
        <v>3311</v>
      </c>
      <c r="S58" s="373">
        <v>2059</v>
      </c>
      <c r="T58" s="374">
        <v>0.62190000000000001</v>
      </c>
      <c r="U58" s="374">
        <v>0.68379999999999996</v>
      </c>
      <c r="V58" s="57">
        <v>2445</v>
      </c>
      <c r="W58" s="57">
        <v>2102</v>
      </c>
      <c r="X58" s="58">
        <v>0.85970000000000002</v>
      </c>
      <c r="Y58" s="215"/>
      <c r="Z58" s="203">
        <v>4282</v>
      </c>
      <c r="AA58" s="204">
        <v>3938</v>
      </c>
      <c r="AB58" s="205">
        <v>0.91969999999999996</v>
      </c>
      <c r="AC58" s="203">
        <v>5443</v>
      </c>
      <c r="AD58" s="204">
        <v>4773</v>
      </c>
      <c r="AE58" s="205">
        <v>0.87690000000000001</v>
      </c>
      <c r="AF58" s="206">
        <v>8516880.1699999999</v>
      </c>
      <c r="AG58" s="207">
        <v>5340306.5</v>
      </c>
      <c r="AH58" s="205">
        <v>0.627</v>
      </c>
      <c r="AI58" s="203">
        <v>4312</v>
      </c>
      <c r="AJ58" s="204">
        <v>2641</v>
      </c>
      <c r="AK58" s="205">
        <v>0.61250000000000004</v>
      </c>
      <c r="AL58" s="9" t="s">
        <v>165</v>
      </c>
    </row>
    <row r="59" spans="1:38" ht="13.8" x14ac:dyDescent="0.3">
      <c r="A59" s="56" t="s">
        <v>152</v>
      </c>
      <c r="B59" s="56" t="s">
        <v>61</v>
      </c>
      <c r="C59" s="368">
        <v>3426866.03</v>
      </c>
      <c r="D59" s="368">
        <v>4710562.4400000004</v>
      </c>
      <c r="E59" s="369">
        <v>0.72748553355339896</v>
      </c>
      <c r="F59" s="57">
        <v>1600</v>
      </c>
      <c r="G59" s="57">
        <v>1524</v>
      </c>
      <c r="H59" s="58">
        <v>0.95250000000000001</v>
      </c>
      <c r="I59" s="53">
        <v>1</v>
      </c>
      <c r="J59" s="373">
        <v>2323</v>
      </c>
      <c r="K59" s="373">
        <v>1902</v>
      </c>
      <c r="L59" s="374">
        <v>0.81879999999999997</v>
      </c>
      <c r="M59" s="369">
        <v>0.82440000000000002</v>
      </c>
      <c r="N59" s="59">
        <v>3706024.67</v>
      </c>
      <c r="O59" s="59">
        <v>2585931.87</v>
      </c>
      <c r="P59" s="58">
        <v>0.69779999999999998</v>
      </c>
      <c r="Q59" s="58">
        <v>0.69540000000000002</v>
      </c>
      <c r="R59" s="373">
        <v>1741</v>
      </c>
      <c r="S59" s="373">
        <v>1174</v>
      </c>
      <c r="T59" s="374">
        <v>0.67430000000000001</v>
      </c>
      <c r="U59" s="374">
        <v>0.7</v>
      </c>
      <c r="V59" s="57">
        <v>1268</v>
      </c>
      <c r="W59" s="57">
        <v>1103</v>
      </c>
      <c r="X59" s="58">
        <v>0.86990000000000001</v>
      </c>
      <c r="Y59" s="215"/>
      <c r="Z59" s="203">
        <v>1654</v>
      </c>
      <c r="AA59" s="204">
        <v>1729</v>
      </c>
      <c r="AB59" s="205">
        <v>1.0452999999999999</v>
      </c>
      <c r="AC59" s="203">
        <v>2592</v>
      </c>
      <c r="AD59" s="204">
        <v>2277</v>
      </c>
      <c r="AE59" s="205">
        <v>0.87849999999999995</v>
      </c>
      <c r="AF59" s="206">
        <v>5659927.9699999997</v>
      </c>
      <c r="AG59" s="207">
        <v>4054367.67</v>
      </c>
      <c r="AH59" s="205">
        <v>0.71630000000000005</v>
      </c>
      <c r="AI59" s="203">
        <v>2171</v>
      </c>
      <c r="AJ59" s="204">
        <v>1552</v>
      </c>
      <c r="AK59" s="205">
        <v>0.71489999999999998</v>
      </c>
      <c r="AL59" s="9" t="s">
        <v>165</v>
      </c>
    </row>
    <row r="60" spans="1:38" ht="13.8" x14ac:dyDescent="0.3">
      <c r="A60" s="56" t="s">
        <v>251</v>
      </c>
      <c r="B60" s="56" t="s">
        <v>62</v>
      </c>
      <c r="C60" s="368">
        <v>1369628.23</v>
      </c>
      <c r="D60" s="368">
        <v>1890962.1</v>
      </c>
      <c r="E60" s="369">
        <v>0.724302316794186</v>
      </c>
      <c r="F60" s="57">
        <v>627</v>
      </c>
      <c r="G60" s="57">
        <v>627</v>
      </c>
      <c r="H60" s="58">
        <v>1</v>
      </c>
      <c r="I60" s="53">
        <v>1</v>
      </c>
      <c r="J60" s="373">
        <v>938</v>
      </c>
      <c r="K60" s="373">
        <v>881</v>
      </c>
      <c r="L60" s="374">
        <v>0.93920000000000003</v>
      </c>
      <c r="M60" s="369">
        <v>0.89700000000000002</v>
      </c>
      <c r="N60" s="59">
        <v>1767940.91</v>
      </c>
      <c r="O60" s="59">
        <v>1107182.7</v>
      </c>
      <c r="P60" s="58">
        <v>0.62629999999999997</v>
      </c>
      <c r="Q60" s="58">
        <v>0.61529999999999996</v>
      </c>
      <c r="R60" s="373">
        <v>812</v>
      </c>
      <c r="S60" s="373">
        <v>502</v>
      </c>
      <c r="T60" s="374">
        <v>0.61819999999999997</v>
      </c>
      <c r="U60" s="374">
        <v>0.65980000000000005</v>
      </c>
      <c r="V60" s="57">
        <v>644</v>
      </c>
      <c r="W60" s="57">
        <v>521</v>
      </c>
      <c r="X60" s="58">
        <v>0.80900000000000005</v>
      </c>
      <c r="Y60" s="215"/>
      <c r="Z60" s="203">
        <v>466</v>
      </c>
      <c r="AA60" s="204">
        <v>555</v>
      </c>
      <c r="AB60" s="205">
        <v>1.1910000000000001</v>
      </c>
      <c r="AC60" s="203">
        <v>903</v>
      </c>
      <c r="AD60" s="204">
        <v>812</v>
      </c>
      <c r="AE60" s="205">
        <v>0.8992</v>
      </c>
      <c r="AF60" s="206">
        <v>2188585.67</v>
      </c>
      <c r="AG60" s="207">
        <v>1465123.29</v>
      </c>
      <c r="AH60" s="205">
        <v>0.6694</v>
      </c>
      <c r="AI60" s="203">
        <v>799</v>
      </c>
      <c r="AJ60" s="204">
        <v>538</v>
      </c>
      <c r="AK60" s="205">
        <v>0.67330000000000001</v>
      </c>
      <c r="AL60" s="9" t="s">
        <v>165</v>
      </c>
    </row>
    <row r="61" spans="1:38" ht="13.8" x14ac:dyDescent="0.3">
      <c r="A61" s="56" t="s">
        <v>251</v>
      </c>
      <c r="B61" s="56" t="s">
        <v>63</v>
      </c>
      <c r="C61" s="368">
        <v>479562.84</v>
      </c>
      <c r="D61" s="368">
        <v>741191.02</v>
      </c>
      <c r="E61" s="369">
        <v>0.64701652753429195</v>
      </c>
      <c r="F61" s="57">
        <v>300</v>
      </c>
      <c r="G61" s="57">
        <v>285</v>
      </c>
      <c r="H61" s="58">
        <v>0.95</v>
      </c>
      <c r="I61" s="53">
        <v>0.95379999999999998</v>
      </c>
      <c r="J61" s="373">
        <v>543</v>
      </c>
      <c r="K61" s="373">
        <v>515</v>
      </c>
      <c r="L61" s="374">
        <v>0.94840000000000002</v>
      </c>
      <c r="M61" s="369">
        <v>0.9</v>
      </c>
      <c r="N61" s="59">
        <v>565842.67000000004</v>
      </c>
      <c r="O61" s="59">
        <v>358066.79</v>
      </c>
      <c r="P61" s="58">
        <v>0.63280000000000003</v>
      </c>
      <c r="Q61" s="58">
        <v>0.67600000000000005</v>
      </c>
      <c r="R61" s="373">
        <v>277</v>
      </c>
      <c r="S61" s="373">
        <v>162</v>
      </c>
      <c r="T61" s="374">
        <v>0.58479999999999999</v>
      </c>
      <c r="U61" s="374">
        <v>0.68169999999999997</v>
      </c>
      <c r="V61" s="57">
        <v>353</v>
      </c>
      <c r="W61" s="57">
        <v>286</v>
      </c>
      <c r="X61" s="58">
        <v>0.81020000000000003</v>
      </c>
      <c r="Y61" s="215"/>
      <c r="Z61" s="203">
        <v>391</v>
      </c>
      <c r="AA61" s="204">
        <v>392</v>
      </c>
      <c r="AB61" s="205">
        <v>1.0025999999999999</v>
      </c>
      <c r="AC61" s="203">
        <v>684</v>
      </c>
      <c r="AD61" s="204">
        <v>616</v>
      </c>
      <c r="AE61" s="205">
        <v>0.90059999999999996</v>
      </c>
      <c r="AF61" s="206">
        <v>1033779.3</v>
      </c>
      <c r="AG61" s="207">
        <v>673483.94</v>
      </c>
      <c r="AH61" s="205">
        <v>0.65149999999999997</v>
      </c>
      <c r="AI61" s="203">
        <v>417</v>
      </c>
      <c r="AJ61" s="204">
        <v>245</v>
      </c>
      <c r="AK61" s="205">
        <v>0.58750000000000002</v>
      </c>
      <c r="AL61" s="9" t="s">
        <v>165</v>
      </c>
    </row>
    <row r="62" spans="1:38" ht="13.8" x14ac:dyDescent="0.3">
      <c r="A62" s="56" t="s">
        <v>317</v>
      </c>
      <c r="B62" s="56" t="s">
        <v>64</v>
      </c>
      <c r="C62" s="368">
        <v>1813892.6</v>
      </c>
      <c r="D62" s="368">
        <v>2608390.71</v>
      </c>
      <c r="E62" s="369">
        <v>0.695406785895201</v>
      </c>
      <c r="F62" s="57">
        <v>1134</v>
      </c>
      <c r="G62" s="57">
        <v>1102</v>
      </c>
      <c r="H62" s="58">
        <v>0.9718</v>
      </c>
      <c r="I62" s="53">
        <v>0.98340000000000005</v>
      </c>
      <c r="J62" s="373">
        <v>1575</v>
      </c>
      <c r="K62" s="373">
        <v>1513</v>
      </c>
      <c r="L62" s="374">
        <v>0.96060000000000001</v>
      </c>
      <c r="M62" s="369">
        <v>0.9</v>
      </c>
      <c r="N62" s="59">
        <v>2021497.52</v>
      </c>
      <c r="O62" s="59">
        <v>1322118.1000000001</v>
      </c>
      <c r="P62" s="58">
        <v>0.65400000000000003</v>
      </c>
      <c r="Q62" s="58">
        <v>0.67359999999999998</v>
      </c>
      <c r="R62" s="373">
        <v>1325</v>
      </c>
      <c r="S62" s="373">
        <v>811</v>
      </c>
      <c r="T62" s="374">
        <v>0.61209999999999998</v>
      </c>
      <c r="U62" s="374">
        <v>0.7</v>
      </c>
      <c r="V62" s="57">
        <v>941</v>
      </c>
      <c r="W62" s="57">
        <v>815</v>
      </c>
      <c r="X62" s="58">
        <v>0.86609999999999998</v>
      </c>
      <c r="Y62" s="215"/>
      <c r="Z62" s="203">
        <v>1615</v>
      </c>
      <c r="AA62" s="204">
        <v>1545</v>
      </c>
      <c r="AB62" s="205">
        <v>0.95669999999999999</v>
      </c>
      <c r="AC62" s="203">
        <v>2354</v>
      </c>
      <c r="AD62" s="204">
        <v>2121</v>
      </c>
      <c r="AE62" s="205">
        <v>0.90100000000000002</v>
      </c>
      <c r="AF62" s="206">
        <v>3274541.67</v>
      </c>
      <c r="AG62" s="207">
        <v>2006900.51</v>
      </c>
      <c r="AH62" s="205">
        <v>0.6129</v>
      </c>
      <c r="AI62" s="203">
        <v>1879</v>
      </c>
      <c r="AJ62" s="204">
        <v>1135</v>
      </c>
      <c r="AK62" s="205">
        <v>0.60399999999999998</v>
      </c>
      <c r="AL62" s="9" t="s">
        <v>165</v>
      </c>
    </row>
    <row r="63" spans="1:38" ht="13.8" x14ac:dyDescent="0.3">
      <c r="A63" s="56" t="s">
        <v>152</v>
      </c>
      <c r="B63" s="56" t="s">
        <v>65</v>
      </c>
      <c r="C63" s="368">
        <v>1888794.12</v>
      </c>
      <c r="D63" s="368">
        <v>2668100.58</v>
      </c>
      <c r="E63" s="369">
        <v>0.70791713556765501</v>
      </c>
      <c r="F63" s="57">
        <v>1030</v>
      </c>
      <c r="G63" s="57">
        <v>981</v>
      </c>
      <c r="H63" s="58">
        <v>0.95240000000000002</v>
      </c>
      <c r="I63" s="53">
        <v>1</v>
      </c>
      <c r="J63" s="373">
        <v>1426</v>
      </c>
      <c r="K63" s="373">
        <v>1302</v>
      </c>
      <c r="L63" s="374">
        <v>0.91300000000000003</v>
      </c>
      <c r="M63" s="369">
        <v>0.85699999999999998</v>
      </c>
      <c r="N63" s="59">
        <v>2306844.7999999998</v>
      </c>
      <c r="O63" s="59">
        <v>1515147.14</v>
      </c>
      <c r="P63" s="58">
        <v>0.65680000000000005</v>
      </c>
      <c r="Q63" s="58">
        <v>0.66490000000000005</v>
      </c>
      <c r="R63" s="373">
        <v>1092</v>
      </c>
      <c r="S63" s="373">
        <v>621</v>
      </c>
      <c r="T63" s="374">
        <v>0.56869999999999998</v>
      </c>
      <c r="U63" s="374">
        <v>0.63219999999999998</v>
      </c>
      <c r="V63" s="57">
        <v>836</v>
      </c>
      <c r="W63" s="57">
        <v>724</v>
      </c>
      <c r="X63" s="58">
        <v>0.86599999999999999</v>
      </c>
      <c r="Y63" s="215"/>
      <c r="Z63" s="203">
        <v>1284</v>
      </c>
      <c r="AA63" s="204">
        <v>1327</v>
      </c>
      <c r="AB63" s="205">
        <v>1.0335000000000001</v>
      </c>
      <c r="AC63" s="203">
        <v>2184</v>
      </c>
      <c r="AD63" s="204">
        <v>1945</v>
      </c>
      <c r="AE63" s="205">
        <v>0.89059999999999995</v>
      </c>
      <c r="AF63" s="206">
        <v>3943336.75</v>
      </c>
      <c r="AG63" s="207">
        <v>2547023.56</v>
      </c>
      <c r="AH63" s="205">
        <v>0.64590000000000003</v>
      </c>
      <c r="AI63" s="203">
        <v>1702</v>
      </c>
      <c r="AJ63" s="204">
        <v>1012</v>
      </c>
      <c r="AK63" s="205">
        <v>0.59460000000000002</v>
      </c>
      <c r="AL63" s="9" t="s">
        <v>165</v>
      </c>
    </row>
    <row r="64" spans="1:38" ht="13.8" x14ac:dyDescent="0.3">
      <c r="A64" s="56" t="s">
        <v>153</v>
      </c>
      <c r="B64" s="56" t="s">
        <v>66</v>
      </c>
      <c r="C64" s="368">
        <v>35075786.619999997</v>
      </c>
      <c r="D64" s="368">
        <v>48326250.350000001</v>
      </c>
      <c r="E64" s="369">
        <v>0.72581229385614898</v>
      </c>
      <c r="F64" s="57">
        <v>24981</v>
      </c>
      <c r="G64" s="57">
        <v>22747</v>
      </c>
      <c r="H64" s="58">
        <v>0.91059999999999997</v>
      </c>
      <c r="I64" s="53">
        <v>0.94240000000000002</v>
      </c>
      <c r="J64" s="373">
        <v>29135</v>
      </c>
      <c r="K64" s="373">
        <v>22068</v>
      </c>
      <c r="L64" s="374">
        <v>0.75739999999999996</v>
      </c>
      <c r="M64" s="369">
        <v>0.73419999999999996</v>
      </c>
      <c r="N64" s="59">
        <v>43134666.659999996</v>
      </c>
      <c r="O64" s="59">
        <v>26255790.170000002</v>
      </c>
      <c r="P64" s="58">
        <v>0.60870000000000002</v>
      </c>
      <c r="Q64" s="58">
        <v>0.62009999999999998</v>
      </c>
      <c r="R64" s="373">
        <v>17965</v>
      </c>
      <c r="S64" s="373">
        <v>10759</v>
      </c>
      <c r="T64" s="374">
        <v>0.59889999999999999</v>
      </c>
      <c r="U64" s="374">
        <v>0.67090000000000005</v>
      </c>
      <c r="V64" s="57">
        <v>14061</v>
      </c>
      <c r="W64" s="57">
        <v>10131</v>
      </c>
      <c r="X64" s="58">
        <v>0.72050000000000003</v>
      </c>
      <c r="Y64" s="232"/>
      <c r="Z64" s="233">
        <v>28503</v>
      </c>
      <c r="AA64" s="234">
        <v>28101</v>
      </c>
      <c r="AB64" s="235">
        <v>0.9859</v>
      </c>
      <c r="AC64" s="233">
        <v>34329</v>
      </c>
      <c r="AD64" s="234">
        <v>24767</v>
      </c>
      <c r="AE64" s="235">
        <v>0.72150000000000003</v>
      </c>
      <c r="AF64" s="236">
        <v>61709807.859999999</v>
      </c>
      <c r="AG64" s="237">
        <v>38784484.490000002</v>
      </c>
      <c r="AH64" s="235">
        <v>0.62849999999999995</v>
      </c>
      <c r="AI64" s="233">
        <v>21907</v>
      </c>
      <c r="AJ64" s="234">
        <v>14189</v>
      </c>
      <c r="AK64" s="235">
        <v>0.64770000000000005</v>
      </c>
      <c r="AL64" s="9" t="s">
        <v>165</v>
      </c>
    </row>
    <row r="65" spans="1:38" ht="13.8" x14ac:dyDescent="0.3">
      <c r="A65" s="56" t="s">
        <v>251</v>
      </c>
      <c r="B65" s="56" t="s">
        <v>67</v>
      </c>
      <c r="C65" s="368">
        <v>490345.8</v>
      </c>
      <c r="D65" s="368">
        <v>665209.86</v>
      </c>
      <c r="E65" s="369">
        <v>0.73712948271692802</v>
      </c>
      <c r="F65" s="57">
        <v>174</v>
      </c>
      <c r="G65" s="57">
        <v>175</v>
      </c>
      <c r="H65" s="58">
        <v>1.0057</v>
      </c>
      <c r="I65" s="53">
        <v>1</v>
      </c>
      <c r="J65" s="373">
        <v>269</v>
      </c>
      <c r="K65" s="373">
        <v>263</v>
      </c>
      <c r="L65" s="374">
        <v>0.97770000000000001</v>
      </c>
      <c r="M65" s="369">
        <v>0.9</v>
      </c>
      <c r="N65" s="59">
        <v>516736.54</v>
      </c>
      <c r="O65" s="59">
        <v>409613.22</v>
      </c>
      <c r="P65" s="58">
        <v>0.79269999999999996</v>
      </c>
      <c r="Q65" s="58">
        <v>0.7</v>
      </c>
      <c r="R65" s="373">
        <v>208</v>
      </c>
      <c r="S65" s="373">
        <v>144</v>
      </c>
      <c r="T65" s="374">
        <v>0.69230000000000003</v>
      </c>
      <c r="U65" s="374">
        <v>0.7</v>
      </c>
      <c r="V65" s="57">
        <v>192</v>
      </c>
      <c r="W65" s="57">
        <v>154</v>
      </c>
      <c r="X65" s="58">
        <v>0.80210000000000004</v>
      </c>
      <c r="Y65" s="215"/>
      <c r="Z65" s="203">
        <v>217</v>
      </c>
      <c r="AA65" s="204">
        <v>233</v>
      </c>
      <c r="AB65" s="205">
        <v>1.0737000000000001</v>
      </c>
      <c r="AC65" s="203">
        <v>380</v>
      </c>
      <c r="AD65" s="204">
        <v>334</v>
      </c>
      <c r="AE65" s="205">
        <v>0.87890000000000001</v>
      </c>
      <c r="AF65" s="206">
        <v>812967.16</v>
      </c>
      <c r="AG65" s="207">
        <v>615801.39</v>
      </c>
      <c r="AH65" s="205">
        <v>0.75749999999999995</v>
      </c>
      <c r="AI65" s="203">
        <v>274</v>
      </c>
      <c r="AJ65" s="204">
        <v>211</v>
      </c>
      <c r="AK65" s="205">
        <v>0.77010000000000001</v>
      </c>
      <c r="AL65" s="9" t="s">
        <v>165</v>
      </c>
    </row>
    <row r="66" spans="1:38" ht="13.8" x14ac:dyDescent="0.3">
      <c r="A66" s="56" t="s">
        <v>153</v>
      </c>
      <c r="B66" s="56" t="s">
        <v>68</v>
      </c>
      <c r="C66" s="368">
        <v>1637112.27</v>
      </c>
      <c r="D66" s="368">
        <v>2193045.37</v>
      </c>
      <c r="E66" s="369">
        <v>0.746501778939484</v>
      </c>
      <c r="F66" s="57">
        <v>1204</v>
      </c>
      <c r="G66" s="57">
        <v>1197</v>
      </c>
      <c r="H66" s="58">
        <v>0.99419999999999997</v>
      </c>
      <c r="I66" s="53">
        <v>1</v>
      </c>
      <c r="J66" s="373">
        <v>1304</v>
      </c>
      <c r="K66" s="373">
        <v>1284</v>
      </c>
      <c r="L66" s="374">
        <v>0.98470000000000002</v>
      </c>
      <c r="M66" s="369">
        <v>0.9</v>
      </c>
      <c r="N66" s="59">
        <v>1743597.62</v>
      </c>
      <c r="O66" s="59">
        <v>1323066.6100000001</v>
      </c>
      <c r="P66" s="58">
        <v>0.75880000000000003</v>
      </c>
      <c r="Q66" s="58">
        <v>0.7</v>
      </c>
      <c r="R66" s="373">
        <v>776</v>
      </c>
      <c r="S66" s="373">
        <v>541</v>
      </c>
      <c r="T66" s="374">
        <v>0.69720000000000004</v>
      </c>
      <c r="U66" s="374">
        <v>0.7</v>
      </c>
      <c r="V66" s="57">
        <v>1070</v>
      </c>
      <c r="W66" s="57">
        <v>982</v>
      </c>
      <c r="X66" s="58">
        <v>0.91779999999999995</v>
      </c>
      <c r="Y66" s="215"/>
      <c r="Z66" s="203">
        <v>1150</v>
      </c>
      <c r="AA66" s="204">
        <v>1147</v>
      </c>
      <c r="AB66" s="205">
        <v>0.99739999999999995</v>
      </c>
      <c r="AC66" s="203">
        <v>1469</v>
      </c>
      <c r="AD66" s="204">
        <v>1427</v>
      </c>
      <c r="AE66" s="205">
        <v>0.97140000000000004</v>
      </c>
      <c r="AF66" s="206">
        <v>2710368.21</v>
      </c>
      <c r="AG66" s="207">
        <v>1989740.38</v>
      </c>
      <c r="AH66" s="205">
        <v>0.73409999999999997</v>
      </c>
      <c r="AI66" s="203">
        <v>1191</v>
      </c>
      <c r="AJ66" s="204">
        <v>885</v>
      </c>
      <c r="AK66" s="205">
        <v>0.74309999999999998</v>
      </c>
      <c r="AL66" s="9" t="s">
        <v>165</v>
      </c>
    </row>
    <row r="67" spans="1:38" ht="13.8" x14ac:dyDescent="0.3">
      <c r="A67" s="56" t="s">
        <v>153</v>
      </c>
      <c r="B67" s="56" t="s">
        <v>69</v>
      </c>
      <c r="C67" s="368">
        <v>3858482.78</v>
      </c>
      <c r="D67" s="368">
        <v>5326951.49</v>
      </c>
      <c r="E67" s="369">
        <v>0.72433225405625001</v>
      </c>
      <c r="F67" s="57">
        <v>1742</v>
      </c>
      <c r="G67" s="57">
        <v>1696</v>
      </c>
      <c r="H67" s="58">
        <v>0.97360000000000002</v>
      </c>
      <c r="I67" s="53">
        <v>1</v>
      </c>
      <c r="J67" s="373">
        <v>2112</v>
      </c>
      <c r="K67" s="373">
        <v>1997</v>
      </c>
      <c r="L67" s="374">
        <v>0.94550000000000001</v>
      </c>
      <c r="M67" s="369">
        <v>0.9</v>
      </c>
      <c r="N67" s="59">
        <v>4334209.5199999996</v>
      </c>
      <c r="O67" s="59">
        <v>3130489.94</v>
      </c>
      <c r="P67" s="58">
        <v>0.72230000000000005</v>
      </c>
      <c r="Q67" s="58">
        <v>0.7</v>
      </c>
      <c r="R67" s="373">
        <v>1594</v>
      </c>
      <c r="S67" s="373">
        <v>1096</v>
      </c>
      <c r="T67" s="374">
        <v>0.68759999999999999</v>
      </c>
      <c r="U67" s="374">
        <v>0.7</v>
      </c>
      <c r="V67" s="57">
        <v>1440</v>
      </c>
      <c r="W67" s="57">
        <v>1194</v>
      </c>
      <c r="X67" s="58">
        <v>0.82920000000000005</v>
      </c>
      <c r="Y67" s="215"/>
      <c r="Z67" s="203">
        <v>1895</v>
      </c>
      <c r="AA67" s="204">
        <v>1966</v>
      </c>
      <c r="AB67" s="205">
        <v>1.0375000000000001</v>
      </c>
      <c r="AC67" s="203">
        <v>2490</v>
      </c>
      <c r="AD67" s="204">
        <v>2283</v>
      </c>
      <c r="AE67" s="205">
        <v>0.91690000000000005</v>
      </c>
      <c r="AF67" s="206">
        <v>6207975.1399999997</v>
      </c>
      <c r="AG67" s="207">
        <v>4341488.7</v>
      </c>
      <c r="AH67" s="205">
        <v>0.69930000000000003</v>
      </c>
      <c r="AI67" s="203">
        <v>2114</v>
      </c>
      <c r="AJ67" s="204">
        <v>1469</v>
      </c>
      <c r="AK67" s="205">
        <v>0.69489999999999996</v>
      </c>
      <c r="AL67" s="9" t="s">
        <v>165</v>
      </c>
    </row>
    <row r="68" spans="1:38" ht="13.8" x14ac:dyDescent="0.3">
      <c r="A68" s="56" t="s">
        <v>238</v>
      </c>
      <c r="B68" s="56" t="s">
        <v>70</v>
      </c>
      <c r="C68" s="368">
        <v>6610377.1799999997</v>
      </c>
      <c r="D68" s="368">
        <v>8523348.6199999992</v>
      </c>
      <c r="E68" s="369">
        <v>0.77556104703834094</v>
      </c>
      <c r="F68" s="57">
        <v>3710</v>
      </c>
      <c r="G68" s="57">
        <v>3421</v>
      </c>
      <c r="H68" s="58">
        <v>0.92210000000000003</v>
      </c>
      <c r="I68" s="53">
        <v>0.98260000000000003</v>
      </c>
      <c r="J68" s="373">
        <v>4408</v>
      </c>
      <c r="K68" s="373">
        <v>3813</v>
      </c>
      <c r="L68" s="369">
        <v>0.86499999999999999</v>
      </c>
      <c r="M68" s="374">
        <v>0.87229999999999996</v>
      </c>
      <c r="N68" s="59">
        <v>7483426.7999999998</v>
      </c>
      <c r="O68" s="59">
        <v>5160150.38</v>
      </c>
      <c r="P68" s="58">
        <v>0.6895</v>
      </c>
      <c r="Q68" s="58">
        <v>0.68620000000000003</v>
      </c>
      <c r="R68" s="373">
        <v>3193</v>
      </c>
      <c r="S68" s="373">
        <v>2190</v>
      </c>
      <c r="T68" s="374">
        <v>0.68589999999999995</v>
      </c>
      <c r="U68" s="369">
        <v>0.7</v>
      </c>
      <c r="V68" s="57">
        <v>2593</v>
      </c>
      <c r="W68" s="57">
        <v>2147</v>
      </c>
      <c r="X68" s="58">
        <v>0.82799999999999996</v>
      </c>
      <c r="Y68" s="215"/>
      <c r="Z68" s="203">
        <v>4021</v>
      </c>
      <c r="AA68" s="204">
        <v>4035</v>
      </c>
      <c r="AB68" s="205">
        <v>1.0035000000000001</v>
      </c>
      <c r="AC68" s="203">
        <v>5338</v>
      </c>
      <c r="AD68" s="204">
        <v>4611</v>
      </c>
      <c r="AE68" s="205">
        <v>0.86380000000000001</v>
      </c>
      <c r="AF68" s="206">
        <v>10046502.310000001</v>
      </c>
      <c r="AG68" s="207">
        <v>6977264.0800000001</v>
      </c>
      <c r="AH68" s="205">
        <v>0.69450000000000001</v>
      </c>
      <c r="AI68" s="203">
        <v>3936</v>
      </c>
      <c r="AJ68" s="204">
        <v>2790</v>
      </c>
      <c r="AK68" s="205">
        <v>0.70879999999999999</v>
      </c>
      <c r="AL68" s="9" t="s">
        <v>165</v>
      </c>
    </row>
    <row r="69" spans="1:38" ht="13.8" x14ac:dyDescent="0.3">
      <c r="A69" s="56" t="s">
        <v>166</v>
      </c>
      <c r="B69" s="56" t="s">
        <v>71</v>
      </c>
      <c r="C69" s="368">
        <v>8144143.9699999997</v>
      </c>
      <c r="D69" s="368">
        <v>11441985.16</v>
      </c>
      <c r="E69" s="369">
        <v>0.71177718342714602</v>
      </c>
      <c r="F69" s="57">
        <v>3924</v>
      </c>
      <c r="G69" s="57">
        <v>3749</v>
      </c>
      <c r="H69" s="58">
        <v>0.95540000000000003</v>
      </c>
      <c r="I69" s="53">
        <v>0.95750000000000002</v>
      </c>
      <c r="J69" s="373">
        <v>4947</v>
      </c>
      <c r="K69" s="373">
        <v>4434</v>
      </c>
      <c r="L69" s="374">
        <v>0.89629999999999999</v>
      </c>
      <c r="M69" s="369">
        <v>0.88200000000000001</v>
      </c>
      <c r="N69" s="59">
        <v>8822882.4299999997</v>
      </c>
      <c r="O69" s="59">
        <v>6294397.1500000004</v>
      </c>
      <c r="P69" s="58">
        <v>0.71340000000000003</v>
      </c>
      <c r="Q69" s="58">
        <v>0.7</v>
      </c>
      <c r="R69" s="373">
        <v>3434</v>
      </c>
      <c r="S69" s="373">
        <v>2277</v>
      </c>
      <c r="T69" s="374">
        <v>0.66310000000000002</v>
      </c>
      <c r="U69" s="374">
        <v>0.7</v>
      </c>
      <c r="V69" s="57">
        <v>2972</v>
      </c>
      <c r="W69" s="57">
        <v>2535</v>
      </c>
      <c r="X69" s="58">
        <v>0.85299999999999998</v>
      </c>
      <c r="Y69" s="215"/>
      <c r="Z69" s="203">
        <v>4626</v>
      </c>
      <c r="AA69" s="204">
        <v>4617</v>
      </c>
      <c r="AB69" s="205">
        <v>0.99809999999999999</v>
      </c>
      <c r="AC69" s="203">
        <v>7014</v>
      </c>
      <c r="AD69" s="204">
        <v>5889</v>
      </c>
      <c r="AE69" s="205">
        <v>0.83960000000000001</v>
      </c>
      <c r="AF69" s="206">
        <v>13007354.640000001</v>
      </c>
      <c r="AG69" s="207">
        <v>9086066.7899999991</v>
      </c>
      <c r="AH69" s="205">
        <v>0.69850000000000001</v>
      </c>
      <c r="AI69" s="203">
        <v>4933</v>
      </c>
      <c r="AJ69" s="204">
        <v>3338</v>
      </c>
      <c r="AK69" s="205">
        <v>0.67669999999999997</v>
      </c>
      <c r="AL69" s="9" t="s">
        <v>165</v>
      </c>
    </row>
    <row r="70" spans="1:38" ht="13.8" x14ac:dyDescent="0.3">
      <c r="A70" s="56" t="s">
        <v>154</v>
      </c>
      <c r="B70" s="56" t="s">
        <v>73</v>
      </c>
      <c r="C70" s="368">
        <v>0</v>
      </c>
      <c r="D70" s="368">
        <v>0</v>
      </c>
      <c r="E70" s="369">
        <v>0</v>
      </c>
      <c r="F70" s="57">
        <v>0</v>
      </c>
      <c r="G70" s="57">
        <v>19</v>
      </c>
      <c r="H70" s="58">
        <v>0</v>
      </c>
      <c r="I70" s="53">
        <v>1</v>
      </c>
      <c r="J70" s="373">
        <v>7</v>
      </c>
      <c r="K70" s="373">
        <v>2</v>
      </c>
      <c r="L70" s="374">
        <v>0.28570000000000001</v>
      </c>
      <c r="M70" s="369">
        <v>0.52</v>
      </c>
      <c r="N70" s="59">
        <v>0</v>
      </c>
      <c r="O70" s="59">
        <v>0</v>
      </c>
      <c r="P70" s="58">
        <v>0</v>
      </c>
      <c r="Q70" s="58">
        <v>0</v>
      </c>
      <c r="R70" s="373">
        <v>0</v>
      </c>
      <c r="S70" s="373">
        <v>0</v>
      </c>
      <c r="T70" s="374">
        <v>0</v>
      </c>
      <c r="U70" s="374">
        <v>0</v>
      </c>
      <c r="V70" s="57">
        <v>0</v>
      </c>
      <c r="W70" s="57">
        <v>0</v>
      </c>
      <c r="X70" s="58">
        <v>0</v>
      </c>
      <c r="Y70" s="215"/>
      <c r="Z70" s="203">
        <v>5</v>
      </c>
      <c r="AA70" s="204">
        <v>16</v>
      </c>
      <c r="AB70" s="205">
        <v>3.2</v>
      </c>
      <c r="AC70" s="203">
        <v>10</v>
      </c>
      <c r="AD70" s="204">
        <v>1</v>
      </c>
      <c r="AE70" s="205">
        <v>0.1</v>
      </c>
      <c r="AF70" s="206"/>
      <c r="AG70" s="207"/>
      <c r="AH70" s="205"/>
      <c r="AI70" s="203">
        <v>1</v>
      </c>
      <c r="AJ70" s="204"/>
      <c r="AK70" s="205"/>
      <c r="AL70" s="9" t="s">
        <v>165</v>
      </c>
    </row>
    <row r="71" spans="1:38" ht="13.8" x14ac:dyDescent="0.3">
      <c r="A71" s="56" t="s">
        <v>238</v>
      </c>
      <c r="B71" s="56" t="s">
        <v>72</v>
      </c>
      <c r="C71" s="368">
        <v>1465312.48</v>
      </c>
      <c r="D71" s="368">
        <v>2133487.59</v>
      </c>
      <c r="E71" s="369">
        <v>0.68681556286905798</v>
      </c>
      <c r="F71" s="57">
        <v>1206</v>
      </c>
      <c r="G71" s="57">
        <v>1082</v>
      </c>
      <c r="H71" s="58">
        <v>0.8972</v>
      </c>
      <c r="I71" s="53">
        <v>0.90890000000000004</v>
      </c>
      <c r="J71" s="373">
        <v>1602</v>
      </c>
      <c r="K71" s="373">
        <v>1423</v>
      </c>
      <c r="L71" s="374">
        <v>0.88829999999999998</v>
      </c>
      <c r="M71" s="369">
        <v>0.87660000000000005</v>
      </c>
      <c r="N71" s="59">
        <v>1713962.11</v>
      </c>
      <c r="O71" s="59">
        <v>1084547.6499999999</v>
      </c>
      <c r="P71" s="58">
        <v>0.63280000000000003</v>
      </c>
      <c r="Q71" s="58">
        <v>0.66810000000000003</v>
      </c>
      <c r="R71" s="373">
        <v>1151</v>
      </c>
      <c r="S71" s="373">
        <v>650</v>
      </c>
      <c r="T71" s="374">
        <v>0.56469999999999998</v>
      </c>
      <c r="U71" s="374">
        <v>0.66679999999999995</v>
      </c>
      <c r="V71" s="57">
        <v>900</v>
      </c>
      <c r="W71" s="57">
        <v>723</v>
      </c>
      <c r="X71" s="58">
        <v>0.80330000000000001</v>
      </c>
      <c r="Y71" s="215"/>
      <c r="Z71" s="203">
        <v>1728</v>
      </c>
      <c r="AA71" s="204">
        <v>1530</v>
      </c>
      <c r="AB71" s="205">
        <v>0.88539999999999996</v>
      </c>
      <c r="AC71" s="203">
        <v>2250</v>
      </c>
      <c r="AD71" s="204">
        <v>1833</v>
      </c>
      <c r="AE71" s="205">
        <v>0.81469999999999998</v>
      </c>
      <c r="AF71" s="206">
        <v>2819381.74</v>
      </c>
      <c r="AG71" s="207">
        <v>1725634.92</v>
      </c>
      <c r="AH71" s="205">
        <v>0.61209999999999998</v>
      </c>
      <c r="AI71" s="203">
        <v>1590</v>
      </c>
      <c r="AJ71" s="204">
        <v>895</v>
      </c>
      <c r="AK71" s="205">
        <v>0.56289999999999996</v>
      </c>
      <c r="AL71" s="9" t="s">
        <v>165</v>
      </c>
    </row>
    <row r="72" spans="1:38" ht="13.8" x14ac:dyDescent="0.3">
      <c r="A72" s="56" t="s">
        <v>166</v>
      </c>
      <c r="B72" s="56" t="s">
        <v>74</v>
      </c>
      <c r="C72" s="368">
        <v>14529343.609999999</v>
      </c>
      <c r="D72" s="368">
        <v>19829426.059999999</v>
      </c>
      <c r="E72" s="369">
        <v>0.73271629577361497</v>
      </c>
      <c r="F72" s="57">
        <v>4617</v>
      </c>
      <c r="G72" s="57">
        <v>4426</v>
      </c>
      <c r="H72" s="58">
        <v>0.95860000000000001</v>
      </c>
      <c r="I72" s="53">
        <v>0.98429999999999995</v>
      </c>
      <c r="J72" s="373">
        <v>7151</v>
      </c>
      <c r="K72" s="373">
        <v>6427</v>
      </c>
      <c r="L72" s="374">
        <v>0.89880000000000004</v>
      </c>
      <c r="M72" s="369">
        <v>0.89690000000000003</v>
      </c>
      <c r="N72" s="59">
        <v>17091795.699999999</v>
      </c>
      <c r="O72" s="59">
        <v>11596975.439999999</v>
      </c>
      <c r="P72" s="58">
        <v>0.67849999999999999</v>
      </c>
      <c r="Q72" s="58">
        <v>0.68659999999999999</v>
      </c>
      <c r="R72" s="373">
        <v>5598</v>
      </c>
      <c r="S72" s="373">
        <v>3324</v>
      </c>
      <c r="T72" s="374">
        <v>0.59379999999999999</v>
      </c>
      <c r="U72" s="374">
        <v>0.64939999999999998</v>
      </c>
      <c r="V72" s="57">
        <v>4481</v>
      </c>
      <c r="W72" s="57">
        <v>3109</v>
      </c>
      <c r="X72" s="58">
        <v>0.69379999999999997</v>
      </c>
      <c r="Y72" s="215"/>
      <c r="Z72" s="203">
        <v>5264</v>
      </c>
      <c r="AA72" s="204">
        <v>5682</v>
      </c>
      <c r="AB72" s="205">
        <v>1.0793999999999999</v>
      </c>
      <c r="AC72" s="203">
        <v>8767</v>
      </c>
      <c r="AD72" s="204">
        <v>7993</v>
      </c>
      <c r="AE72" s="205">
        <v>0.91169999999999995</v>
      </c>
      <c r="AF72" s="206">
        <v>25524385.109999999</v>
      </c>
      <c r="AG72" s="207">
        <v>17259336.600000001</v>
      </c>
      <c r="AH72" s="205">
        <v>0.67620000000000002</v>
      </c>
      <c r="AI72" s="203">
        <v>7364</v>
      </c>
      <c r="AJ72" s="204">
        <v>4753</v>
      </c>
      <c r="AK72" s="205">
        <v>0.64539999999999997</v>
      </c>
      <c r="AL72" s="9" t="s">
        <v>165</v>
      </c>
    </row>
    <row r="73" spans="1:38" ht="13.8" x14ac:dyDescent="0.3">
      <c r="A73" s="60" t="s">
        <v>142</v>
      </c>
      <c r="B73" s="56" t="s">
        <v>75</v>
      </c>
      <c r="C73" s="368">
        <v>3258675.32</v>
      </c>
      <c r="D73" s="368">
        <v>4598825.2</v>
      </c>
      <c r="E73" s="369">
        <v>0.708588645639325</v>
      </c>
      <c r="F73" s="57">
        <v>1203</v>
      </c>
      <c r="G73" s="57">
        <v>1155</v>
      </c>
      <c r="H73" s="58">
        <v>0.96009999999999995</v>
      </c>
      <c r="I73" s="53">
        <v>1</v>
      </c>
      <c r="J73" s="373">
        <v>1638</v>
      </c>
      <c r="K73" s="373">
        <v>1380</v>
      </c>
      <c r="L73" s="374">
        <v>0.84250000000000003</v>
      </c>
      <c r="M73" s="369">
        <v>0.8629</v>
      </c>
      <c r="N73" s="59">
        <v>3311773.9</v>
      </c>
      <c r="O73" s="59">
        <v>2431473.31</v>
      </c>
      <c r="P73" s="58">
        <v>0.73419999999999996</v>
      </c>
      <c r="Q73" s="58">
        <v>0.7</v>
      </c>
      <c r="R73" s="373">
        <v>1309</v>
      </c>
      <c r="S73" s="373">
        <v>929</v>
      </c>
      <c r="T73" s="374">
        <v>0.7097</v>
      </c>
      <c r="U73" s="374">
        <v>0.7</v>
      </c>
      <c r="V73" s="57">
        <v>712</v>
      </c>
      <c r="W73" s="57">
        <v>574</v>
      </c>
      <c r="X73" s="58">
        <v>0.80620000000000003</v>
      </c>
      <c r="Y73" s="215"/>
      <c r="Z73" s="203">
        <v>1390</v>
      </c>
      <c r="AA73" s="204">
        <v>1484</v>
      </c>
      <c r="AB73" s="205">
        <v>1.0676000000000001</v>
      </c>
      <c r="AC73" s="203">
        <v>1937</v>
      </c>
      <c r="AD73" s="204">
        <v>1776</v>
      </c>
      <c r="AE73" s="205">
        <v>0.91690000000000005</v>
      </c>
      <c r="AF73" s="206">
        <v>5568950.5700000003</v>
      </c>
      <c r="AG73" s="207">
        <v>3937159.78</v>
      </c>
      <c r="AH73" s="205">
        <v>0.70699999999999996</v>
      </c>
      <c r="AI73" s="203">
        <v>1848</v>
      </c>
      <c r="AJ73" s="204">
        <v>1310</v>
      </c>
      <c r="AK73" s="205">
        <v>0.70889999999999997</v>
      </c>
      <c r="AL73" s="9" t="s">
        <v>165</v>
      </c>
    </row>
    <row r="74" spans="1:38" ht="13.8" x14ac:dyDescent="0.3">
      <c r="A74" s="56" t="s">
        <v>166</v>
      </c>
      <c r="B74" s="56" t="s">
        <v>76</v>
      </c>
      <c r="C74" s="368">
        <v>601890.24</v>
      </c>
      <c r="D74" s="368">
        <v>898881.93</v>
      </c>
      <c r="E74" s="369">
        <v>0.66959877589262495</v>
      </c>
      <c r="F74" s="57">
        <v>279</v>
      </c>
      <c r="G74" s="57">
        <v>275</v>
      </c>
      <c r="H74" s="58">
        <v>0.98570000000000002</v>
      </c>
      <c r="I74" s="53">
        <v>0.95660000000000001</v>
      </c>
      <c r="J74" s="373">
        <v>440</v>
      </c>
      <c r="K74" s="373">
        <v>404</v>
      </c>
      <c r="L74" s="374">
        <v>0.91820000000000002</v>
      </c>
      <c r="M74" s="369">
        <v>0.9</v>
      </c>
      <c r="N74" s="59">
        <v>705993.58</v>
      </c>
      <c r="O74" s="59">
        <v>451287.17</v>
      </c>
      <c r="P74" s="58">
        <v>0.63919999999999999</v>
      </c>
      <c r="Q74" s="58">
        <v>0.66749999999999998</v>
      </c>
      <c r="R74" s="373">
        <v>379</v>
      </c>
      <c r="S74" s="373">
        <v>236</v>
      </c>
      <c r="T74" s="374">
        <v>0.62270000000000003</v>
      </c>
      <c r="U74" s="374">
        <v>0.69910000000000005</v>
      </c>
      <c r="V74" s="57">
        <v>242</v>
      </c>
      <c r="W74" s="57">
        <v>207</v>
      </c>
      <c r="X74" s="58">
        <v>0.85540000000000005</v>
      </c>
      <c r="Y74" s="215"/>
      <c r="Z74" s="203">
        <v>384</v>
      </c>
      <c r="AA74" s="204">
        <v>409</v>
      </c>
      <c r="AB74" s="205">
        <v>1.0650999999999999</v>
      </c>
      <c r="AC74" s="203">
        <v>634</v>
      </c>
      <c r="AD74" s="204">
        <v>560</v>
      </c>
      <c r="AE74" s="205">
        <v>0.88329999999999997</v>
      </c>
      <c r="AF74" s="206">
        <v>1341074.3700000001</v>
      </c>
      <c r="AG74" s="207">
        <v>851439.97</v>
      </c>
      <c r="AH74" s="205">
        <v>0.63490000000000002</v>
      </c>
      <c r="AI74" s="203">
        <v>533</v>
      </c>
      <c r="AJ74" s="204">
        <v>343</v>
      </c>
      <c r="AK74" s="205">
        <v>0.64349999999999996</v>
      </c>
      <c r="AL74" s="9" t="s">
        <v>165</v>
      </c>
    </row>
    <row r="75" spans="1:38" ht="13.8" x14ac:dyDescent="0.3">
      <c r="A75" s="56" t="s">
        <v>317</v>
      </c>
      <c r="B75" s="56" t="s">
        <v>77</v>
      </c>
      <c r="C75" s="368">
        <v>2984740</v>
      </c>
      <c r="D75" s="368">
        <v>4091769.86</v>
      </c>
      <c r="E75" s="369">
        <v>0.72944962745289899</v>
      </c>
      <c r="F75" s="57">
        <v>1519</v>
      </c>
      <c r="G75" s="57">
        <v>1442</v>
      </c>
      <c r="H75" s="58">
        <v>0.94930000000000003</v>
      </c>
      <c r="I75" s="53">
        <v>0.99350000000000005</v>
      </c>
      <c r="J75" s="373">
        <v>2032</v>
      </c>
      <c r="K75" s="373">
        <v>1895</v>
      </c>
      <c r="L75" s="369">
        <v>0.93259999999999998</v>
      </c>
      <c r="M75" s="369">
        <v>0.88429999999999997</v>
      </c>
      <c r="N75" s="59">
        <v>3279386.34</v>
      </c>
      <c r="O75" s="59">
        <v>2266115.9500000002</v>
      </c>
      <c r="P75" s="58">
        <v>0.69099999999999995</v>
      </c>
      <c r="Q75" s="58">
        <v>0.69450000000000001</v>
      </c>
      <c r="R75" s="373">
        <v>1601</v>
      </c>
      <c r="S75" s="373">
        <v>1051</v>
      </c>
      <c r="T75" s="374">
        <v>0.65649999999999997</v>
      </c>
      <c r="U75" s="374">
        <v>0.7</v>
      </c>
      <c r="V75" s="57">
        <v>1208</v>
      </c>
      <c r="W75" s="57">
        <v>919</v>
      </c>
      <c r="X75" s="58">
        <v>0.76080000000000003</v>
      </c>
      <c r="Y75" s="215"/>
      <c r="Z75" s="203">
        <v>2017</v>
      </c>
      <c r="AA75" s="204">
        <v>1993</v>
      </c>
      <c r="AB75" s="205">
        <v>0.98809999999999998</v>
      </c>
      <c r="AC75" s="203">
        <v>2818</v>
      </c>
      <c r="AD75" s="204">
        <v>2577</v>
      </c>
      <c r="AE75" s="205">
        <v>0.91449999999999998</v>
      </c>
      <c r="AF75" s="206">
        <v>5332976.96</v>
      </c>
      <c r="AG75" s="207">
        <v>3601553.42</v>
      </c>
      <c r="AH75" s="205">
        <v>0.67530000000000001</v>
      </c>
      <c r="AI75" s="203">
        <v>2282</v>
      </c>
      <c r="AJ75" s="204">
        <v>1471</v>
      </c>
      <c r="AK75" s="205">
        <v>0.64459999999999995</v>
      </c>
      <c r="AL75" s="9" t="s">
        <v>165</v>
      </c>
    </row>
    <row r="76" spans="1:38" ht="13.8" x14ac:dyDescent="0.3">
      <c r="A76" s="56" t="s">
        <v>166</v>
      </c>
      <c r="B76" s="56" t="s">
        <v>78</v>
      </c>
      <c r="C76" s="368">
        <v>2456892.9500000002</v>
      </c>
      <c r="D76" s="368">
        <v>3370954.61</v>
      </c>
      <c r="E76" s="369">
        <v>0.72884189621289497</v>
      </c>
      <c r="F76" s="57">
        <v>1177</v>
      </c>
      <c r="G76" s="57">
        <v>1109</v>
      </c>
      <c r="H76" s="58">
        <v>0.94220000000000004</v>
      </c>
      <c r="I76" s="53">
        <v>0.99750000000000005</v>
      </c>
      <c r="J76" s="373">
        <v>1491</v>
      </c>
      <c r="K76" s="373">
        <v>1347</v>
      </c>
      <c r="L76" s="374">
        <v>0.90339999999999998</v>
      </c>
      <c r="M76" s="369">
        <v>0.87360000000000004</v>
      </c>
      <c r="N76" s="59">
        <v>2968133.09</v>
      </c>
      <c r="O76" s="59">
        <v>1951960.7</v>
      </c>
      <c r="P76" s="58">
        <v>0.65759999999999996</v>
      </c>
      <c r="Q76" s="58">
        <v>0.65659999999999996</v>
      </c>
      <c r="R76" s="373">
        <v>1190</v>
      </c>
      <c r="S76" s="373">
        <v>775</v>
      </c>
      <c r="T76" s="374">
        <v>0.65129999999999999</v>
      </c>
      <c r="U76" s="374">
        <v>0.69259999999999999</v>
      </c>
      <c r="V76" s="57">
        <v>1020</v>
      </c>
      <c r="W76" s="57">
        <v>812</v>
      </c>
      <c r="X76" s="58">
        <v>0.79610000000000003</v>
      </c>
      <c r="Y76" s="215"/>
      <c r="Z76" s="203">
        <v>1237</v>
      </c>
      <c r="AA76" s="204">
        <v>1312</v>
      </c>
      <c r="AB76" s="205">
        <v>1.0606</v>
      </c>
      <c r="AC76" s="203">
        <v>1755</v>
      </c>
      <c r="AD76" s="204">
        <v>1566</v>
      </c>
      <c r="AE76" s="205">
        <v>0.89229999999999998</v>
      </c>
      <c r="AF76" s="206">
        <v>4011888.32</v>
      </c>
      <c r="AG76" s="207">
        <v>2809724.87</v>
      </c>
      <c r="AH76" s="205">
        <v>0.70030000000000003</v>
      </c>
      <c r="AI76" s="203">
        <v>1484</v>
      </c>
      <c r="AJ76" s="204">
        <v>1075</v>
      </c>
      <c r="AK76" s="205">
        <v>0.72440000000000004</v>
      </c>
      <c r="AL76" s="9" t="s">
        <v>165</v>
      </c>
    </row>
    <row r="77" spans="1:38" ht="13.8" x14ac:dyDescent="0.3">
      <c r="A77" s="56" t="s">
        <v>317</v>
      </c>
      <c r="B77" s="56" t="s">
        <v>79</v>
      </c>
      <c r="C77" s="368">
        <v>818467.17</v>
      </c>
      <c r="D77" s="368">
        <v>1074250.93</v>
      </c>
      <c r="E77" s="369">
        <v>0.76189570531719297</v>
      </c>
      <c r="F77" s="57">
        <v>378</v>
      </c>
      <c r="G77" s="57">
        <v>381</v>
      </c>
      <c r="H77" s="58">
        <v>1.0079</v>
      </c>
      <c r="I77" s="53">
        <v>0.98560000000000003</v>
      </c>
      <c r="J77" s="373">
        <v>506</v>
      </c>
      <c r="K77" s="373">
        <v>487</v>
      </c>
      <c r="L77" s="374">
        <v>0.96250000000000002</v>
      </c>
      <c r="M77" s="369">
        <v>0.9</v>
      </c>
      <c r="N77" s="59">
        <v>848658.21</v>
      </c>
      <c r="O77" s="59">
        <v>608445.22</v>
      </c>
      <c r="P77" s="58">
        <v>0.71689999999999998</v>
      </c>
      <c r="Q77" s="58">
        <v>0.69169999999999998</v>
      </c>
      <c r="R77" s="373">
        <v>378</v>
      </c>
      <c r="S77" s="373">
        <v>263</v>
      </c>
      <c r="T77" s="374">
        <v>0.69579999999999997</v>
      </c>
      <c r="U77" s="374">
        <v>0.7</v>
      </c>
      <c r="V77" s="57">
        <v>308</v>
      </c>
      <c r="W77" s="57">
        <v>246</v>
      </c>
      <c r="X77" s="58">
        <v>0.79869999999999997</v>
      </c>
      <c r="Y77" s="215"/>
      <c r="Z77" s="203">
        <v>451</v>
      </c>
      <c r="AA77" s="204">
        <v>454</v>
      </c>
      <c r="AB77" s="205">
        <v>1.0066999999999999</v>
      </c>
      <c r="AC77" s="203">
        <v>618</v>
      </c>
      <c r="AD77" s="204">
        <v>570</v>
      </c>
      <c r="AE77" s="205">
        <v>0.92230000000000001</v>
      </c>
      <c r="AF77" s="206">
        <v>1299458.42</v>
      </c>
      <c r="AG77" s="207">
        <v>858379.86</v>
      </c>
      <c r="AH77" s="205">
        <v>0.66059999999999997</v>
      </c>
      <c r="AI77" s="203">
        <v>476</v>
      </c>
      <c r="AJ77" s="204">
        <v>359</v>
      </c>
      <c r="AK77" s="205">
        <v>0.75419999999999998</v>
      </c>
      <c r="AL77" s="9" t="s">
        <v>165</v>
      </c>
    </row>
    <row r="78" spans="1:38" ht="13.8" x14ac:dyDescent="0.3">
      <c r="A78" s="56" t="s">
        <v>142</v>
      </c>
      <c r="B78" s="56" t="s">
        <v>80</v>
      </c>
      <c r="C78" s="368">
        <v>2369326.04</v>
      </c>
      <c r="D78" s="368">
        <v>3121557.73</v>
      </c>
      <c r="E78" s="369">
        <v>0.75902041382396601</v>
      </c>
      <c r="F78" s="57">
        <v>1458</v>
      </c>
      <c r="G78" s="57">
        <v>1349</v>
      </c>
      <c r="H78" s="58">
        <v>0.92520000000000002</v>
      </c>
      <c r="I78" s="53">
        <v>0.97030000000000005</v>
      </c>
      <c r="J78" s="373">
        <v>1746</v>
      </c>
      <c r="K78" s="373">
        <v>1557</v>
      </c>
      <c r="L78" s="374">
        <v>0.89180000000000004</v>
      </c>
      <c r="M78" s="369">
        <v>0.89329999999999998</v>
      </c>
      <c r="N78" s="59">
        <v>2705435.97</v>
      </c>
      <c r="O78" s="59">
        <v>1853190.38</v>
      </c>
      <c r="P78" s="58">
        <v>0.68500000000000005</v>
      </c>
      <c r="Q78" s="58">
        <v>0.67010000000000003</v>
      </c>
      <c r="R78" s="373">
        <v>1283</v>
      </c>
      <c r="S78" s="373">
        <v>865</v>
      </c>
      <c r="T78" s="374">
        <v>0.67420000000000002</v>
      </c>
      <c r="U78" s="374">
        <v>0.7</v>
      </c>
      <c r="V78" s="57">
        <v>1122</v>
      </c>
      <c r="W78" s="57">
        <v>987</v>
      </c>
      <c r="X78" s="58">
        <v>0.87970000000000004</v>
      </c>
      <c r="Y78" s="215"/>
      <c r="Z78" s="203">
        <v>1508</v>
      </c>
      <c r="AA78" s="204">
        <v>1580</v>
      </c>
      <c r="AB78" s="205">
        <v>1.0477000000000001</v>
      </c>
      <c r="AC78" s="203">
        <v>2063</v>
      </c>
      <c r="AD78" s="204">
        <v>1893</v>
      </c>
      <c r="AE78" s="205">
        <v>0.91759999999999997</v>
      </c>
      <c r="AF78" s="206">
        <v>4043519.08</v>
      </c>
      <c r="AG78" s="207">
        <v>2740854.85</v>
      </c>
      <c r="AH78" s="205">
        <v>0.67779999999999996</v>
      </c>
      <c r="AI78" s="203">
        <v>1725</v>
      </c>
      <c r="AJ78" s="204">
        <v>1175</v>
      </c>
      <c r="AK78" s="205">
        <v>0.68120000000000003</v>
      </c>
      <c r="AL78" s="9" t="s">
        <v>165</v>
      </c>
    </row>
    <row r="79" spans="1:38" ht="13.8" x14ac:dyDescent="0.3">
      <c r="A79" s="60" t="s">
        <v>238</v>
      </c>
      <c r="B79" s="60" t="s">
        <v>81</v>
      </c>
      <c r="C79" s="368">
        <v>11201522.35</v>
      </c>
      <c r="D79" s="368">
        <v>15094216.43</v>
      </c>
      <c r="E79" s="369">
        <v>0.74210691240234194</v>
      </c>
      <c r="F79" s="57">
        <v>6717</v>
      </c>
      <c r="G79" s="57">
        <v>6554</v>
      </c>
      <c r="H79" s="58">
        <v>0.97570000000000001</v>
      </c>
      <c r="I79" s="53">
        <v>1</v>
      </c>
      <c r="J79" s="373">
        <v>8532</v>
      </c>
      <c r="K79" s="373">
        <v>7964</v>
      </c>
      <c r="L79" s="374">
        <v>0.93340000000000001</v>
      </c>
      <c r="M79" s="369">
        <v>0.9</v>
      </c>
      <c r="N79" s="59">
        <v>13481173.300000001</v>
      </c>
      <c r="O79" s="59">
        <v>8606555.6400000006</v>
      </c>
      <c r="P79" s="58">
        <v>0.63839999999999997</v>
      </c>
      <c r="Q79" s="58">
        <v>0.63949999999999996</v>
      </c>
      <c r="R79" s="373">
        <v>6963</v>
      </c>
      <c r="S79" s="373">
        <v>4329</v>
      </c>
      <c r="T79" s="374">
        <v>0.62170000000000003</v>
      </c>
      <c r="U79" s="374">
        <v>0.69310000000000005</v>
      </c>
      <c r="V79" s="57">
        <v>3265</v>
      </c>
      <c r="W79" s="57">
        <v>2790</v>
      </c>
      <c r="X79" s="58">
        <v>0.85450000000000004</v>
      </c>
      <c r="Y79" s="215"/>
      <c r="Z79" s="203">
        <v>7070</v>
      </c>
      <c r="AA79" s="204">
        <v>7207</v>
      </c>
      <c r="AB79" s="205">
        <v>1.0194000000000001</v>
      </c>
      <c r="AC79" s="203">
        <v>9387</v>
      </c>
      <c r="AD79" s="204">
        <v>8356</v>
      </c>
      <c r="AE79" s="205">
        <v>0.89019999999999999</v>
      </c>
      <c r="AF79" s="206">
        <v>17335899.309999999</v>
      </c>
      <c r="AG79" s="207">
        <v>11458379.73</v>
      </c>
      <c r="AH79" s="205">
        <v>0.66100000000000003</v>
      </c>
      <c r="AI79" s="203">
        <v>7965</v>
      </c>
      <c r="AJ79" s="204">
        <v>5480</v>
      </c>
      <c r="AK79" s="205">
        <v>0.68799999999999994</v>
      </c>
      <c r="AL79" s="9" t="s">
        <v>165</v>
      </c>
    </row>
    <row r="80" spans="1:38" ht="13.8" x14ac:dyDescent="0.3">
      <c r="A80" s="56" t="s">
        <v>251</v>
      </c>
      <c r="B80" s="56" t="s">
        <v>82</v>
      </c>
      <c r="C80" s="368">
        <v>531998.27</v>
      </c>
      <c r="D80" s="368">
        <v>710746.33</v>
      </c>
      <c r="E80" s="369">
        <v>0.74850653115577803</v>
      </c>
      <c r="F80" s="57">
        <v>202</v>
      </c>
      <c r="G80" s="57">
        <v>209</v>
      </c>
      <c r="H80" s="58">
        <v>1.0347</v>
      </c>
      <c r="I80" s="53">
        <v>1</v>
      </c>
      <c r="J80" s="373">
        <v>368</v>
      </c>
      <c r="K80" s="373">
        <v>317</v>
      </c>
      <c r="L80" s="374">
        <v>0.86140000000000005</v>
      </c>
      <c r="M80" s="369">
        <v>0.85619999999999996</v>
      </c>
      <c r="N80" s="59">
        <v>533479.02</v>
      </c>
      <c r="O80" s="59">
        <v>403366.43</v>
      </c>
      <c r="P80" s="58">
        <v>0.75609999999999999</v>
      </c>
      <c r="Q80" s="58">
        <v>0.7</v>
      </c>
      <c r="R80" s="373">
        <v>302</v>
      </c>
      <c r="S80" s="373">
        <v>227</v>
      </c>
      <c r="T80" s="374">
        <v>0.75170000000000003</v>
      </c>
      <c r="U80" s="374">
        <v>0.7</v>
      </c>
      <c r="V80" s="57">
        <v>164</v>
      </c>
      <c r="W80" s="57">
        <v>121</v>
      </c>
      <c r="X80" s="58">
        <v>0.73780000000000001</v>
      </c>
      <c r="Y80" s="215"/>
      <c r="Z80" s="203">
        <v>288</v>
      </c>
      <c r="AA80" s="204">
        <v>314</v>
      </c>
      <c r="AB80" s="205">
        <v>1.0903</v>
      </c>
      <c r="AC80" s="203">
        <v>458</v>
      </c>
      <c r="AD80" s="204">
        <v>414</v>
      </c>
      <c r="AE80" s="205">
        <v>0.90390000000000004</v>
      </c>
      <c r="AF80" s="206">
        <v>974081.74</v>
      </c>
      <c r="AG80" s="207">
        <v>709506.5</v>
      </c>
      <c r="AH80" s="205">
        <v>0.72840000000000005</v>
      </c>
      <c r="AI80" s="203">
        <v>393</v>
      </c>
      <c r="AJ80" s="204">
        <v>302</v>
      </c>
      <c r="AK80" s="205">
        <v>0.76839999999999997</v>
      </c>
      <c r="AL80" s="9" t="s">
        <v>165</v>
      </c>
    </row>
    <row r="81" spans="1:38" ht="13.8" x14ac:dyDescent="0.3">
      <c r="A81" s="56" t="s">
        <v>142</v>
      </c>
      <c r="B81" s="56" t="s">
        <v>83</v>
      </c>
      <c r="C81" s="368">
        <v>6130435.6200000001</v>
      </c>
      <c r="D81" s="368">
        <v>8071898.5899999999</v>
      </c>
      <c r="E81" s="369">
        <v>0.75947877090462801</v>
      </c>
      <c r="F81" s="57">
        <v>3400</v>
      </c>
      <c r="G81" s="57">
        <v>3200</v>
      </c>
      <c r="H81" s="58">
        <v>0.94120000000000004</v>
      </c>
      <c r="I81" s="53">
        <v>1</v>
      </c>
      <c r="J81" s="373">
        <v>4117</v>
      </c>
      <c r="K81" s="373">
        <v>3705</v>
      </c>
      <c r="L81" s="374">
        <v>0.89990000000000003</v>
      </c>
      <c r="M81" s="369">
        <v>0.85419999999999996</v>
      </c>
      <c r="N81" s="59">
        <v>7136884.4299999997</v>
      </c>
      <c r="O81" s="59">
        <v>4818254.2300000004</v>
      </c>
      <c r="P81" s="58">
        <v>0.67510000000000003</v>
      </c>
      <c r="Q81" s="58">
        <v>0.67010000000000003</v>
      </c>
      <c r="R81" s="373">
        <v>3169</v>
      </c>
      <c r="S81" s="373">
        <v>1937</v>
      </c>
      <c r="T81" s="374">
        <v>0.61119999999999997</v>
      </c>
      <c r="U81" s="374">
        <v>0.64649999999999996</v>
      </c>
      <c r="V81" s="57">
        <v>2682</v>
      </c>
      <c r="W81" s="57">
        <v>2282</v>
      </c>
      <c r="X81" s="58">
        <v>0.85089999999999999</v>
      </c>
      <c r="Y81" s="215"/>
      <c r="Z81" s="203">
        <v>3614</v>
      </c>
      <c r="AA81" s="204">
        <v>3814</v>
      </c>
      <c r="AB81" s="205">
        <v>1.0552999999999999</v>
      </c>
      <c r="AC81" s="203">
        <v>5088</v>
      </c>
      <c r="AD81" s="204">
        <v>4399</v>
      </c>
      <c r="AE81" s="205">
        <v>0.86460000000000004</v>
      </c>
      <c r="AF81" s="206">
        <v>10454714.66</v>
      </c>
      <c r="AG81" s="207">
        <v>7076205.9699999997</v>
      </c>
      <c r="AH81" s="205">
        <v>0.67679999999999996</v>
      </c>
      <c r="AI81" s="203">
        <v>4066</v>
      </c>
      <c r="AJ81" s="204">
        <v>2704</v>
      </c>
      <c r="AK81" s="205">
        <v>0.66500000000000004</v>
      </c>
      <c r="AL81" s="9" t="s">
        <v>165</v>
      </c>
    </row>
    <row r="82" spans="1:38" ht="13.8" x14ac:dyDescent="0.3">
      <c r="A82" s="56" t="s">
        <v>153</v>
      </c>
      <c r="B82" s="56" t="s">
        <v>84</v>
      </c>
      <c r="C82" s="368">
        <v>4529064.9000000004</v>
      </c>
      <c r="D82" s="368">
        <v>6217270.2199999997</v>
      </c>
      <c r="E82" s="369">
        <v>0.72846518483798495</v>
      </c>
      <c r="F82" s="57">
        <v>3147</v>
      </c>
      <c r="G82" s="57">
        <v>3003</v>
      </c>
      <c r="H82" s="58">
        <v>0.95420000000000005</v>
      </c>
      <c r="I82" s="53">
        <v>0.98650000000000004</v>
      </c>
      <c r="J82" s="373">
        <v>3875</v>
      </c>
      <c r="K82" s="373">
        <v>3683</v>
      </c>
      <c r="L82" s="374">
        <v>0.95050000000000001</v>
      </c>
      <c r="M82" s="369">
        <v>0.9</v>
      </c>
      <c r="N82" s="59">
        <v>5291656.91</v>
      </c>
      <c r="O82" s="59">
        <v>3416330.26</v>
      </c>
      <c r="P82" s="58">
        <v>0.64559999999999995</v>
      </c>
      <c r="Q82" s="58">
        <v>0.66310000000000002</v>
      </c>
      <c r="R82" s="373">
        <v>2712</v>
      </c>
      <c r="S82" s="373">
        <v>1731</v>
      </c>
      <c r="T82" s="374">
        <v>0.63829999999999998</v>
      </c>
      <c r="U82" s="374">
        <v>0.6905</v>
      </c>
      <c r="V82" s="57">
        <v>2717</v>
      </c>
      <c r="W82" s="57">
        <v>2532</v>
      </c>
      <c r="X82" s="58">
        <v>0.93189999999999995</v>
      </c>
      <c r="Y82" s="215"/>
      <c r="Z82" s="203">
        <v>3324</v>
      </c>
      <c r="AA82" s="204">
        <v>3377</v>
      </c>
      <c r="AB82" s="205">
        <v>1.0159</v>
      </c>
      <c r="AC82" s="203">
        <v>4171</v>
      </c>
      <c r="AD82" s="204">
        <v>3785</v>
      </c>
      <c r="AE82" s="205">
        <v>0.90749999999999997</v>
      </c>
      <c r="AF82" s="206">
        <v>6844421.1100000003</v>
      </c>
      <c r="AG82" s="207">
        <v>4558816.16</v>
      </c>
      <c r="AH82" s="205">
        <v>0.66610000000000003</v>
      </c>
      <c r="AI82" s="203">
        <v>3260</v>
      </c>
      <c r="AJ82" s="204">
        <v>2117</v>
      </c>
      <c r="AK82" s="205">
        <v>0.64939999999999998</v>
      </c>
      <c r="AL82" s="9" t="s">
        <v>165</v>
      </c>
    </row>
    <row r="83" spans="1:38" ht="13.8" x14ac:dyDescent="0.3">
      <c r="A83" s="56" t="s">
        <v>153</v>
      </c>
      <c r="B83" s="56" t="s">
        <v>85</v>
      </c>
      <c r="C83" s="368">
        <v>8882459.7100000009</v>
      </c>
      <c r="D83" s="368">
        <v>11857493.65</v>
      </c>
      <c r="E83" s="369">
        <v>0.74910094596592902</v>
      </c>
      <c r="F83" s="57">
        <v>7368</v>
      </c>
      <c r="G83" s="57">
        <v>6663</v>
      </c>
      <c r="H83" s="58">
        <v>0.90429999999999999</v>
      </c>
      <c r="I83" s="53">
        <v>0.95509999999999995</v>
      </c>
      <c r="J83" s="373">
        <v>8088</v>
      </c>
      <c r="K83" s="373">
        <v>7052</v>
      </c>
      <c r="L83" s="374">
        <v>0.87190000000000001</v>
      </c>
      <c r="M83" s="369">
        <v>0.85799999999999998</v>
      </c>
      <c r="N83" s="59">
        <v>9898882.5299999993</v>
      </c>
      <c r="O83" s="59">
        <v>6712855.5099999998</v>
      </c>
      <c r="P83" s="58">
        <v>0.67810000000000004</v>
      </c>
      <c r="Q83" s="58">
        <v>0.68289999999999995</v>
      </c>
      <c r="R83" s="373">
        <v>5403</v>
      </c>
      <c r="S83" s="373">
        <v>3611</v>
      </c>
      <c r="T83" s="374">
        <v>0.66830000000000001</v>
      </c>
      <c r="U83" s="374">
        <v>0.7</v>
      </c>
      <c r="V83" s="57">
        <v>5428</v>
      </c>
      <c r="W83" s="57">
        <v>4999</v>
      </c>
      <c r="X83" s="58">
        <v>0.92100000000000004</v>
      </c>
      <c r="Y83" s="215"/>
      <c r="Z83" s="203">
        <v>8603</v>
      </c>
      <c r="AA83" s="204">
        <v>8333</v>
      </c>
      <c r="AB83" s="205">
        <v>0.96860000000000002</v>
      </c>
      <c r="AC83" s="203">
        <v>10327</v>
      </c>
      <c r="AD83" s="204">
        <v>9158</v>
      </c>
      <c r="AE83" s="205">
        <v>0.88680000000000003</v>
      </c>
      <c r="AF83" s="206">
        <v>13085066.74</v>
      </c>
      <c r="AG83" s="207">
        <v>8525647.5299999993</v>
      </c>
      <c r="AH83" s="205">
        <v>0.65159999999999996</v>
      </c>
      <c r="AI83" s="203">
        <v>7992</v>
      </c>
      <c r="AJ83" s="204">
        <v>5135</v>
      </c>
      <c r="AK83" s="205">
        <v>0.64249999999999996</v>
      </c>
      <c r="AL83" s="9" t="s">
        <v>165</v>
      </c>
    </row>
    <row r="84" spans="1:38" ht="13.8" x14ac:dyDescent="0.3">
      <c r="A84" s="56" t="s">
        <v>142</v>
      </c>
      <c r="B84" s="56" t="s">
        <v>86</v>
      </c>
      <c r="C84" s="368">
        <v>4106765.17</v>
      </c>
      <c r="D84" s="368">
        <v>5813039.6900000004</v>
      </c>
      <c r="E84" s="369">
        <v>0.70647464820595396</v>
      </c>
      <c r="F84" s="57">
        <v>2576</v>
      </c>
      <c r="G84" s="57">
        <v>2437</v>
      </c>
      <c r="H84" s="58">
        <v>0.94599999999999995</v>
      </c>
      <c r="I84" s="53">
        <v>0.95799999999999996</v>
      </c>
      <c r="J84" s="373">
        <v>3271</v>
      </c>
      <c r="K84" s="373">
        <v>2776</v>
      </c>
      <c r="L84" s="374">
        <v>0.84870000000000001</v>
      </c>
      <c r="M84" s="369">
        <v>0.86670000000000003</v>
      </c>
      <c r="N84" s="59">
        <v>4810629.07</v>
      </c>
      <c r="O84" s="59">
        <v>3310567.05</v>
      </c>
      <c r="P84" s="58">
        <v>0.68820000000000003</v>
      </c>
      <c r="Q84" s="58">
        <v>0.68589999999999995</v>
      </c>
      <c r="R84" s="373">
        <v>2278</v>
      </c>
      <c r="S84" s="373">
        <v>1382</v>
      </c>
      <c r="T84" s="374">
        <v>0.60670000000000002</v>
      </c>
      <c r="U84" s="374">
        <v>0.68340000000000001</v>
      </c>
      <c r="V84" s="57">
        <v>2138</v>
      </c>
      <c r="W84" s="57">
        <v>1772</v>
      </c>
      <c r="X84" s="58">
        <v>0.82879999999999998</v>
      </c>
      <c r="Y84" s="215"/>
      <c r="Z84" s="203">
        <v>2818</v>
      </c>
      <c r="AA84" s="204">
        <v>2706</v>
      </c>
      <c r="AB84" s="205">
        <v>0.96030000000000004</v>
      </c>
      <c r="AC84" s="203">
        <v>3754</v>
      </c>
      <c r="AD84" s="204">
        <v>3312</v>
      </c>
      <c r="AE84" s="205">
        <v>0.88229999999999997</v>
      </c>
      <c r="AF84" s="206">
        <v>6897537.0599999996</v>
      </c>
      <c r="AG84" s="207">
        <v>4769676.32</v>
      </c>
      <c r="AH84" s="205">
        <v>0.6915</v>
      </c>
      <c r="AI84" s="203">
        <v>2984</v>
      </c>
      <c r="AJ84" s="204">
        <v>1922</v>
      </c>
      <c r="AK84" s="205">
        <v>0.64410000000000001</v>
      </c>
      <c r="AL84" s="9" t="s">
        <v>165</v>
      </c>
    </row>
    <row r="85" spans="1:38" ht="13.8" x14ac:dyDescent="0.3">
      <c r="A85" s="56" t="s">
        <v>153</v>
      </c>
      <c r="B85" s="56" t="s">
        <v>87</v>
      </c>
      <c r="C85" s="368">
        <v>7022745.4199999999</v>
      </c>
      <c r="D85" s="368">
        <v>9503129.1999999993</v>
      </c>
      <c r="E85" s="369">
        <v>0.73899294350328304</v>
      </c>
      <c r="F85" s="57">
        <v>4214</v>
      </c>
      <c r="G85" s="57">
        <v>3961</v>
      </c>
      <c r="H85" s="58">
        <v>0.94</v>
      </c>
      <c r="I85" s="53">
        <v>0.97770000000000001</v>
      </c>
      <c r="J85" s="373">
        <v>4681</v>
      </c>
      <c r="K85" s="373">
        <v>4141</v>
      </c>
      <c r="L85" s="374">
        <v>0.88460000000000005</v>
      </c>
      <c r="M85" s="369">
        <v>0.86229999999999996</v>
      </c>
      <c r="N85" s="59">
        <v>7927973.8600000003</v>
      </c>
      <c r="O85" s="59">
        <v>5627366.5499999998</v>
      </c>
      <c r="P85" s="58">
        <v>0.70979999999999999</v>
      </c>
      <c r="Q85" s="58">
        <v>0.7</v>
      </c>
      <c r="R85" s="373">
        <v>3385</v>
      </c>
      <c r="S85" s="373">
        <v>2410</v>
      </c>
      <c r="T85" s="374">
        <v>0.71199999999999997</v>
      </c>
      <c r="U85" s="374">
        <v>0.7</v>
      </c>
      <c r="V85" s="57">
        <v>3019</v>
      </c>
      <c r="W85" s="57">
        <v>2471</v>
      </c>
      <c r="X85" s="58">
        <v>0.81850000000000001</v>
      </c>
      <c r="Y85" s="215"/>
      <c r="Z85" s="203">
        <v>4307</v>
      </c>
      <c r="AA85" s="204">
        <v>4330</v>
      </c>
      <c r="AB85" s="205">
        <v>1.0053000000000001</v>
      </c>
      <c r="AC85" s="203">
        <v>5812</v>
      </c>
      <c r="AD85" s="204">
        <v>5081</v>
      </c>
      <c r="AE85" s="205">
        <v>0.87419999999999998</v>
      </c>
      <c r="AF85" s="206">
        <v>11378669.15</v>
      </c>
      <c r="AG85" s="207">
        <v>7898549.21</v>
      </c>
      <c r="AH85" s="205">
        <v>0.69420000000000004</v>
      </c>
      <c r="AI85" s="203">
        <v>4655</v>
      </c>
      <c r="AJ85" s="204">
        <v>3334</v>
      </c>
      <c r="AK85" s="205">
        <v>0.71619999999999995</v>
      </c>
      <c r="AL85" s="9" t="s">
        <v>165</v>
      </c>
    </row>
    <row r="86" spans="1:38" ht="13.8" x14ac:dyDescent="0.3">
      <c r="A86" s="56" t="s">
        <v>152</v>
      </c>
      <c r="B86" s="56" t="s">
        <v>88</v>
      </c>
      <c r="C86" s="368">
        <v>3623671.62</v>
      </c>
      <c r="D86" s="368">
        <v>5018173.7300000004</v>
      </c>
      <c r="E86" s="369">
        <v>0.72210963887852497</v>
      </c>
      <c r="F86" s="57">
        <v>2496</v>
      </c>
      <c r="G86" s="57">
        <v>2285</v>
      </c>
      <c r="H86" s="58">
        <v>0.91549999999999998</v>
      </c>
      <c r="I86" s="53">
        <v>0.97170000000000001</v>
      </c>
      <c r="J86" s="373">
        <v>3572</v>
      </c>
      <c r="K86" s="373">
        <v>2903</v>
      </c>
      <c r="L86" s="374">
        <v>0.81269999999999998</v>
      </c>
      <c r="M86" s="369">
        <v>0.80369999999999997</v>
      </c>
      <c r="N86" s="59">
        <v>4431243.3899999997</v>
      </c>
      <c r="O86" s="59">
        <v>2775281.54</v>
      </c>
      <c r="P86" s="58">
        <v>0.62629999999999997</v>
      </c>
      <c r="Q86" s="58">
        <v>0.62980000000000003</v>
      </c>
      <c r="R86" s="373">
        <v>2308</v>
      </c>
      <c r="S86" s="373">
        <v>1313</v>
      </c>
      <c r="T86" s="374">
        <v>0.56889999999999996</v>
      </c>
      <c r="U86" s="374">
        <v>0.64329999999999998</v>
      </c>
      <c r="V86" s="57">
        <v>1967</v>
      </c>
      <c r="W86" s="57">
        <v>1672</v>
      </c>
      <c r="X86" s="58">
        <v>0.85</v>
      </c>
      <c r="Y86" s="215"/>
      <c r="Z86" s="203">
        <v>2408</v>
      </c>
      <c r="AA86" s="204">
        <v>2635</v>
      </c>
      <c r="AB86" s="205">
        <v>1.0943000000000001</v>
      </c>
      <c r="AC86" s="203">
        <v>3727</v>
      </c>
      <c r="AD86" s="204">
        <v>3322</v>
      </c>
      <c r="AE86" s="205">
        <v>0.89129999999999998</v>
      </c>
      <c r="AF86" s="206">
        <v>6189733.4299999997</v>
      </c>
      <c r="AG86" s="207">
        <v>3899498.55</v>
      </c>
      <c r="AH86" s="205">
        <v>0.63</v>
      </c>
      <c r="AI86" s="203">
        <v>2872</v>
      </c>
      <c r="AJ86" s="204">
        <v>1644</v>
      </c>
      <c r="AK86" s="205">
        <v>0.57240000000000002</v>
      </c>
      <c r="AL86" s="9" t="s">
        <v>165</v>
      </c>
    </row>
    <row r="87" spans="1:38" ht="13.8" x14ac:dyDescent="0.3">
      <c r="A87" s="56" t="s">
        <v>166</v>
      </c>
      <c r="B87" s="56" t="s">
        <v>89</v>
      </c>
      <c r="C87" s="368">
        <v>4757564.7699999996</v>
      </c>
      <c r="D87" s="368">
        <v>6357182.79</v>
      </c>
      <c r="E87" s="369">
        <v>0.74837627407595697</v>
      </c>
      <c r="F87" s="57">
        <v>2333</v>
      </c>
      <c r="G87" s="57">
        <v>2235</v>
      </c>
      <c r="H87" s="58">
        <v>0.95799999999999996</v>
      </c>
      <c r="I87" s="53">
        <v>0.99490000000000001</v>
      </c>
      <c r="J87" s="373">
        <v>3018</v>
      </c>
      <c r="K87" s="373">
        <v>2736</v>
      </c>
      <c r="L87" s="374">
        <v>0.90659999999999996</v>
      </c>
      <c r="M87" s="369">
        <v>0.9</v>
      </c>
      <c r="N87" s="59">
        <v>5459098.4699999997</v>
      </c>
      <c r="O87" s="59">
        <v>3798335.48</v>
      </c>
      <c r="P87" s="58">
        <v>0.69579999999999997</v>
      </c>
      <c r="Q87" s="58">
        <v>0.69620000000000004</v>
      </c>
      <c r="R87" s="373">
        <v>2356</v>
      </c>
      <c r="S87" s="373">
        <v>1555</v>
      </c>
      <c r="T87" s="374">
        <v>0.66</v>
      </c>
      <c r="U87" s="374">
        <v>0.69430000000000003</v>
      </c>
      <c r="V87" s="57">
        <v>1947</v>
      </c>
      <c r="W87" s="57">
        <v>1719</v>
      </c>
      <c r="X87" s="58">
        <v>0.88290000000000002</v>
      </c>
      <c r="Y87" s="215"/>
      <c r="Z87" s="203">
        <v>2764</v>
      </c>
      <c r="AA87" s="204">
        <v>2781</v>
      </c>
      <c r="AB87" s="205">
        <v>1.0062</v>
      </c>
      <c r="AC87" s="203">
        <v>3644</v>
      </c>
      <c r="AD87" s="204">
        <v>3241</v>
      </c>
      <c r="AE87" s="205">
        <v>0.88939999999999997</v>
      </c>
      <c r="AF87" s="206">
        <v>7726448.75</v>
      </c>
      <c r="AG87" s="207">
        <v>5202712.91</v>
      </c>
      <c r="AH87" s="205">
        <v>0.6734</v>
      </c>
      <c r="AI87" s="203">
        <v>2923</v>
      </c>
      <c r="AJ87" s="204">
        <v>1870</v>
      </c>
      <c r="AK87" s="205">
        <v>0.63980000000000004</v>
      </c>
      <c r="AL87" s="9" t="s">
        <v>165</v>
      </c>
    </row>
    <row r="88" spans="1:38" ht="13.8" x14ac:dyDescent="0.3">
      <c r="A88" s="56" t="s">
        <v>153</v>
      </c>
      <c r="B88" s="56" t="s">
        <v>90</v>
      </c>
      <c r="C88" s="368">
        <v>3938746.66</v>
      </c>
      <c r="D88" s="368">
        <v>5493675.4199999999</v>
      </c>
      <c r="E88" s="369">
        <v>0.71696020585067599</v>
      </c>
      <c r="F88" s="57">
        <v>3144</v>
      </c>
      <c r="G88" s="57">
        <v>2888</v>
      </c>
      <c r="H88" s="58">
        <v>0.91859999999999997</v>
      </c>
      <c r="I88" s="53">
        <v>0.97499999999999998</v>
      </c>
      <c r="J88" s="373">
        <v>3569</v>
      </c>
      <c r="K88" s="373">
        <v>3248</v>
      </c>
      <c r="L88" s="374">
        <v>0.91010000000000002</v>
      </c>
      <c r="M88" s="369">
        <v>0.9</v>
      </c>
      <c r="N88" s="59">
        <v>4711381.0599999996</v>
      </c>
      <c r="O88" s="59">
        <v>2849867.73</v>
      </c>
      <c r="P88" s="58">
        <v>0.60489999999999999</v>
      </c>
      <c r="Q88" s="58">
        <v>0.60880000000000001</v>
      </c>
      <c r="R88" s="373">
        <v>3004</v>
      </c>
      <c r="S88" s="373">
        <v>1787</v>
      </c>
      <c r="T88" s="374">
        <v>0.59489999999999998</v>
      </c>
      <c r="U88" s="374">
        <v>0.7</v>
      </c>
      <c r="V88" s="57">
        <v>2183</v>
      </c>
      <c r="W88" s="57">
        <v>1936</v>
      </c>
      <c r="X88" s="58">
        <v>0.88690000000000002</v>
      </c>
      <c r="Y88" s="215"/>
      <c r="Z88" s="203">
        <v>3603</v>
      </c>
      <c r="AA88" s="204">
        <v>3539</v>
      </c>
      <c r="AB88" s="205">
        <v>0.98219999999999996</v>
      </c>
      <c r="AC88" s="203">
        <v>4437</v>
      </c>
      <c r="AD88" s="204">
        <v>4129</v>
      </c>
      <c r="AE88" s="205">
        <v>0.93059999999999998</v>
      </c>
      <c r="AF88" s="206">
        <v>5799476.5899999999</v>
      </c>
      <c r="AG88" s="207">
        <v>3422009.58</v>
      </c>
      <c r="AH88" s="205">
        <v>0.59009999999999996</v>
      </c>
      <c r="AI88" s="203">
        <v>3767</v>
      </c>
      <c r="AJ88" s="204">
        <v>2136</v>
      </c>
      <c r="AK88" s="205">
        <v>0.56699999999999995</v>
      </c>
      <c r="AL88" s="9" t="s">
        <v>165</v>
      </c>
    </row>
    <row r="89" spans="1:38" ht="13.8" x14ac:dyDescent="0.3">
      <c r="A89" s="56" t="s">
        <v>153</v>
      </c>
      <c r="B89" s="56" t="s">
        <v>91</v>
      </c>
      <c r="C89" s="368">
        <v>2562643.37</v>
      </c>
      <c r="D89" s="368">
        <v>3461106.49</v>
      </c>
      <c r="E89" s="369">
        <v>0.74041159305676296</v>
      </c>
      <c r="F89" s="57">
        <v>1815</v>
      </c>
      <c r="G89" s="57">
        <v>1726</v>
      </c>
      <c r="H89" s="58">
        <v>0.95099999999999996</v>
      </c>
      <c r="I89" s="53">
        <v>1</v>
      </c>
      <c r="J89" s="373">
        <v>2161</v>
      </c>
      <c r="K89" s="373">
        <v>1799</v>
      </c>
      <c r="L89" s="374">
        <v>0.83250000000000002</v>
      </c>
      <c r="M89" s="369">
        <v>0.79949999999999999</v>
      </c>
      <c r="N89" s="59">
        <v>2875807.77</v>
      </c>
      <c r="O89" s="59">
        <v>1987642.25</v>
      </c>
      <c r="P89" s="58">
        <v>0.69120000000000004</v>
      </c>
      <c r="Q89" s="58">
        <v>0.7</v>
      </c>
      <c r="R89" s="373">
        <v>1391</v>
      </c>
      <c r="S89" s="373">
        <v>953</v>
      </c>
      <c r="T89" s="374">
        <v>0.68510000000000004</v>
      </c>
      <c r="U89" s="374">
        <v>0.7</v>
      </c>
      <c r="V89" s="57">
        <v>1292</v>
      </c>
      <c r="W89" s="57">
        <v>1105</v>
      </c>
      <c r="X89" s="58">
        <v>0.85529999999999995</v>
      </c>
      <c r="Y89" s="215"/>
      <c r="Z89" s="203">
        <v>1896</v>
      </c>
      <c r="AA89" s="204">
        <v>1973</v>
      </c>
      <c r="AB89" s="205">
        <v>1.0406</v>
      </c>
      <c r="AC89" s="203">
        <v>2506</v>
      </c>
      <c r="AD89" s="204">
        <v>2206</v>
      </c>
      <c r="AE89" s="205">
        <v>0.88029999999999997</v>
      </c>
      <c r="AF89" s="206">
        <v>4300406.38</v>
      </c>
      <c r="AG89" s="207">
        <v>3039801.79</v>
      </c>
      <c r="AH89" s="205">
        <v>0.70689999999999997</v>
      </c>
      <c r="AI89" s="203">
        <v>1861</v>
      </c>
      <c r="AJ89" s="204">
        <v>1340</v>
      </c>
      <c r="AK89" s="205">
        <v>0.72</v>
      </c>
      <c r="AL89" s="9" t="s">
        <v>165</v>
      </c>
    </row>
    <row r="90" spans="1:38" ht="13.8" x14ac:dyDescent="0.3">
      <c r="A90" s="56" t="s">
        <v>142</v>
      </c>
      <c r="B90" s="56" t="s">
        <v>92</v>
      </c>
      <c r="C90" s="368">
        <v>1504831.64</v>
      </c>
      <c r="D90" s="368">
        <v>2097557.35</v>
      </c>
      <c r="E90" s="369">
        <v>0.71742097540265104</v>
      </c>
      <c r="F90" s="57">
        <v>655</v>
      </c>
      <c r="G90" s="57">
        <v>629</v>
      </c>
      <c r="H90" s="58">
        <v>0.96030000000000004</v>
      </c>
      <c r="I90" s="53">
        <v>1</v>
      </c>
      <c r="J90" s="373">
        <v>1025</v>
      </c>
      <c r="K90" s="373">
        <v>915</v>
      </c>
      <c r="L90" s="374">
        <v>0.89270000000000005</v>
      </c>
      <c r="M90" s="369">
        <v>0.9</v>
      </c>
      <c r="N90" s="59">
        <v>1742164.64</v>
      </c>
      <c r="O90" s="59">
        <v>1211163.23</v>
      </c>
      <c r="P90" s="58">
        <v>0.69520000000000004</v>
      </c>
      <c r="Q90" s="58">
        <v>0.68600000000000005</v>
      </c>
      <c r="R90" s="373">
        <v>914</v>
      </c>
      <c r="S90" s="373">
        <v>537</v>
      </c>
      <c r="T90" s="374">
        <v>0.58750000000000002</v>
      </c>
      <c r="U90" s="374">
        <v>0.63690000000000002</v>
      </c>
      <c r="V90" s="57">
        <v>461</v>
      </c>
      <c r="W90" s="57">
        <v>392</v>
      </c>
      <c r="X90" s="58">
        <v>0.85029999999999994</v>
      </c>
      <c r="Y90" s="215"/>
      <c r="Z90" s="203">
        <v>780</v>
      </c>
      <c r="AA90" s="204">
        <v>822</v>
      </c>
      <c r="AB90" s="205">
        <v>1.0538000000000001</v>
      </c>
      <c r="AC90" s="203">
        <v>1408</v>
      </c>
      <c r="AD90" s="204">
        <v>1245</v>
      </c>
      <c r="AE90" s="205">
        <v>0.88419999999999999</v>
      </c>
      <c r="AF90" s="206">
        <v>2957498.62</v>
      </c>
      <c r="AG90" s="207">
        <v>2010495.66</v>
      </c>
      <c r="AH90" s="205">
        <v>0.67979999999999996</v>
      </c>
      <c r="AI90" s="203">
        <v>1206</v>
      </c>
      <c r="AJ90" s="204">
        <v>732</v>
      </c>
      <c r="AK90" s="205">
        <v>0.60699999999999998</v>
      </c>
      <c r="AL90" s="9" t="s">
        <v>165</v>
      </c>
    </row>
    <row r="91" spans="1:38" ht="13.8" x14ac:dyDescent="0.3">
      <c r="A91" s="56" t="s">
        <v>142</v>
      </c>
      <c r="B91" s="56" t="s">
        <v>93</v>
      </c>
      <c r="C91" s="368">
        <v>2390155.59</v>
      </c>
      <c r="D91" s="368">
        <v>3319398.2</v>
      </c>
      <c r="E91" s="369">
        <v>0.72005690368814401</v>
      </c>
      <c r="F91" s="57">
        <v>1457</v>
      </c>
      <c r="G91" s="57">
        <v>1491</v>
      </c>
      <c r="H91" s="58">
        <v>1.0233000000000001</v>
      </c>
      <c r="I91" s="53">
        <v>1</v>
      </c>
      <c r="J91" s="373">
        <v>1910</v>
      </c>
      <c r="K91" s="373">
        <v>1757</v>
      </c>
      <c r="L91" s="374">
        <v>0.91990000000000005</v>
      </c>
      <c r="M91" s="369">
        <v>0.9</v>
      </c>
      <c r="N91" s="59">
        <v>2855404.52</v>
      </c>
      <c r="O91" s="59">
        <v>1928234.46</v>
      </c>
      <c r="P91" s="58">
        <v>0.67530000000000001</v>
      </c>
      <c r="Q91" s="58">
        <v>0.6925</v>
      </c>
      <c r="R91" s="373">
        <v>1312</v>
      </c>
      <c r="S91" s="373">
        <v>829</v>
      </c>
      <c r="T91" s="374">
        <v>0.63190000000000002</v>
      </c>
      <c r="U91" s="374">
        <v>0.68110000000000004</v>
      </c>
      <c r="V91" s="57">
        <v>1367</v>
      </c>
      <c r="W91" s="57">
        <v>1227</v>
      </c>
      <c r="X91" s="58">
        <v>0.89759999999999995</v>
      </c>
      <c r="Y91" s="215"/>
      <c r="Z91" s="203">
        <v>1446</v>
      </c>
      <c r="AA91" s="204">
        <v>1649</v>
      </c>
      <c r="AB91" s="205">
        <v>1.1404000000000001</v>
      </c>
      <c r="AC91" s="203">
        <v>2131</v>
      </c>
      <c r="AD91" s="204">
        <v>1881</v>
      </c>
      <c r="AE91" s="205">
        <v>0.88270000000000004</v>
      </c>
      <c r="AF91" s="206">
        <v>4012549.23</v>
      </c>
      <c r="AG91" s="207">
        <v>2652167.35</v>
      </c>
      <c r="AH91" s="205">
        <v>0.66100000000000003</v>
      </c>
      <c r="AI91" s="203">
        <v>1620</v>
      </c>
      <c r="AJ91" s="204">
        <v>1013</v>
      </c>
      <c r="AK91" s="205">
        <v>0.62529999999999997</v>
      </c>
      <c r="AL91" s="9" t="s">
        <v>165</v>
      </c>
    </row>
    <row r="92" spans="1:38" ht="13.8" x14ac:dyDescent="0.3">
      <c r="A92" s="56" t="s">
        <v>251</v>
      </c>
      <c r="B92" s="56" t="s">
        <v>94</v>
      </c>
      <c r="C92" s="368">
        <v>486659.13</v>
      </c>
      <c r="D92" s="368">
        <v>704929.66</v>
      </c>
      <c r="E92" s="369">
        <v>0.69036551817099001</v>
      </c>
      <c r="F92" s="57">
        <v>198</v>
      </c>
      <c r="G92" s="57">
        <v>196</v>
      </c>
      <c r="H92" s="58">
        <v>0.9899</v>
      </c>
      <c r="I92" s="53">
        <v>0.98319999999999996</v>
      </c>
      <c r="J92" s="373">
        <v>339</v>
      </c>
      <c r="K92" s="373">
        <v>314</v>
      </c>
      <c r="L92" s="374">
        <v>0.92630000000000001</v>
      </c>
      <c r="M92" s="369">
        <v>0.89890000000000003</v>
      </c>
      <c r="N92" s="59">
        <v>519144</v>
      </c>
      <c r="O92" s="59">
        <v>385311.61</v>
      </c>
      <c r="P92" s="58">
        <v>0.74219999999999997</v>
      </c>
      <c r="Q92" s="58">
        <v>0.69099999999999995</v>
      </c>
      <c r="R92" s="373">
        <v>284</v>
      </c>
      <c r="S92" s="373">
        <v>184</v>
      </c>
      <c r="T92" s="374">
        <v>0.64790000000000003</v>
      </c>
      <c r="U92" s="374">
        <v>0.7</v>
      </c>
      <c r="V92" s="57">
        <v>153</v>
      </c>
      <c r="W92" s="57">
        <v>109</v>
      </c>
      <c r="X92" s="58">
        <v>0.71240000000000003</v>
      </c>
      <c r="Y92" s="215"/>
      <c r="Z92" s="203">
        <v>245</v>
      </c>
      <c r="AA92" s="204">
        <v>266</v>
      </c>
      <c r="AB92" s="205">
        <v>1.0857000000000001</v>
      </c>
      <c r="AC92" s="203">
        <v>522</v>
      </c>
      <c r="AD92" s="204">
        <v>421</v>
      </c>
      <c r="AE92" s="205">
        <v>0.80649999999999999</v>
      </c>
      <c r="AF92" s="206">
        <v>837812.99</v>
      </c>
      <c r="AG92" s="207">
        <v>541939.56999999995</v>
      </c>
      <c r="AH92" s="205">
        <v>0.64690000000000003</v>
      </c>
      <c r="AI92" s="203">
        <v>408</v>
      </c>
      <c r="AJ92" s="204">
        <v>262</v>
      </c>
      <c r="AK92" s="205">
        <v>0.64219999999999999</v>
      </c>
      <c r="AL92" s="9" t="s">
        <v>165</v>
      </c>
    </row>
    <row r="93" spans="1:38" ht="13.8" x14ac:dyDescent="0.3">
      <c r="A93" s="56" t="s">
        <v>251</v>
      </c>
      <c r="B93" s="56" t="s">
        <v>95</v>
      </c>
      <c r="C93" s="368">
        <v>898225.59</v>
      </c>
      <c r="D93" s="368">
        <v>1250242.22</v>
      </c>
      <c r="E93" s="369">
        <v>0.71844125532730796</v>
      </c>
      <c r="F93" s="57">
        <v>491</v>
      </c>
      <c r="G93" s="57">
        <v>477</v>
      </c>
      <c r="H93" s="58">
        <v>0.97150000000000003</v>
      </c>
      <c r="I93" s="53">
        <v>0.97889999999999999</v>
      </c>
      <c r="J93" s="373">
        <v>670</v>
      </c>
      <c r="K93" s="373">
        <v>635</v>
      </c>
      <c r="L93" s="374">
        <v>0.94779999999999998</v>
      </c>
      <c r="M93" s="369">
        <v>0.9</v>
      </c>
      <c r="N93" s="59">
        <v>944070.14</v>
      </c>
      <c r="O93" s="59">
        <v>686013.61</v>
      </c>
      <c r="P93" s="58">
        <v>0.72670000000000001</v>
      </c>
      <c r="Q93" s="58">
        <v>0.7</v>
      </c>
      <c r="R93" s="373">
        <v>547</v>
      </c>
      <c r="S93" s="373">
        <v>409</v>
      </c>
      <c r="T93" s="374">
        <v>0.74770000000000003</v>
      </c>
      <c r="U93" s="374">
        <v>0.7</v>
      </c>
      <c r="V93" s="57">
        <v>421</v>
      </c>
      <c r="W93" s="57">
        <v>354</v>
      </c>
      <c r="X93" s="58">
        <v>0.84089999999999998</v>
      </c>
      <c r="Y93" s="215"/>
      <c r="Z93" s="203">
        <v>604</v>
      </c>
      <c r="AA93" s="204">
        <v>674</v>
      </c>
      <c r="AB93" s="205">
        <v>1.1158999999999999</v>
      </c>
      <c r="AC93" s="203">
        <v>871</v>
      </c>
      <c r="AD93" s="204">
        <v>773</v>
      </c>
      <c r="AE93" s="205">
        <v>0.88749999999999996</v>
      </c>
      <c r="AF93" s="206">
        <v>1698273.85</v>
      </c>
      <c r="AG93" s="207">
        <v>1181751.96</v>
      </c>
      <c r="AH93" s="205">
        <v>0.69589999999999996</v>
      </c>
      <c r="AI93" s="203">
        <v>752</v>
      </c>
      <c r="AJ93" s="204">
        <v>531</v>
      </c>
      <c r="AK93" s="205">
        <v>0.70609999999999995</v>
      </c>
      <c r="AL93" s="9" t="s">
        <v>165</v>
      </c>
    </row>
    <row r="94" spans="1:38" ht="13.8" x14ac:dyDescent="0.3">
      <c r="A94" s="56" t="s">
        <v>155</v>
      </c>
      <c r="B94" s="56"/>
      <c r="C94" s="368"/>
      <c r="D94" s="368"/>
      <c r="E94" s="369"/>
      <c r="F94" s="57"/>
      <c r="G94" s="57"/>
      <c r="H94" s="58"/>
      <c r="I94" s="53"/>
      <c r="J94" s="373"/>
      <c r="K94" s="373"/>
      <c r="L94" s="374"/>
      <c r="M94" s="369"/>
      <c r="N94" s="59"/>
      <c r="O94" s="59"/>
      <c r="P94" s="58"/>
      <c r="Q94" s="58"/>
      <c r="R94" s="373"/>
      <c r="S94" s="373"/>
      <c r="T94" s="374"/>
      <c r="U94" s="374"/>
      <c r="V94" s="57"/>
      <c r="W94" s="57"/>
      <c r="X94" s="58"/>
      <c r="Y94" s="215"/>
      <c r="Z94" s="203"/>
      <c r="AA94" s="204"/>
      <c r="AB94" s="205"/>
      <c r="AC94" s="203"/>
      <c r="AD94" s="204"/>
      <c r="AE94" s="205"/>
      <c r="AF94" s="206"/>
      <c r="AG94" s="207"/>
      <c r="AH94" s="205"/>
      <c r="AI94" s="203"/>
      <c r="AJ94" s="204"/>
      <c r="AK94" s="205"/>
      <c r="AL94" s="9"/>
    </row>
    <row r="95" spans="1:38" ht="13.8" x14ac:dyDescent="0.3">
      <c r="A95" s="56" t="s">
        <v>317</v>
      </c>
      <c r="B95" s="56" t="s">
        <v>97</v>
      </c>
      <c r="C95" s="368">
        <v>261707.19</v>
      </c>
      <c r="D95" s="368">
        <v>340535.31</v>
      </c>
      <c r="E95" s="369">
        <v>0.76851704453203395</v>
      </c>
      <c r="F95" s="57">
        <v>146</v>
      </c>
      <c r="G95" s="57">
        <v>135</v>
      </c>
      <c r="H95" s="58">
        <v>0.92469999999999997</v>
      </c>
      <c r="I95" s="53">
        <v>0.97899999999999998</v>
      </c>
      <c r="J95" s="373">
        <v>160</v>
      </c>
      <c r="K95" s="373">
        <v>150</v>
      </c>
      <c r="L95" s="374">
        <v>0.9375</v>
      </c>
      <c r="M95" s="369">
        <v>0.9</v>
      </c>
      <c r="N95" s="59">
        <v>271703</v>
      </c>
      <c r="O95" s="59">
        <v>188894.65</v>
      </c>
      <c r="P95" s="58">
        <v>0.69520000000000004</v>
      </c>
      <c r="Q95" s="58">
        <v>0.7</v>
      </c>
      <c r="R95" s="373">
        <v>141</v>
      </c>
      <c r="S95" s="373">
        <v>98</v>
      </c>
      <c r="T95" s="374">
        <v>0.69499999999999995</v>
      </c>
      <c r="U95" s="374">
        <v>0.7</v>
      </c>
      <c r="V95" s="57">
        <v>99</v>
      </c>
      <c r="W95" s="57">
        <v>78</v>
      </c>
      <c r="X95" s="58">
        <v>0.78790000000000004</v>
      </c>
      <c r="Y95" s="232"/>
      <c r="Z95" s="233">
        <v>197</v>
      </c>
      <c r="AA95" s="234">
        <v>202</v>
      </c>
      <c r="AB95" s="235">
        <v>1.0254000000000001</v>
      </c>
      <c r="AC95" s="233">
        <v>243</v>
      </c>
      <c r="AD95" s="234">
        <v>227</v>
      </c>
      <c r="AE95" s="235">
        <v>0.93420000000000003</v>
      </c>
      <c r="AF95" s="236">
        <v>480451.5</v>
      </c>
      <c r="AG95" s="237">
        <v>302637.44</v>
      </c>
      <c r="AH95" s="235">
        <v>0.62990000000000002</v>
      </c>
      <c r="AI95" s="233">
        <v>207</v>
      </c>
      <c r="AJ95" s="234">
        <v>152</v>
      </c>
      <c r="AK95" s="235">
        <v>0.73429999999999995</v>
      </c>
      <c r="AL95" s="9" t="s">
        <v>165</v>
      </c>
    </row>
    <row r="96" spans="1:38" ht="13.8" x14ac:dyDescent="0.3">
      <c r="A96" s="56" t="s">
        <v>153</v>
      </c>
      <c r="B96" s="56" t="s">
        <v>98</v>
      </c>
      <c r="C96" s="368">
        <v>7431371.1299999999</v>
      </c>
      <c r="D96" s="368">
        <v>10057724.359999999</v>
      </c>
      <c r="E96" s="369">
        <v>0.73887202154345</v>
      </c>
      <c r="F96" s="57">
        <v>3457</v>
      </c>
      <c r="G96" s="57">
        <v>3302</v>
      </c>
      <c r="H96" s="58">
        <v>0.95520000000000005</v>
      </c>
      <c r="I96" s="53">
        <v>1</v>
      </c>
      <c r="J96" s="373">
        <v>4678</v>
      </c>
      <c r="K96" s="373">
        <v>4310</v>
      </c>
      <c r="L96" s="374">
        <v>0.92130000000000001</v>
      </c>
      <c r="M96" s="369">
        <v>0.89990000000000003</v>
      </c>
      <c r="N96" s="59">
        <v>8754117.9199999999</v>
      </c>
      <c r="O96" s="59">
        <v>5658029.4800000004</v>
      </c>
      <c r="P96" s="58">
        <v>0.64629999999999999</v>
      </c>
      <c r="Q96" s="58">
        <v>0.64690000000000003</v>
      </c>
      <c r="R96" s="373">
        <v>3528</v>
      </c>
      <c r="S96" s="373">
        <v>2198</v>
      </c>
      <c r="T96" s="374">
        <v>0.623</v>
      </c>
      <c r="U96" s="374">
        <v>0.6885</v>
      </c>
      <c r="V96" s="57">
        <v>2505</v>
      </c>
      <c r="W96" s="57">
        <v>1810</v>
      </c>
      <c r="X96" s="58">
        <v>0.72260000000000002</v>
      </c>
      <c r="Y96" s="215"/>
      <c r="Z96" s="203">
        <v>3644</v>
      </c>
      <c r="AA96" s="204">
        <v>3612</v>
      </c>
      <c r="AB96" s="205">
        <v>0.99119999999999997</v>
      </c>
      <c r="AC96" s="203">
        <v>5313</v>
      </c>
      <c r="AD96" s="204">
        <v>4710</v>
      </c>
      <c r="AE96" s="205">
        <v>0.88649999999999995</v>
      </c>
      <c r="AF96" s="206">
        <v>12087555.23</v>
      </c>
      <c r="AG96" s="207">
        <v>7604912.2199999997</v>
      </c>
      <c r="AH96" s="205">
        <v>0.62919999999999998</v>
      </c>
      <c r="AI96" s="203">
        <v>4104</v>
      </c>
      <c r="AJ96" s="204">
        <v>2664</v>
      </c>
      <c r="AK96" s="205">
        <v>0.64910000000000001</v>
      </c>
      <c r="AL96" s="9" t="s">
        <v>165</v>
      </c>
    </row>
    <row r="97" spans="1:38" ht="13.8" x14ac:dyDescent="0.3">
      <c r="A97" s="56" t="s">
        <v>238</v>
      </c>
      <c r="B97" s="56" t="s">
        <v>99</v>
      </c>
      <c r="C97" s="368">
        <v>3525639.38</v>
      </c>
      <c r="D97" s="368">
        <v>4791406.93</v>
      </c>
      <c r="E97" s="369">
        <v>0.73582549583197299</v>
      </c>
      <c r="F97" s="57">
        <v>2495</v>
      </c>
      <c r="G97" s="57">
        <v>2402</v>
      </c>
      <c r="H97" s="58">
        <v>0.9627</v>
      </c>
      <c r="I97" s="53">
        <v>1</v>
      </c>
      <c r="J97" s="373">
        <v>2866</v>
      </c>
      <c r="K97" s="373">
        <v>2623</v>
      </c>
      <c r="L97" s="374">
        <v>0.91520000000000001</v>
      </c>
      <c r="M97" s="369">
        <v>0.9</v>
      </c>
      <c r="N97" s="59">
        <v>3954659.49</v>
      </c>
      <c r="O97" s="59">
        <v>2732577.25</v>
      </c>
      <c r="P97" s="58">
        <v>0.69099999999999995</v>
      </c>
      <c r="Q97" s="58">
        <v>0.68959999999999999</v>
      </c>
      <c r="R97" s="373">
        <v>2106</v>
      </c>
      <c r="S97" s="373">
        <v>1489</v>
      </c>
      <c r="T97" s="374">
        <v>0.70699999999999996</v>
      </c>
      <c r="U97" s="374">
        <v>0.7</v>
      </c>
      <c r="V97" s="57">
        <v>2003</v>
      </c>
      <c r="W97" s="57">
        <v>1757</v>
      </c>
      <c r="X97" s="58">
        <v>0.87719999999999998</v>
      </c>
      <c r="Y97" s="215"/>
      <c r="Z97" s="203">
        <v>2553</v>
      </c>
      <c r="AA97" s="204">
        <v>2517</v>
      </c>
      <c r="AB97" s="205">
        <v>0.9859</v>
      </c>
      <c r="AC97" s="203">
        <v>3158</v>
      </c>
      <c r="AD97" s="204">
        <v>2878</v>
      </c>
      <c r="AE97" s="205">
        <v>0.9113</v>
      </c>
      <c r="AF97" s="206">
        <v>5112097.92</v>
      </c>
      <c r="AG97" s="207">
        <v>3527423.08</v>
      </c>
      <c r="AH97" s="205">
        <v>0.69</v>
      </c>
      <c r="AI97" s="203">
        <v>2595</v>
      </c>
      <c r="AJ97" s="204">
        <v>1832</v>
      </c>
      <c r="AK97" s="205">
        <v>0.70599999999999996</v>
      </c>
      <c r="AL97" s="9" t="s">
        <v>165</v>
      </c>
    </row>
    <row r="98" spans="1:38" ht="13.8" x14ac:dyDescent="0.3">
      <c r="A98" s="56" t="s">
        <v>238</v>
      </c>
      <c r="B98" s="56" t="s">
        <v>100</v>
      </c>
      <c r="C98" s="368">
        <v>32189823.210000001</v>
      </c>
      <c r="D98" s="368">
        <v>44644297.5</v>
      </c>
      <c r="E98" s="369">
        <v>0.72102877663155096</v>
      </c>
      <c r="F98" s="57">
        <v>14886</v>
      </c>
      <c r="G98" s="57">
        <v>14141</v>
      </c>
      <c r="H98" s="58">
        <v>0.95</v>
      </c>
      <c r="I98" s="53">
        <v>0.9829</v>
      </c>
      <c r="J98" s="373">
        <v>18294</v>
      </c>
      <c r="K98" s="373">
        <v>15815</v>
      </c>
      <c r="L98" s="374">
        <v>0.86450000000000005</v>
      </c>
      <c r="M98" s="369">
        <v>0.86970000000000003</v>
      </c>
      <c r="N98" s="59">
        <v>36889071.789999999</v>
      </c>
      <c r="O98" s="59">
        <v>25285543.800000001</v>
      </c>
      <c r="P98" s="58">
        <v>0.68540000000000001</v>
      </c>
      <c r="Q98" s="58">
        <v>0.68400000000000005</v>
      </c>
      <c r="R98" s="373">
        <v>13032</v>
      </c>
      <c r="S98" s="373">
        <v>8697</v>
      </c>
      <c r="T98" s="374">
        <v>0.66739999999999999</v>
      </c>
      <c r="U98" s="374">
        <v>0.7</v>
      </c>
      <c r="V98" s="57">
        <v>8525</v>
      </c>
      <c r="W98" s="57">
        <v>6634</v>
      </c>
      <c r="X98" s="58">
        <v>0.7782</v>
      </c>
      <c r="Y98" s="215"/>
      <c r="Z98" s="203">
        <v>15596</v>
      </c>
      <c r="AA98" s="204">
        <v>16276</v>
      </c>
      <c r="AB98" s="205">
        <v>1.0436000000000001</v>
      </c>
      <c r="AC98" s="203">
        <v>21036</v>
      </c>
      <c r="AD98" s="204">
        <v>18594</v>
      </c>
      <c r="AE98" s="205">
        <v>0.88390000000000002</v>
      </c>
      <c r="AF98" s="206">
        <v>55047179.939999998</v>
      </c>
      <c r="AG98" s="207">
        <v>38138672.049999997</v>
      </c>
      <c r="AH98" s="205">
        <v>0.69279999999999997</v>
      </c>
      <c r="AI98" s="203">
        <v>16974</v>
      </c>
      <c r="AJ98" s="204">
        <v>11691</v>
      </c>
      <c r="AK98" s="205">
        <v>0.68879999999999997</v>
      </c>
      <c r="AL98" s="9" t="s">
        <v>165</v>
      </c>
    </row>
    <row r="99" spans="1:38" ht="13.8" x14ac:dyDescent="0.3">
      <c r="A99" s="56" t="s">
        <v>238</v>
      </c>
      <c r="B99" s="56" t="s">
        <v>101</v>
      </c>
      <c r="C99" s="368">
        <v>1448809.98</v>
      </c>
      <c r="D99" s="368">
        <v>1921224.7</v>
      </c>
      <c r="E99" s="369">
        <v>0.75410751277557497</v>
      </c>
      <c r="F99" s="57">
        <v>904</v>
      </c>
      <c r="G99" s="57">
        <v>880</v>
      </c>
      <c r="H99" s="58">
        <v>0.97350000000000003</v>
      </c>
      <c r="I99" s="53">
        <v>1</v>
      </c>
      <c r="J99" s="373">
        <v>1033</v>
      </c>
      <c r="K99" s="373">
        <v>970</v>
      </c>
      <c r="L99" s="374">
        <v>0.93899999999999995</v>
      </c>
      <c r="M99" s="369">
        <v>0.9</v>
      </c>
      <c r="N99" s="59">
        <v>1598624.13</v>
      </c>
      <c r="O99" s="59">
        <v>1117094.21</v>
      </c>
      <c r="P99" s="58">
        <v>0.69879999999999998</v>
      </c>
      <c r="Q99" s="58">
        <v>0.7</v>
      </c>
      <c r="R99" s="373">
        <v>761</v>
      </c>
      <c r="S99" s="373">
        <v>531</v>
      </c>
      <c r="T99" s="374">
        <v>0.69779999999999998</v>
      </c>
      <c r="U99" s="374">
        <v>0.7</v>
      </c>
      <c r="V99" s="57">
        <v>753</v>
      </c>
      <c r="W99" s="57">
        <v>637</v>
      </c>
      <c r="X99" s="58">
        <v>0.84589999999999999</v>
      </c>
      <c r="Y99" s="215"/>
      <c r="Z99" s="203">
        <v>946</v>
      </c>
      <c r="AA99" s="204">
        <v>998</v>
      </c>
      <c r="AB99" s="205">
        <v>1.0549999999999999</v>
      </c>
      <c r="AC99" s="203">
        <v>1186</v>
      </c>
      <c r="AD99" s="204">
        <v>1115</v>
      </c>
      <c r="AE99" s="205">
        <v>0.94010000000000005</v>
      </c>
      <c r="AF99" s="206">
        <v>2237496.81</v>
      </c>
      <c r="AG99" s="207">
        <v>1567576.78</v>
      </c>
      <c r="AH99" s="205">
        <v>0.7006</v>
      </c>
      <c r="AI99" s="203">
        <v>1013</v>
      </c>
      <c r="AJ99" s="204">
        <v>762</v>
      </c>
      <c r="AK99" s="205">
        <v>0.75219999999999998</v>
      </c>
      <c r="AL99" s="9" t="s">
        <v>165</v>
      </c>
    </row>
    <row r="100" spans="1:38" ht="13.8" x14ac:dyDescent="0.3">
      <c r="A100" s="56" t="s">
        <v>317</v>
      </c>
      <c r="B100" s="56" t="s">
        <v>102</v>
      </c>
      <c r="C100" s="368">
        <v>892829.1</v>
      </c>
      <c r="D100" s="368">
        <v>1332114.69</v>
      </c>
      <c r="E100" s="369">
        <v>0.67023440751937102</v>
      </c>
      <c r="F100" s="57">
        <v>860</v>
      </c>
      <c r="G100" s="57">
        <v>779</v>
      </c>
      <c r="H100" s="58">
        <v>0.90580000000000005</v>
      </c>
      <c r="I100" s="53">
        <v>0.95420000000000005</v>
      </c>
      <c r="J100" s="373">
        <v>961</v>
      </c>
      <c r="K100" s="373">
        <v>811</v>
      </c>
      <c r="L100" s="374">
        <v>0.84389999999999998</v>
      </c>
      <c r="M100" s="369">
        <v>0.82599999999999996</v>
      </c>
      <c r="N100" s="59">
        <v>1082224.44</v>
      </c>
      <c r="O100" s="59">
        <v>707931.38</v>
      </c>
      <c r="P100" s="58">
        <v>0.65410000000000001</v>
      </c>
      <c r="Q100" s="58">
        <v>0.67279999999999995</v>
      </c>
      <c r="R100" s="373">
        <v>695</v>
      </c>
      <c r="S100" s="373">
        <v>462</v>
      </c>
      <c r="T100" s="374">
        <v>0.66469999999999996</v>
      </c>
      <c r="U100" s="374">
        <v>0.7</v>
      </c>
      <c r="V100" s="57">
        <v>567</v>
      </c>
      <c r="W100" s="57">
        <v>513</v>
      </c>
      <c r="X100" s="58">
        <v>0.90480000000000005</v>
      </c>
      <c r="Y100" s="215"/>
      <c r="Z100" s="203">
        <v>1093</v>
      </c>
      <c r="AA100" s="204">
        <v>1097</v>
      </c>
      <c r="AB100" s="205">
        <v>1.0037</v>
      </c>
      <c r="AC100" s="203">
        <v>1300</v>
      </c>
      <c r="AD100" s="204">
        <v>1199</v>
      </c>
      <c r="AE100" s="205">
        <v>0.92230000000000001</v>
      </c>
      <c r="AF100" s="206">
        <v>1630868</v>
      </c>
      <c r="AG100" s="207">
        <v>1091809.29</v>
      </c>
      <c r="AH100" s="205">
        <v>0.66949999999999998</v>
      </c>
      <c r="AI100" s="203">
        <v>977</v>
      </c>
      <c r="AJ100" s="204">
        <v>637</v>
      </c>
      <c r="AK100" s="205">
        <v>0.65200000000000002</v>
      </c>
      <c r="AL100" s="9" t="s">
        <v>165</v>
      </c>
    </row>
    <row r="101" spans="1:38" ht="13.8" x14ac:dyDescent="0.3">
      <c r="A101" s="56" t="s">
        <v>152</v>
      </c>
      <c r="B101" s="56" t="s">
        <v>103</v>
      </c>
      <c r="C101" s="368">
        <v>1215102.25</v>
      </c>
      <c r="D101" s="368">
        <v>1796064.37</v>
      </c>
      <c r="E101" s="369">
        <v>0.67653602526506296</v>
      </c>
      <c r="F101" s="57">
        <v>364</v>
      </c>
      <c r="G101" s="57">
        <v>349</v>
      </c>
      <c r="H101" s="58">
        <v>0.95879999999999999</v>
      </c>
      <c r="I101" s="53">
        <v>1</v>
      </c>
      <c r="J101" s="373">
        <v>518</v>
      </c>
      <c r="K101" s="373">
        <v>489</v>
      </c>
      <c r="L101" s="374">
        <v>0.94399999999999995</v>
      </c>
      <c r="M101" s="369">
        <v>0.9</v>
      </c>
      <c r="N101" s="59">
        <v>1300886.3500000001</v>
      </c>
      <c r="O101" s="59">
        <v>996485.62</v>
      </c>
      <c r="P101" s="58">
        <v>0.76600000000000001</v>
      </c>
      <c r="Q101" s="58">
        <v>0.7</v>
      </c>
      <c r="R101" s="373">
        <v>459</v>
      </c>
      <c r="S101" s="373">
        <v>314</v>
      </c>
      <c r="T101" s="374">
        <v>0.68410000000000004</v>
      </c>
      <c r="U101" s="374">
        <v>0.6804</v>
      </c>
      <c r="V101" s="57">
        <v>318</v>
      </c>
      <c r="W101" s="57">
        <v>196</v>
      </c>
      <c r="X101" s="58">
        <v>0.61639999999999995</v>
      </c>
      <c r="Y101" s="215"/>
      <c r="Z101" s="203">
        <v>393</v>
      </c>
      <c r="AA101" s="204">
        <v>431</v>
      </c>
      <c r="AB101" s="205">
        <v>1.0967</v>
      </c>
      <c r="AC101" s="203">
        <v>662</v>
      </c>
      <c r="AD101" s="204">
        <v>609</v>
      </c>
      <c r="AE101" s="205">
        <v>0.91990000000000005</v>
      </c>
      <c r="AF101" s="206">
        <v>1809985.46</v>
      </c>
      <c r="AG101" s="207">
        <v>1358520.61</v>
      </c>
      <c r="AH101" s="205">
        <v>0.75060000000000004</v>
      </c>
      <c r="AI101" s="203">
        <v>621</v>
      </c>
      <c r="AJ101" s="204">
        <v>415</v>
      </c>
      <c r="AK101" s="205">
        <v>0.66830000000000001</v>
      </c>
      <c r="AL101" s="9" t="s">
        <v>165</v>
      </c>
    </row>
    <row r="102" spans="1:38" ht="13.8" x14ac:dyDescent="0.3">
      <c r="A102" s="56" t="s">
        <v>238</v>
      </c>
      <c r="B102" s="56" t="s">
        <v>104</v>
      </c>
      <c r="C102" s="368">
        <v>8137081.5199999996</v>
      </c>
      <c r="D102" s="368">
        <v>11220677.18</v>
      </c>
      <c r="E102" s="369">
        <v>0.72518631357684205</v>
      </c>
      <c r="F102" s="57">
        <v>5666</v>
      </c>
      <c r="G102" s="57">
        <v>5284</v>
      </c>
      <c r="H102" s="58">
        <v>0.93259999999999998</v>
      </c>
      <c r="I102" s="53">
        <v>0.9335</v>
      </c>
      <c r="J102" s="373">
        <v>7775</v>
      </c>
      <c r="K102" s="373">
        <v>6355</v>
      </c>
      <c r="L102" s="374">
        <v>0.81740000000000002</v>
      </c>
      <c r="M102" s="369">
        <v>0.78759999999999997</v>
      </c>
      <c r="N102" s="59">
        <v>9581521.5899999999</v>
      </c>
      <c r="O102" s="59">
        <v>6117359.8700000001</v>
      </c>
      <c r="P102" s="58">
        <v>0.63849999999999996</v>
      </c>
      <c r="Q102" s="58">
        <v>0.64810000000000001</v>
      </c>
      <c r="R102" s="373">
        <v>5154</v>
      </c>
      <c r="S102" s="373">
        <v>2959</v>
      </c>
      <c r="T102" s="374">
        <v>0.57410000000000005</v>
      </c>
      <c r="U102" s="374">
        <v>0.62990000000000002</v>
      </c>
      <c r="V102" s="57">
        <v>3889</v>
      </c>
      <c r="W102" s="57">
        <v>3331</v>
      </c>
      <c r="X102" s="58">
        <v>0.85650000000000004</v>
      </c>
      <c r="Y102" s="215"/>
      <c r="Z102" s="203">
        <v>6196</v>
      </c>
      <c r="AA102" s="204">
        <v>5858</v>
      </c>
      <c r="AB102" s="205">
        <v>0.94540000000000002</v>
      </c>
      <c r="AC102" s="203">
        <v>9073</v>
      </c>
      <c r="AD102" s="204">
        <v>7317</v>
      </c>
      <c r="AE102" s="205">
        <v>0.80649999999999999</v>
      </c>
      <c r="AF102" s="206">
        <v>13993823.99</v>
      </c>
      <c r="AG102" s="207">
        <v>9104511.4299999997</v>
      </c>
      <c r="AH102" s="205">
        <v>0.65059999999999996</v>
      </c>
      <c r="AI102" s="203">
        <v>6307</v>
      </c>
      <c r="AJ102" s="204">
        <v>3762</v>
      </c>
      <c r="AK102" s="205">
        <v>0.59650000000000003</v>
      </c>
      <c r="AL102" s="9" t="s">
        <v>165</v>
      </c>
    </row>
    <row r="103" spans="1:38" ht="13.8" x14ac:dyDescent="0.3">
      <c r="A103" s="56" t="s">
        <v>152</v>
      </c>
      <c r="B103" s="56" t="s">
        <v>105</v>
      </c>
      <c r="C103" s="368">
        <v>2610526.6</v>
      </c>
      <c r="D103" s="368">
        <v>3541255.6</v>
      </c>
      <c r="E103" s="369">
        <v>0.73717542444549899</v>
      </c>
      <c r="F103" s="57">
        <v>1581</v>
      </c>
      <c r="G103" s="57">
        <v>1465</v>
      </c>
      <c r="H103" s="58">
        <v>0.92659999999999998</v>
      </c>
      <c r="I103" s="53">
        <v>1</v>
      </c>
      <c r="J103" s="373">
        <v>2659</v>
      </c>
      <c r="K103" s="373">
        <v>2440</v>
      </c>
      <c r="L103" s="374">
        <v>0.91759999999999997</v>
      </c>
      <c r="M103" s="369">
        <v>0.88829999999999998</v>
      </c>
      <c r="N103" s="59">
        <v>3303735.43</v>
      </c>
      <c r="O103" s="59">
        <v>1976815.16</v>
      </c>
      <c r="P103" s="58">
        <v>0.59840000000000004</v>
      </c>
      <c r="Q103" s="58">
        <v>0.61529999999999996</v>
      </c>
      <c r="R103" s="373">
        <v>2252</v>
      </c>
      <c r="S103" s="373">
        <v>1148</v>
      </c>
      <c r="T103" s="374">
        <v>0.50980000000000003</v>
      </c>
      <c r="U103" s="374">
        <v>0.59989999999999999</v>
      </c>
      <c r="V103" s="57">
        <v>1458</v>
      </c>
      <c r="W103" s="57">
        <v>1212</v>
      </c>
      <c r="X103" s="58">
        <v>0.83130000000000004</v>
      </c>
      <c r="Y103" s="215"/>
      <c r="Z103" s="203">
        <v>1793</v>
      </c>
      <c r="AA103" s="204">
        <v>1641</v>
      </c>
      <c r="AB103" s="205">
        <v>0.91520000000000001</v>
      </c>
      <c r="AC103" s="203">
        <v>3243</v>
      </c>
      <c r="AD103" s="204">
        <v>2517</v>
      </c>
      <c r="AE103" s="205">
        <v>0.77610000000000001</v>
      </c>
      <c r="AF103" s="206">
        <v>4484412.3</v>
      </c>
      <c r="AG103" s="207">
        <v>2501626.66</v>
      </c>
      <c r="AH103" s="205">
        <v>0.55779999999999996</v>
      </c>
      <c r="AI103" s="203">
        <v>2273</v>
      </c>
      <c r="AJ103" s="204">
        <v>1201</v>
      </c>
      <c r="AK103" s="205">
        <v>0.52839999999999998</v>
      </c>
      <c r="AL103" s="9" t="s">
        <v>165</v>
      </c>
    </row>
    <row r="104" spans="1:38" ht="13.8" x14ac:dyDescent="0.3">
      <c r="A104" s="56" t="s">
        <v>238</v>
      </c>
      <c r="B104" s="56" t="s">
        <v>106</v>
      </c>
      <c r="C104" s="368">
        <v>6351465.25</v>
      </c>
      <c r="D104" s="368">
        <v>8602529.1400000006</v>
      </c>
      <c r="E104" s="369">
        <v>0.73832533975002601</v>
      </c>
      <c r="F104" s="57">
        <v>3877</v>
      </c>
      <c r="G104" s="57">
        <v>3780</v>
      </c>
      <c r="H104" s="58">
        <v>0.97499999999999998</v>
      </c>
      <c r="I104" s="53">
        <v>1</v>
      </c>
      <c r="J104" s="373">
        <v>4794</v>
      </c>
      <c r="K104" s="373">
        <v>4495</v>
      </c>
      <c r="L104" s="374">
        <v>0.93759999999999999</v>
      </c>
      <c r="M104" s="369">
        <v>0.9</v>
      </c>
      <c r="N104" s="59">
        <v>7639292.0499999998</v>
      </c>
      <c r="O104" s="59">
        <v>4932766.5599999996</v>
      </c>
      <c r="P104" s="58">
        <v>0.64570000000000005</v>
      </c>
      <c r="Q104" s="58">
        <v>0.65229999999999999</v>
      </c>
      <c r="R104" s="373">
        <v>3800</v>
      </c>
      <c r="S104" s="373">
        <v>2307</v>
      </c>
      <c r="T104" s="374">
        <v>0.60709999999999997</v>
      </c>
      <c r="U104" s="374">
        <v>0.67849999999999999</v>
      </c>
      <c r="V104" s="57">
        <v>2981</v>
      </c>
      <c r="W104" s="57">
        <v>2530</v>
      </c>
      <c r="X104" s="58">
        <v>0.84870000000000001</v>
      </c>
      <c r="Y104" s="215"/>
      <c r="Z104" s="203">
        <v>4059</v>
      </c>
      <c r="AA104" s="204">
        <v>4309</v>
      </c>
      <c r="AB104" s="205">
        <v>1.0616000000000001</v>
      </c>
      <c r="AC104" s="203">
        <v>5292</v>
      </c>
      <c r="AD104" s="204">
        <v>4854</v>
      </c>
      <c r="AE104" s="205">
        <v>0.91720000000000002</v>
      </c>
      <c r="AF104" s="206">
        <v>9370185.0899999999</v>
      </c>
      <c r="AG104" s="207">
        <v>6326053.4100000001</v>
      </c>
      <c r="AH104" s="205">
        <v>0.67510000000000003</v>
      </c>
      <c r="AI104" s="203">
        <v>4610</v>
      </c>
      <c r="AJ104" s="204">
        <v>3043</v>
      </c>
      <c r="AK104" s="205">
        <v>0.66010000000000002</v>
      </c>
      <c r="AL104" s="9" t="s">
        <v>165</v>
      </c>
    </row>
    <row r="105" spans="1:38" ht="13.8" x14ac:dyDescent="0.3">
      <c r="A105" s="56" t="s">
        <v>142</v>
      </c>
      <c r="B105" s="56" t="s">
        <v>107</v>
      </c>
      <c r="C105" s="368">
        <v>1482054.63</v>
      </c>
      <c r="D105" s="368">
        <v>2034295.65</v>
      </c>
      <c r="E105" s="369">
        <v>0.72853453233309495</v>
      </c>
      <c r="F105" s="57">
        <v>692</v>
      </c>
      <c r="G105" s="57">
        <v>681</v>
      </c>
      <c r="H105" s="58">
        <v>0.98409999999999997</v>
      </c>
      <c r="I105" s="53">
        <v>1</v>
      </c>
      <c r="J105" s="373">
        <v>1003</v>
      </c>
      <c r="K105" s="373">
        <v>923</v>
      </c>
      <c r="L105" s="374">
        <v>0.92020000000000002</v>
      </c>
      <c r="M105" s="369">
        <v>0.89259999999999995</v>
      </c>
      <c r="N105" s="59">
        <v>1771367.87</v>
      </c>
      <c r="O105" s="59">
        <v>1142980.54</v>
      </c>
      <c r="P105" s="58">
        <v>0.64529999999999998</v>
      </c>
      <c r="Q105" s="58">
        <v>0.63990000000000002</v>
      </c>
      <c r="R105" s="373">
        <v>894</v>
      </c>
      <c r="S105" s="373">
        <v>551</v>
      </c>
      <c r="T105" s="374">
        <v>0.61629999999999996</v>
      </c>
      <c r="U105" s="374">
        <v>0.66539999999999999</v>
      </c>
      <c r="V105" s="57">
        <v>597</v>
      </c>
      <c r="W105" s="57">
        <v>499</v>
      </c>
      <c r="X105" s="58">
        <v>0.83579999999999999</v>
      </c>
      <c r="Y105" s="215"/>
      <c r="Z105" s="203">
        <v>820</v>
      </c>
      <c r="AA105" s="204">
        <v>867</v>
      </c>
      <c r="AB105" s="205">
        <v>1.0572999999999999</v>
      </c>
      <c r="AC105" s="203">
        <v>1319</v>
      </c>
      <c r="AD105" s="204">
        <v>1190</v>
      </c>
      <c r="AE105" s="205">
        <v>0.9022</v>
      </c>
      <c r="AF105" s="206">
        <v>2666569.13</v>
      </c>
      <c r="AG105" s="207">
        <v>1633172.15</v>
      </c>
      <c r="AH105" s="205">
        <v>0.61250000000000004</v>
      </c>
      <c r="AI105" s="203">
        <v>1169</v>
      </c>
      <c r="AJ105" s="204">
        <v>747</v>
      </c>
      <c r="AK105" s="205">
        <v>0.63900000000000001</v>
      </c>
      <c r="AL105" s="9" t="s">
        <v>165</v>
      </c>
    </row>
    <row r="106" spans="1:38" ht="13.8" x14ac:dyDescent="0.3">
      <c r="A106" s="56" t="s">
        <v>251</v>
      </c>
      <c r="B106" s="56" t="s">
        <v>108</v>
      </c>
      <c r="C106" s="368">
        <v>494380.1</v>
      </c>
      <c r="D106" s="368">
        <v>663423.93999999994</v>
      </c>
      <c r="E106" s="369">
        <v>0.745194844792607</v>
      </c>
      <c r="F106" s="57">
        <v>177</v>
      </c>
      <c r="G106" s="57">
        <v>176</v>
      </c>
      <c r="H106" s="58">
        <v>0.99439999999999995</v>
      </c>
      <c r="I106" s="53">
        <v>1</v>
      </c>
      <c r="J106" s="373">
        <v>339</v>
      </c>
      <c r="K106" s="373">
        <v>275</v>
      </c>
      <c r="L106" s="374">
        <v>0.81120000000000003</v>
      </c>
      <c r="M106" s="369">
        <v>0.83130000000000004</v>
      </c>
      <c r="N106" s="59">
        <v>544797.68999999994</v>
      </c>
      <c r="O106" s="59">
        <v>389646.9</v>
      </c>
      <c r="P106" s="58">
        <v>0.71519999999999995</v>
      </c>
      <c r="Q106" s="58">
        <v>0.7</v>
      </c>
      <c r="R106" s="373">
        <v>207</v>
      </c>
      <c r="S106" s="373">
        <v>137</v>
      </c>
      <c r="T106" s="374">
        <v>0.66180000000000005</v>
      </c>
      <c r="U106" s="374">
        <v>0.66720000000000002</v>
      </c>
      <c r="V106" s="57">
        <v>196</v>
      </c>
      <c r="W106" s="57">
        <v>151</v>
      </c>
      <c r="X106" s="58">
        <v>0.77039999999999997</v>
      </c>
      <c r="Y106" s="215"/>
      <c r="Z106" s="203">
        <v>227</v>
      </c>
      <c r="AA106" s="204">
        <v>229</v>
      </c>
      <c r="AB106" s="205">
        <v>1.0087999999999999</v>
      </c>
      <c r="AC106" s="203">
        <v>397</v>
      </c>
      <c r="AD106" s="204">
        <v>305</v>
      </c>
      <c r="AE106" s="205">
        <v>0.76829999999999998</v>
      </c>
      <c r="AF106" s="206">
        <v>695372.28</v>
      </c>
      <c r="AG106" s="207">
        <v>511077.61</v>
      </c>
      <c r="AH106" s="205">
        <v>0.73499999999999999</v>
      </c>
      <c r="AI106" s="203">
        <v>280</v>
      </c>
      <c r="AJ106" s="204">
        <v>174</v>
      </c>
      <c r="AK106" s="205">
        <v>0.62139999999999995</v>
      </c>
      <c r="AL106" s="9" t="s">
        <v>165</v>
      </c>
    </row>
    <row r="107" spans="1:38" ht="14.25" customHeight="1" thickBot="1" x14ac:dyDescent="0.35">
      <c r="A107" s="11"/>
      <c r="B107" s="11"/>
      <c r="C107" s="68">
        <v>700435452.26000011</v>
      </c>
      <c r="D107" s="69">
        <v>704353648.16000032</v>
      </c>
      <c r="E107" s="12">
        <v>0.99443717525956488</v>
      </c>
      <c r="F107" s="13">
        <v>296609</v>
      </c>
      <c r="G107" s="14">
        <v>301754</v>
      </c>
      <c r="H107" s="15">
        <v>0.98294968749378631</v>
      </c>
      <c r="I107" s="12">
        <v>102.0551</v>
      </c>
      <c r="J107" s="13">
        <v>401750</v>
      </c>
      <c r="K107" s="14">
        <v>345391</v>
      </c>
      <c r="L107" s="15">
        <v>90.020099999999971</v>
      </c>
      <c r="M107" s="16">
        <v>90.525999999999996</v>
      </c>
      <c r="N107" s="17">
        <v>777356795.78999996</v>
      </c>
      <c r="O107" s="18">
        <v>528420817.09000033</v>
      </c>
      <c r="P107" s="15">
        <v>69.225300000000004</v>
      </c>
      <c r="Q107" s="15">
        <v>69.599999999999994</v>
      </c>
      <c r="R107" s="13">
        <v>311364</v>
      </c>
      <c r="S107" s="14">
        <v>208259</v>
      </c>
      <c r="T107" s="15">
        <v>68.598399999999984</v>
      </c>
      <c r="U107" s="15">
        <v>69.010600000000025</v>
      </c>
      <c r="V107" s="13">
        <v>231491</v>
      </c>
      <c r="W107" s="14">
        <v>189363</v>
      </c>
      <c r="X107" s="19">
        <v>83.564499999999995</v>
      </c>
      <c r="Y107" s="11"/>
      <c r="Z107" s="11"/>
      <c r="AA107" s="68">
        <v>700435452.26000011</v>
      </c>
      <c r="AB107" s="69">
        <v>704353648.16000032</v>
      </c>
      <c r="AC107" s="12">
        <v>0.99443717525956488</v>
      </c>
      <c r="AD107" s="13">
        <v>296609</v>
      </c>
      <c r="AE107" s="14">
        <v>301754</v>
      </c>
      <c r="AF107" s="15">
        <v>0.98294968749378631</v>
      </c>
      <c r="AG107" s="12">
        <v>102.0551</v>
      </c>
      <c r="AH107" s="13">
        <v>401750</v>
      </c>
      <c r="AI107" s="14">
        <v>345391</v>
      </c>
      <c r="AJ107" s="15">
        <v>90.020099999999971</v>
      </c>
      <c r="AK107" s="16">
        <v>90.525999999999996</v>
      </c>
      <c r="AL107" s="17">
        <v>777356795.78999996</v>
      </c>
    </row>
    <row r="108" spans="1:38" s="5" customFormat="1" ht="14.4" thickBot="1" x14ac:dyDescent="0.35">
      <c r="A108" s="20" t="s">
        <v>109</v>
      </c>
      <c r="B108" s="20" t="s">
        <v>147</v>
      </c>
      <c r="C108" s="370">
        <f>SUBTOTAL(9,C3:C106)</f>
        <v>473924958.56000012</v>
      </c>
      <c r="D108" s="370">
        <f>SUBTOTAL(9,D3:D106)</f>
        <v>647090466.73000002</v>
      </c>
      <c r="E108" s="371">
        <f>C108/D108</f>
        <v>0.73239366506962678</v>
      </c>
      <c r="F108" s="77">
        <f>SUBTOTAL(9,F3:F106)</f>
        <v>266537</v>
      </c>
      <c r="G108" s="77">
        <f>SUBTOTAL(9,G3:G106)</f>
        <v>251752</v>
      </c>
      <c r="H108" s="74">
        <f>G108/F108</f>
        <v>0.9445292773611168</v>
      </c>
      <c r="I108" s="75">
        <v>0.98409999999999997</v>
      </c>
      <c r="J108" s="375">
        <f>SUBTOTAL(9,J3:J106)</f>
        <v>335029</v>
      </c>
      <c r="K108" s="375">
        <f>SUBTOTAL(9,K3:K106)</f>
        <v>291754</v>
      </c>
      <c r="L108" s="376">
        <f>K108/J108</f>
        <v>0.8708320772231658</v>
      </c>
      <c r="M108" s="371">
        <v>0.85840000000000005</v>
      </c>
      <c r="N108" s="76">
        <f>SUBTOTAL(9,N3:N106)</f>
        <v>545146349.23000014</v>
      </c>
      <c r="O108" s="76">
        <f>SUBTOTAL(9,O3:O106)</f>
        <v>368509962.2700001</v>
      </c>
      <c r="P108" s="74">
        <f>O108/N108</f>
        <v>0.67598354605237165</v>
      </c>
      <c r="Q108" s="74">
        <v>0.67689999999999995</v>
      </c>
      <c r="R108" s="375">
        <f>SUBTOTAL(9,R3:R106)</f>
        <v>244610</v>
      </c>
      <c r="S108" s="375">
        <f>SUBTOTAL(9,S3:S106)</f>
        <v>156144</v>
      </c>
      <c r="T108" s="376">
        <f>S108/R108</f>
        <v>0.63833857978005804</v>
      </c>
      <c r="U108" s="376">
        <v>0.69599999999999995</v>
      </c>
      <c r="V108" s="77">
        <f>SUBTOTAL(109,V3:V106)</f>
        <v>196039</v>
      </c>
      <c r="W108" s="77">
        <f>SUBTOTAL(109,W3:W106)</f>
        <v>160719</v>
      </c>
      <c r="X108" s="74">
        <f>W108/V108</f>
        <v>0.81983176816857872</v>
      </c>
      <c r="Y108" s="216"/>
      <c r="Z108" s="208">
        <v>296609</v>
      </c>
      <c r="AA108" s="209">
        <v>301754</v>
      </c>
      <c r="AB108" s="210">
        <v>1.0173460683930697</v>
      </c>
      <c r="AC108" s="208">
        <v>401750</v>
      </c>
      <c r="AD108" s="209">
        <v>345391</v>
      </c>
      <c r="AE108" s="210">
        <v>0.85971624144368386</v>
      </c>
      <c r="AF108" s="211">
        <v>777356795.78999996</v>
      </c>
      <c r="AG108" s="212">
        <v>528420817.09000033</v>
      </c>
      <c r="AH108" s="210">
        <v>0.67976612535172487</v>
      </c>
      <c r="AI108" s="208">
        <v>311364</v>
      </c>
      <c r="AJ108" s="209">
        <v>208259</v>
      </c>
      <c r="AK108" s="210">
        <v>0.6688602407471641</v>
      </c>
      <c r="AL108" s="21"/>
    </row>
    <row r="109" spans="1:38" ht="15.75" customHeight="1" x14ac:dyDescent="0.3">
      <c r="A109" s="11"/>
      <c r="B109" s="11"/>
      <c r="C109" s="70"/>
      <c r="D109" s="70"/>
      <c r="E109" s="62"/>
      <c r="F109" s="78"/>
      <c r="G109" s="78"/>
      <c r="H109" s="63"/>
      <c r="I109" s="62"/>
      <c r="J109" s="78"/>
      <c r="K109" s="78"/>
      <c r="L109" s="63"/>
      <c r="M109" s="62"/>
      <c r="N109" s="64"/>
      <c r="O109" s="64"/>
      <c r="P109" s="63"/>
      <c r="Q109" s="63"/>
      <c r="R109" s="78"/>
      <c r="S109" s="78"/>
      <c r="T109" s="63"/>
      <c r="U109" s="63"/>
      <c r="V109" s="78"/>
      <c r="W109" s="78"/>
      <c r="X109" s="63"/>
      <c r="Y109" s="215"/>
      <c r="Z109" s="203"/>
      <c r="AA109" s="204"/>
      <c r="AB109" s="205"/>
      <c r="AC109" s="203"/>
      <c r="AD109" s="204"/>
      <c r="AE109" s="205"/>
      <c r="AF109" s="206"/>
      <c r="AG109" s="207"/>
      <c r="AH109" s="205"/>
      <c r="AI109" s="203"/>
      <c r="AJ109" s="204"/>
      <c r="AK109" s="205"/>
      <c r="AL109" s="9"/>
    </row>
    <row r="110" spans="1:38" ht="13.8" x14ac:dyDescent="0.3">
      <c r="A110" s="229" t="s">
        <v>238</v>
      </c>
      <c r="B110" s="229" t="s">
        <v>148</v>
      </c>
      <c r="C110" s="368">
        <f>C35+C36</f>
        <v>3640767.7199999997</v>
      </c>
      <c r="D110" s="368">
        <v>5643342.9000000004</v>
      </c>
      <c r="E110" s="369">
        <f>C110/D110</f>
        <v>0.64514380651935921</v>
      </c>
      <c r="F110" s="230">
        <f>F35+F36</f>
        <v>3075</v>
      </c>
      <c r="G110" s="230">
        <f>G35+G36</f>
        <v>2443</v>
      </c>
      <c r="H110" s="58">
        <f>G110/F110</f>
        <v>0.79447154471544712</v>
      </c>
      <c r="I110" s="53">
        <v>0.83520000000000005</v>
      </c>
      <c r="J110" s="377">
        <f>J35+J36</f>
        <v>4646</v>
      </c>
      <c r="K110" s="377">
        <f>K35+K36</f>
        <v>3087</v>
      </c>
      <c r="L110" s="374">
        <f>K110/J110</f>
        <v>0.66444253120964269</v>
      </c>
      <c r="M110" s="369">
        <v>0.70109999999999995</v>
      </c>
      <c r="N110" s="59">
        <f>N35+N36</f>
        <v>4307286.8100000005</v>
      </c>
      <c r="O110" s="59">
        <f>O35+O36</f>
        <v>2645088.13</v>
      </c>
      <c r="P110" s="58">
        <f>O110/N110</f>
        <v>0.61409612284444082</v>
      </c>
      <c r="Q110" s="58">
        <v>0.64319999999999999</v>
      </c>
      <c r="R110" s="377">
        <f>R35+R36</f>
        <v>2693</v>
      </c>
      <c r="S110" s="377">
        <f>S35+S36</f>
        <v>1570</v>
      </c>
      <c r="T110" s="374">
        <f>S110/R110</f>
        <v>0.58299294467137019</v>
      </c>
      <c r="U110" s="374">
        <v>0.69369999999999998</v>
      </c>
      <c r="V110" s="230">
        <f>V35+V36</f>
        <v>1870</v>
      </c>
      <c r="W110" s="230">
        <f>W35+W36</f>
        <v>1505</v>
      </c>
      <c r="X110" s="58">
        <f>W110/V110</f>
        <v>0.80481283422459893</v>
      </c>
      <c r="Y110" s="215" t="s">
        <v>148</v>
      </c>
      <c r="Z110" s="203">
        <v>3732</v>
      </c>
      <c r="AA110" s="204">
        <v>3195</v>
      </c>
      <c r="AB110" s="205">
        <v>0.85610932475884249</v>
      </c>
      <c r="AC110" s="203">
        <v>4680</v>
      </c>
      <c r="AD110" s="204">
        <v>3943</v>
      </c>
      <c r="AE110" s="205">
        <v>0.84252136752136753</v>
      </c>
      <c r="AF110" s="206">
        <v>6585841.3700000001</v>
      </c>
      <c r="AG110" s="207">
        <v>4154756.1399999997</v>
      </c>
      <c r="AH110" s="205">
        <v>0.63086186055525961</v>
      </c>
      <c r="AI110" s="203">
        <v>3663</v>
      </c>
      <c r="AJ110" s="204">
        <v>2246</v>
      </c>
      <c r="AK110" s="205">
        <v>0.6131586131586132</v>
      </c>
      <c r="AL110" s="9"/>
    </row>
    <row r="111" spans="1:38" ht="15.75" customHeight="1" thickBot="1" x14ac:dyDescent="0.35">
      <c r="A111" s="22" t="s">
        <v>142</v>
      </c>
      <c r="B111" s="61" t="s">
        <v>149</v>
      </c>
      <c r="C111" s="368">
        <f>C44+C45</f>
        <v>24597282.830000002</v>
      </c>
      <c r="D111" s="368">
        <v>33374234.739999998</v>
      </c>
      <c r="E111" s="369">
        <f>C111/D111</f>
        <v>0.73701413745135069</v>
      </c>
      <c r="F111" s="230">
        <f>F44+F45</f>
        <v>15328</v>
      </c>
      <c r="G111" s="230">
        <f>G44+G45</f>
        <v>14362</v>
      </c>
      <c r="H111" s="58">
        <f>G111/F111</f>
        <v>0.93697807933194155</v>
      </c>
      <c r="I111" s="53">
        <v>0.98829999999999996</v>
      </c>
      <c r="J111" s="377">
        <f>J44+J45</f>
        <v>18157</v>
      </c>
      <c r="K111" s="377">
        <f>K44+K45</f>
        <v>14941</v>
      </c>
      <c r="L111" s="374">
        <f>K111/J111</f>
        <v>0.82287822878228778</v>
      </c>
      <c r="M111" s="369">
        <v>0.82720000000000005</v>
      </c>
      <c r="N111" s="59">
        <f>N44+N45</f>
        <v>27047284.460000001</v>
      </c>
      <c r="O111" s="59">
        <f>O44+O45</f>
        <v>19613869.73</v>
      </c>
      <c r="P111" s="58">
        <f>O111/N111</f>
        <v>0.72516964721566723</v>
      </c>
      <c r="Q111" s="58">
        <v>0.7</v>
      </c>
      <c r="R111" s="377">
        <f>R44+R45</f>
        <v>12793</v>
      </c>
      <c r="S111" s="377">
        <f>S44+S45</f>
        <v>8831</v>
      </c>
      <c r="T111" s="374">
        <f>S111/R111</f>
        <v>0.69029938247479095</v>
      </c>
      <c r="U111" s="374">
        <v>0.7</v>
      </c>
      <c r="V111" s="230">
        <f>V44+V45</f>
        <v>10476</v>
      </c>
      <c r="W111" s="230">
        <f>W44+W45</f>
        <v>8792</v>
      </c>
      <c r="X111" s="58">
        <f>W111/V111</f>
        <v>0.83925162275677745</v>
      </c>
      <c r="Y111" s="215" t="s">
        <v>149</v>
      </c>
      <c r="Z111" s="203">
        <v>15625</v>
      </c>
      <c r="AA111" s="204">
        <v>16181</v>
      </c>
      <c r="AB111" s="205">
        <v>1.0355840000000001</v>
      </c>
      <c r="AC111" s="203">
        <v>20906</v>
      </c>
      <c r="AD111" s="204">
        <v>17082</v>
      </c>
      <c r="AE111" s="205">
        <v>0.81708600401798526</v>
      </c>
      <c r="AF111" s="206">
        <v>35297471.269999996</v>
      </c>
      <c r="AG111" s="207">
        <v>26424667.350000001</v>
      </c>
      <c r="AH111" s="205">
        <v>0.74862777415046267</v>
      </c>
      <c r="AI111" s="203">
        <v>15717</v>
      </c>
      <c r="AJ111" s="204">
        <v>10952</v>
      </c>
      <c r="AK111" s="205">
        <v>0.6968250938474263</v>
      </c>
      <c r="AL111" s="9"/>
    </row>
    <row r="112" spans="1:38" ht="15.75" customHeight="1" thickBot="1" x14ac:dyDescent="0.35">
      <c r="A112" s="23"/>
      <c r="B112" s="23"/>
      <c r="C112" s="70"/>
      <c r="D112" s="70"/>
      <c r="E112" s="62"/>
      <c r="F112" s="79"/>
      <c r="G112" s="79"/>
      <c r="H112" s="62"/>
      <c r="I112" s="62"/>
      <c r="J112" s="79"/>
      <c r="K112" s="79"/>
      <c r="L112" s="62"/>
      <c r="M112" s="62"/>
      <c r="N112" s="65"/>
      <c r="O112" s="65"/>
      <c r="P112" s="62"/>
      <c r="Q112" s="62"/>
      <c r="R112" s="79"/>
      <c r="S112" s="79"/>
      <c r="T112" s="62"/>
      <c r="U112" s="62"/>
      <c r="V112" s="79"/>
      <c r="W112" s="79"/>
      <c r="X112" s="62"/>
      <c r="Y112" s="11"/>
      <c r="Z112" s="11"/>
      <c r="AA112" s="68">
        <v>700435452.26000011</v>
      </c>
      <c r="AB112" s="69">
        <v>704353648.16000032</v>
      </c>
      <c r="AC112" s="12">
        <v>0.99443717525956488</v>
      </c>
      <c r="AD112" s="13">
        <v>296609</v>
      </c>
      <c r="AE112" s="14">
        <v>301754</v>
      </c>
      <c r="AF112" s="15">
        <v>0.98294968749378631</v>
      </c>
      <c r="AG112" s="12">
        <v>102.0551</v>
      </c>
      <c r="AH112" s="13">
        <v>401750</v>
      </c>
      <c r="AI112" s="14">
        <v>345391</v>
      </c>
      <c r="AJ112" s="15">
        <v>90.020099999999971</v>
      </c>
      <c r="AK112" s="16">
        <v>90.525999999999996</v>
      </c>
      <c r="AL112" s="17">
        <v>777356795.78999996</v>
      </c>
    </row>
    <row r="113" spans="1:38" ht="14.4" thickBot="1" x14ac:dyDescent="0.35">
      <c r="A113" s="24"/>
      <c r="B113" s="67" t="s">
        <v>3</v>
      </c>
      <c r="C113" s="370">
        <v>473924959</v>
      </c>
      <c r="D113" s="370">
        <v>647090466.73000002</v>
      </c>
      <c r="E113" s="369">
        <v>0.73239366574959341</v>
      </c>
      <c r="F113" s="66">
        <v>265729</v>
      </c>
      <c r="G113" s="66">
        <v>250579</v>
      </c>
      <c r="H113" s="365">
        <v>0.9429870281376892</v>
      </c>
      <c r="I113" s="53">
        <v>0.98409999999999997</v>
      </c>
      <c r="J113" s="379">
        <v>335029</v>
      </c>
      <c r="K113" s="375">
        <v>291754</v>
      </c>
      <c r="L113" s="365">
        <v>0.8708320772231658</v>
      </c>
      <c r="M113" s="369">
        <v>0.85840000000000005</v>
      </c>
      <c r="N113" s="54">
        <v>545146349</v>
      </c>
      <c r="O113" s="54">
        <v>368509962</v>
      </c>
      <c r="P113" s="365">
        <v>0.6759835458422927</v>
      </c>
      <c r="Q113" s="53">
        <v>0.67689999999999995</v>
      </c>
      <c r="R113" s="378">
        <v>244610</v>
      </c>
      <c r="S113" s="378">
        <v>156144</v>
      </c>
      <c r="T113" s="365">
        <v>0.63833857978005804</v>
      </c>
      <c r="U113" s="369">
        <v>0.69599999999999995</v>
      </c>
      <c r="V113" s="66">
        <v>196039</v>
      </c>
      <c r="W113" s="66">
        <v>160719</v>
      </c>
      <c r="X113" s="365">
        <v>0.81983176816857872</v>
      </c>
      <c r="Y113" s="214"/>
      <c r="Z113" s="203">
        <v>295491</v>
      </c>
      <c r="AA113" s="204">
        <v>299512</v>
      </c>
      <c r="AB113" s="205">
        <v>1.0136078594610327</v>
      </c>
      <c r="AC113" s="203">
        <v>401750</v>
      </c>
      <c r="AD113" s="204">
        <v>345391</v>
      </c>
      <c r="AE113" s="205">
        <v>0.85971624144368386</v>
      </c>
      <c r="AF113" s="206">
        <v>777356796</v>
      </c>
      <c r="AG113" s="207">
        <v>528420817</v>
      </c>
      <c r="AH113" s="205">
        <v>0.67976612505231127</v>
      </c>
      <c r="AI113" s="203">
        <v>311364</v>
      </c>
      <c r="AJ113" s="204">
        <v>208259</v>
      </c>
      <c r="AK113" s="205">
        <v>0.6688602407471641</v>
      </c>
      <c r="AL113" s="9"/>
    </row>
    <row r="114" spans="1:38" ht="24.6" customHeight="1" x14ac:dyDescent="0.3">
      <c r="A114" s="25"/>
      <c r="B114" s="25"/>
      <c r="C114" s="71"/>
      <c r="D114" s="72"/>
      <c r="E114" s="26"/>
      <c r="F114" s="432" t="s">
        <v>150</v>
      </c>
      <c r="G114" s="433"/>
      <c r="H114" s="433"/>
      <c r="I114" s="434"/>
      <c r="J114" s="27"/>
      <c r="K114" s="28"/>
      <c r="L114" s="29"/>
      <c r="M114" s="30"/>
      <c r="N114" s="31"/>
      <c r="O114" s="32"/>
      <c r="P114" s="29"/>
      <c r="Q114" s="29"/>
      <c r="R114" s="33"/>
      <c r="S114" s="28"/>
      <c r="T114" s="29"/>
      <c r="U114" s="29"/>
      <c r="V114" s="33"/>
      <c r="W114" s="28"/>
      <c r="X114" s="30"/>
      <c r="Y114" s="11"/>
      <c r="Z114" s="11"/>
      <c r="AA114" s="68">
        <v>700435452.26000011</v>
      </c>
      <c r="AB114" s="69">
        <v>704353648.16000032</v>
      </c>
      <c r="AC114" s="12">
        <v>0.99443717525956488</v>
      </c>
      <c r="AD114" s="13">
        <v>296609</v>
      </c>
      <c r="AE114" s="14">
        <v>301754</v>
      </c>
      <c r="AF114" s="15">
        <v>0.98294968749378631</v>
      </c>
      <c r="AG114" s="12">
        <v>102.0551</v>
      </c>
      <c r="AH114" s="13">
        <v>401750</v>
      </c>
      <c r="AI114" s="14">
        <v>345391</v>
      </c>
      <c r="AJ114" s="15">
        <v>90.020099999999971</v>
      </c>
      <c r="AK114" s="16">
        <v>90.525999999999996</v>
      </c>
      <c r="AL114" s="17">
        <v>777356795.78999996</v>
      </c>
    </row>
    <row r="116" spans="1:38" x14ac:dyDescent="0.25">
      <c r="S116" s="270"/>
    </row>
    <row r="118" spans="1:38" ht="13.8" x14ac:dyDescent="0.3">
      <c r="D118" s="237"/>
      <c r="E118" s="237"/>
      <c r="F118" s="6"/>
    </row>
    <row r="119" spans="1:38" ht="13.8" x14ac:dyDescent="0.3">
      <c r="D119" s="237"/>
      <c r="E119" s="237"/>
      <c r="F119" s="6"/>
    </row>
    <row r="122" spans="1:38" x14ac:dyDescent="0.25">
      <c r="C122" s="213"/>
    </row>
    <row r="123" spans="1:38" x14ac:dyDescent="0.25">
      <c r="C123" s="213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5" stopIfTrue="1" operator="lessThan">
      <formula>0</formula>
    </cfRule>
  </conditionalFormatting>
  <conditionalFormatting sqref="AL1:AL106 AL108:AL111 AL113">
    <cfRule type="cellIs" dxfId="0" priority="4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5 Factor Report</vt:lpstr>
      <vt:lpstr>Agent Activity Report</vt:lpstr>
      <vt:lpstr>Staffing Report</vt:lpstr>
      <vt:lpstr>Self-Assessment Scores for All </vt:lpstr>
      <vt:lpstr>Incentive Goal</vt:lpstr>
      <vt:lpstr>'5 Factor Report'!Print_Area</vt:lpstr>
      <vt:lpstr>'Agent Activity Report'!Print_Area</vt:lpstr>
      <vt:lpstr>'Incentive Goal'!Print_Area</vt:lpstr>
      <vt:lpstr>'Self-Assessment Scores for All '!Print_Area</vt:lpstr>
      <vt:lpstr>'Staffing Report'!Print_Area</vt:lpstr>
      <vt:lpstr>'5 Factor Report'!Print_Titles</vt:lpstr>
      <vt:lpstr>'Agent Activity Report'!Print_Titles</vt:lpstr>
      <vt:lpstr>'Incentive Goal'!Print_Titles</vt:lpstr>
      <vt:lpstr>'Staffing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RLeggett</dc:creator>
  <cp:lastModifiedBy>Henderson, Debra L</cp:lastModifiedBy>
  <cp:lastPrinted>2020-01-13T22:10:58Z</cp:lastPrinted>
  <dcterms:created xsi:type="dcterms:W3CDTF">2008-06-26T17:04:55Z</dcterms:created>
  <dcterms:modified xsi:type="dcterms:W3CDTF">2024-04-12T17:02:59Z</dcterms:modified>
</cp:coreProperties>
</file>