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0D467163-0336-41E2-8510-F044A796BD4C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45" r:id="rId2"/>
    <sheet name="Staffing Report" sheetId="44" r:id="rId3"/>
    <sheet name="Self-Assessment Scores for All " sheetId="20" r:id="rId4"/>
    <sheet name="Incentive Goal" sheetId="30" r:id="rId5"/>
  </sheets>
  <externalReferences>
    <externalReference r:id="rId6"/>
  </externalReferences>
  <definedNames>
    <definedName name="\z" localSheetId="1">#REF!</definedName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1">#REF!</definedName>
    <definedName name="Staffing" localSheetId="2">#REF!</definedName>
    <definedName name="Staffing">#REF!</definedName>
    <definedName name="SUMMARY" localSheetId="1">#REF!</definedName>
    <definedName name="SUMMARY" localSheetId="2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45" l="1"/>
  <c r="B106" i="45"/>
  <c r="B105" i="45"/>
  <c r="B104" i="45"/>
  <c r="B103" i="45"/>
  <c r="B102" i="45"/>
  <c r="B101" i="45"/>
  <c r="B100" i="45"/>
  <c r="B99" i="45"/>
  <c r="B98" i="45"/>
  <c r="B97" i="45"/>
  <c r="B96" i="45"/>
  <c r="B94" i="45"/>
  <c r="B93" i="45"/>
  <c r="B92" i="45"/>
  <c r="B91" i="45"/>
  <c r="B90" i="45"/>
  <c r="B89" i="45"/>
  <c r="B88" i="45"/>
  <c r="B87" i="45"/>
  <c r="B86" i="45"/>
  <c r="B85" i="45"/>
  <c r="B84" i="45"/>
  <c r="B83" i="45"/>
  <c r="B82" i="45"/>
  <c r="B81" i="45"/>
  <c r="B80" i="45"/>
  <c r="B79" i="45"/>
  <c r="B78" i="45"/>
  <c r="B77" i="45"/>
  <c r="B76" i="45"/>
  <c r="B75" i="45"/>
  <c r="B74" i="45"/>
  <c r="B73" i="45"/>
  <c r="B72" i="45"/>
  <c r="B71" i="45"/>
  <c r="B70" i="45"/>
  <c r="B69" i="45"/>
  <c r="B68" i="45"/>
  <c r="B67" i="45"/>
  <c r="B66" i="45"/>
  <c r="B65" i="45"/>
  <c r="B64" i="45"/>
  <c r="B63" i="45"/>
  <c r="B62" i="45"/>
  <c r="B61" i="45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1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3" i="45"/>
  <c r="B12" i="45"/>
  <c r="B11" i="45"/>
  <c r="B10" i="45"/>
  <c r="B9" i="45"/>
  <c r="B8" i="45"/>
  <c r="B7" i="45"/>
  <c r="B6" i="45"/>
  <c r="B5" i="45"/>
  <c r="B4" i="45"/>
  <c r="Y106" i="44"/>
  <c r="S106" i="44"/>
  <c r="Q106" i="44"/>
  <c r="P106" i="44"/>
  <c r="O106" i="44"/>
  <c r="M106" i="44"/>
  <c r="L106" i="44"/>
  <c r="K106" i="44"/>
  <c r="I106" i="44"/>
  <c r="H106" i="44"/>
  <c r="G106" i="44"/>
  <c r="E106" i="44"/>
  <c r="D106" i="44"/>
  <c r="W105" i="44"/>
  <c r="X105" i="44" s="1"/>
  <c r="V105" i="44"/>
  <c r="U105" i="44"/>
  <c r="T105" i="44"/>
  <c r="R105" i="44"/>
  <c r="N105" i="44"/>
  <c r="J105" i="44"/>
  <c r="F105" i="44"/>
  <c r="W104" i="44"/>
  <c r="U104" i="44"/>
  <c r="T104" i="44"/>
  <c r="V104" i="44" s="1"/>
  <c r="X104" i="44" s="1"/>
  <c r="R104" i="44"/>
  <c r="N104" i="44"/>
  <c r="J104" i="44"/>
  <c r="F104" i="44"/>
  <c r="W103" i="44"/>
  <c r="V103" i="44"/>
  <c r="X103" i="44" s="1"/>
  <c r="U103" i="44"/>
  <c r="T103" i="44"/>
  <c r="R103" i="44"/>
  <c r="N103" i="44"/>
  <c r="J103" i="44"/>
  <c r="F103" i="44"/>
  <c r="W102" i="44"/>
  <c r="U102" i="44"/>
  <c r="T102" i="44"/>
  <c r="V102" i="44" s="1"/>
  <c r="X102" i="44" s="1"/>
  <c r="R102" i="44"/>
  <c r="N102" i="44"/>
  <c r="J102" i="44"/>
  <c r="F102" i="44"/>
  <c r="W101" i="44"/>
  <c r="X101" i="44" s="1"/>
  <c r="V101" i="44"/>
  <c r="U101" i="44"/>
  <c r="T101" i="44"/>
  <c r="R101" i="44"/>
  <c r="N101" i="44"/>
  <c r="J101" i="44"/>
  <c r="F101" i="44"/>
  <c r="W100" i="44"/>
  <c r="U100" i="44"/>
  <c r="T100" i="44"/>
  <c r="V100" i="44" s="1"/>
  <c r="X100" i="44" s="1"/>
  <c r="R100" i="44"/>
  <c r="N100" i="44"/>
  <c r="J100" i="44"/>
  <c r="F100" i="44"/>
  <c r="W99" i="44"/>
  <c r="V99" i="44"/>
  <c r="X99" i="44" s="1"/>
  <c r="U99" i="44"/>
  <c r="T99" i="44"/>
  <c r="R99" i="44"/>
  <c r="N99" i="44"/>
  <c r="J99" i="44"/>
  <c r="F99" i="44"/>
  <c r="W98" i="44"/>
  <c r="U98" i="44"/>
  <c r="T98" i="44"/>
  <c r="V98" i="44" s="1"/>
  <c r="X98" i="44" s="1"/>
  <c r="R98" i="44"/>
  <c r="N98" i="44"/>
  <c r="J98" i="44"/>
  <c r="F98" i="44"/>
  <c r="W97" i="44"/>
  <c r="X97" i="44" s="1"/>
  <c r="V97" i="44"/>
  <c r="U97" i="44"/>
  <c r="T97" i="44"/>
  <c r="R97" i="44"/>
  <c r="N97" i="44"/>
  <c r="J97" i="44"/>
  <c r="F97" i="44"/>
  <c r="W96" i="44"/>
  <c r="U96" i="44"/>
  <c r="T96" i="44"/>
  <c r="V96" i="44" s="1"/>
  <c r="X96" i="44" s="1"/>
  <c r="R96" i="44"/>
  <c r="N96" i="44"/>
  <c r="J96" i="44"/>
  <c r="F96" i="44"/>
  <c r="W95" i="44"/>
  <c r="V95" i="44"/>
  <c r="X95" i="44" s="1"/>
  <c r="U95" i="44"/>
  <c r="T95" i="44"/>
  <c r="R95" i="44"/>
  <c r="N95" i="44"/>
  <c r="J95" i="44"/>
  <c r="F95" i="44"/>
  <c r="W94" i="44"/>
  <c r="U94" i="44"/>
  <c r="T94" i="44"/>
  <c r="V94" i="44" s="1"/>
  <c r="X94" i="44" s="1"/>
  <c r="R94" i="44"/>
  <c r="N94" i="44"/>
  <c r="J94" i="44"/>
  <c r="F94" i="44"/>
  <c r="W93" i="44"/>
  <c r="X93" i="44" s="1"/>
  <c r="V93" i="44"/>
  <c r="U93" i="44"/>
  <c r="T93" i="44"/>
  <c r="R93" i="44"/>
  <c r="N93" i="44"/>
  <c r="J93" i="44"/>
  <c r="F93" i="44"/>
  <c r="W92" i="44"/>
  <c r="U92" i="44"/>
  <c r="T92" i="44"/>
  <c r="V92" i="44" s="1"/>
  <c r="X92" i="44" s="1"/>
  <c r="R92" i="44"/>
  <c r="N92" i="44"/>
  <c r="J92" i="44"/>
  <c r="F92" i="44"/>
  <c r="W91" i="44"/>
  <c r="V91" i="44"/>
  <c r="X91" i="44" s="1"/>
  <c r="U91" i="44"/>
  <c r="T91" i="44"/>
  <c r="R91" i="44"/>
  <c r="N91" i="44"/>
  <c r="J91" i="44"/>
  <c r="F91" i="44"/>
  <c r="W90" i="44"/>
  <c r="U90" i="44"/>
  <c r="T90" i="44"/>
  <c r="V90" i="44" s="1"/>
  <c r="X90" i="44" s="1"/>
  <c r="R90" i="44"/>
  <c r="N90" i="44"/>
  <c r="J90" i="44"/>
  <c r="F90" i="44"/>
  <c r="W89" i="44"/>
  <c r="U89" i="44"/>
  <c r="T89" i="44"/>
  <c r="V89" i="44" s="1"/>
  <c r="X89" i="44" s="1"/>
  <c r="R89" i="44"/>
  <c r="N89" i="44"/>
  <c r="J89" i="44"/>
  <c r="F89" i="44"/>
  <c r="W88" i="44"/>
  <c r="U88" i="44"/>
  <c r="T88" i="44"/>
  <c r="V88" i="44" s="1"/>
  <c r="X88" i="44" s="1"/>
  <c r="R88" i="44"/>
  <c r="N88" i="44"/>
  <c r="J88" i="44"/>
  <c r="F88" i="44"/>
  <c r="W87" i="44"/>
  <c r="V87" i="44"/>
  <c r="X87" i="44" s="1"/>
  <c r="U87" i="44"/>
  <c r="T87" i="44"/>
  <c r="R87" i="44"/>
  <c r="N87" i="44"/>
  <c r="J87" i="44"/>
  <c r="F87" i="44"/>
  <c r="W86" i="44"/>
  <c r="U86" i="44"/>
  <c r="T86" i="44"/>
  <c r="V86" i="44" s="1"/>
  <c r="X86" i="44" s="1"/>
  <c r="R86" i="44"/>
  <c r="N86" i="44"/>
  <c r="J86" i="44"/>
  <c r="F86" i="44"/>
  <c r="W85" i="44"/>
  <c r="U85" i="44"/>
  <c r="T85" i="44"/>
  <c r="V85" i="44" s="1"/>
  <c r="X85" i="44" s="1"/>
  <c r="R85" i="44"/>
  <c r="N85" i="44"/>
  <c r="J85" i="44"/>
  <c r="F85" i="44"/>
  <c r="W84" i="44"/>
  <c r="U84" i="44"/>
  <c r="T84" i="44"/>
  <c r="V84" i="44" s="1"/>
  <c r="X84" i="44" s="1"/>
  <c r="R84" i="44"/>
  <c r="N84" i="44"/>
  <c r="J84" i="44"/>
  <c r="F84" i="44"/>
  <c r="W83" i="44"/>
  <c r="V83" i="44"/>
  <c r="X83" i="44" s="1"/>
  <c r="U83" i="44"/>
  <c r="T83" i="44"/>
  <c r="R83" i="44"/>
  <c r="N83" i="44"/>
  <c r="J83" i="44"/>
  <c r="F83" i="44"/>
  <c r="W82" i="44"/>
  <c r="U82" i="44"/>
  <c r="T82" i="44"/>
  <c r="V82" i="44" s="1"/>
  <c r="X82" i="44" s="1"/>
  <c r="R82" i="44"/>
  <c r="N82" i="44"/>
  <c r="J82" i="44"/>
  <c r="F82" i="44"/>
  <c r="W81" i="44"/>
  <c r="U81" i="44"/>
  <c r="T81" i="44"/>
  <c r="V81" i="44" s="1"/>
  <c r="X81" i="44" s="1"/>
  <c r="R81" i="44"/>
  <c r="N81" i="44"/>
  <c r="J81" i="44"/>
  <c r="F81" i="44"/>
  <c r="W80" i="44"/>
  <c r="U80" i="44"/>
  <c r="T80" i="44"/>
  <c r="V80" i="44" s="1"/>
  <c r="X80" i="44" s="1"/>
  <c r="R80" i="44"/>
  <c r="N80" i="44"/>
  <c r="J80" i="44"/>
  <c r="F80" i="44"/>
  <c r="W79" i="44"/>
  <c r="V79" i="44"/>
  <c r="X79" i="44" s="1"/>
  <c r="U79" i="44"/>
  <c r="T79" i="44"/>
  <c r="R79" i="44"/>
  <c r="N79" i="44"/>
  <c r="J79" i="44"/>
  <c r="F79" i="44"/>
  <c r="W78" i="44"/>
  <c r="U78" i="44"/>
  <c r="T78" i="44"/>
  <c r="V78" i="44" s="1"/>
  <c r="X78" i="44" s="1"/>
  <c r="R78" i="44"/>
  <c r="N78" i="44"/>
  <c r="J78" i="44"/>
  <c r="F78" i="44"/>
  <c r="W77" i="44"/>
  <c r="U77" i="44"/>
  <c r="T77" i="44"/>
  <c r="V77" i="44" s="1"/>
  <c r="X77" i="44" s="1"/>
  <c r="R77" i="44"/>
  <c r="N77" i="44"/>
  <c r="J77" i="44"/>
  <c r="F77" i="44"/>
  <c r="W76" i="44"/>
  <c r="U76" i="44"/>
  <c r="T76" i="44"/>
  <c r="V76" i="44" s="1"/>
  <c r="X76" i="44" s="1"/>
  <c r="R76" i="44"/>
  <c r="N76" i="44"/>
  <c r="J76" i="44"/>
  <c r="F76" i="44"/>
  <c r="W75" i="44"/>
  <c r="V75" i="44"/>
  <c r="X75" i="44" s="1"/>
  <c r="U75" i="44"/>
  <c r="T75" i="44"/>
  <c r="R75" i="44"/>
  <c r="N75" i="44"/>
  <c r="J75" i="44"/>
  <c r="F75" i="44"/>
  <c r="W74" i="44"/>
  <c r="U74" i="44"/>
  <c r="T74" i="44"/>
  <c r="V74" i="44" s="1"/>
  <c r="X74" i="44" s="1"/>
  <c r="R74" i="44"/>
  <c r="N74" i="44"/>
  <c r="J74" i="44"/>
  <c r="F74" i="44"/>
  <c r="W73" i="44"/>
  <c r="U73" i="44"/>
  <c r="T73" i="44"/>
  <c r="V73" i="44" s="1"/>
  <c r="X73" i="44" s="1"/>
  <c r="R73" i="44"/>
  <c r="N73" i="44"/>
  <c r="J73" i="44"/>
  <c r="F73" i="44"/>
  <c r="W72" i="44"/>
  <c r="U72" i="44"/>
  <c r="T72" i="44"/>
  <c r="V72" i="44" s="1"/>
  <c r="X72" i="44" s="1"/>
  <c r="R72" i="44"/>
  <c r="N72" i="44"/>
  <c r="J72" i="44"/>
  <c r="F72" i="44"/>
  <c r="W71" i="44"/>
  <c r="V71" i="44"/>
  <c r="X71" i="44" s="1"/>
  <c r="U71" i="44"/>
  <c r="T71" i="44"/>
  <c r="R71" i="44"/>
  <c r="N71" i="44"/>
  <c r="J71" i="44"/>
  <c r="F71" i="44"/>
  <c r="W70" i="44"/>
  <c r="U70" i="44"/>
  <c r="T70" i="44"/>
  <c r="V70" i="44" s="1"/>
  <c r="X70" i="44" s="1"/>
  <c r="R70" i="44"/>
  <c r="N70" i="44"/>
  <c r="J70" i="44"/>
  <c r="F70" i="44"/>
  <c r="W69" i="44"/>
  <c r="U69" i="44"/>
  <c r="T69" i="44"/>
  <c r="V69" i="44" s="1"/>
  <c r="X69" i="44" s="1"/>
  <c r="R69" i="44"/>
  <c r="N69" i="44"/>
  <c r="J69" i="44"/>
  <c r="F69" i="44"/>
  <c r="W68" i="44"/>
  <c r="U68" i="44"/>
  <c r="T68" i="44"/>
  <c r="V68" i="44" s="1"/>
  <c r="X68" i="44" s="1"/>
  <c r="R68" i="44"/>
  <c r="N68" i="44"/>
  <c r="J68" i="44"/>
  <c r="F68" i="44"/>
  <c r="W67" i="44"/>
  <c r="V67" i="44"/>
  <c r="X67" i="44" s="1"/>
  <c r="U67" i="44"/>
  <c r="T67" i="44"/>
  <c r="R67" i="44"/>
  <c r="N67" i="44"/>
  <c r="J67" i="44"/>
  <c r="F67" i="44"/>
  <c r="W66" i="44"/>
  <c r="U66" i="44"/>
  <c r="T66" i="44"/>
  <c r="V66" i="44" s="1"/>
  <c r="X66" i="44" s="1"/>
  <c r="R66" i="44"/>
  <c r="N66" i="44"/>
  <c r="J66" i="44"/>
  <c r="F66" i="44"/>
  <c r="W65" i="44"/>
  <c r="U65" i="44"/>
  <c r="T65" i="44"/>
  <c r="V65" i="44" s="1"/>
  <c r="X65" i="44" s="1"/>
  <c r="R65" i="44"/>
  <c r="N65" i="44"/>
  <c r="J65" i="44"/>
  <c r="F65" i="44"/>
  <c r="W64" i="44"/>
  <c r="U64" i="44"/>
  <c r="T64" i="44"/>
  <c r="V64" i="44" s="1"/>
  <c r="X64" i="44" s="1"/>
  <c r="R64" i="44"/>
  <c r="N64" i="44"/>
  <c r="J64" i="44"/>
  <c r="F64" i="44"/>
  <c r="W63" i="44"/>
  <c r="V63" i="44"/>
  <c r="X63" i="44" s="1"/>
  <c r="U63" i="44"/>
  <c r="T63" i="44"/>
  <c r="R63" i="44"/>
  <c r="N63" i="44"/>
  <c r="J63" i="44"/>
  <c r="F63" i="44"/>
  <c r="W62" i="44"/>
  <c r="U62" i="44"/>
  <c r="T62" i="44"/>
  <c r="V62" i="44" s="1"/>
  <c r="X62" i="44" s="1"/>
  <c r="R62" i="44"/>
  <c r="N62" i="44"/>
  <c r="J62" i="44"/>
  <c r="F62" i="44"/>
  <c r="W61" i="44"/>
  <c r="U61" i="44"/>
  <c r="T61" i="44"/>
  <c r="V61" i="44" s="1"/>
  <c r="X61" i="44" s="1"/>
  <c r="R61" i="44"/>
  <c r="N61" i="44"/>
  <c r="J61" i="44"/>
  <c r="F61" i="44"/>
  <c r="W60" i="44"/>
  <c r="U60" i="44"/>
  <c r="T60" i="44"/>
  <c r="V60" i="44" s="1"/>
  <c r="X60" i="44" s="1"/>
  <c r="R60" i="44"/>
  <c r="N60" i="44"/>
  <c r="J60" i="44"/>
  <c r="F60" i="44"/>
  <c r="W59" i="44"/>
  <c r="V59" i="44"/>
  <c r="X59" i="44" s="1"/>
  <c r="U59" i="44"/>
  <c r="T59" i="44"/>
  <c r="R59" i="44"/>
  <c r="N59" i="44"/>
  <c r="J59" i="44"/>
  <c r="F59" i="44"/>
  <c r="W58" i="44"/>
  <c r="U58" i="44"/>
  <c r="T58" i="44"/>
  <c r="V58" i="44" s="1"/>
  <c r="X58" i="44" s="1"/>
  <c r="R58" i="44"/>
  <c r="N58" i="44"/>
  <c r="J58" i="44"/>
  <c r="F58" i="44"/>
  <c r="W57" i="44"/>
  <c r="U57" i="44"/>
  <c r="T57" i="44"/>
  <c r="V57" i="44" s="1"/>
  <c r="X57" i="44" s="1"/>
  <c r="R57" i="44"/>
  <c r="N57" i="44"/>
  <c r="J57" i="44"/>
  <c r="F57" i="44"/>
  <c r="W56" i="44"/>
  <c r="U56" i="44"/>
  <c r="T56" i="44"/>
  <c r="V56" i="44" s="1"/>
  <c r="X56" i="44" s="1"/>
  <c r="R56" i="44"/>
  <c r="N56" i="44"/>
  <c r="J56" i="44"/>
  <c r="F56" i="44"/>
  <c r="W55" i="44"/>
  <c r="V55" i="44"/>
  <c r="X55" i="44" s="1"/>
  <c r="U55" i="44"/>
  <c r="T55" i="44"/>
  <c r="R55" i="44"/>
  <c r="N55" i="44"/>
  <c r="J55" i="44"/>
  <c r="F55" i="44"/>
  <c r="W54" i="44"/>
  <c r="U54" i="44"/>
  <c r="T54" i="44"/>
  <c r="V54" i="44" s="1"/>
  <c r="X54" i="44" s="1"/>
  <c r="R54" i="44"/>
  <c r="N54" i="44"/>
  <c r="J54" i="44"/>
  <c r="F54" i="44"/>
  <c r="W53" i="44"/>
  <c r="U53" i="44"/>
  <c r="T53" i="44"/>
  <c r="V53" i="44" s="1"/>
  <c r="X53" i="44" s="1"/>
  <c r="R53" i="44"/>
  <c r="N53" i="44"/>
  <c r="J53" i="44"/>
  <c r="F53" i="44"/>
  <c r="W52" i="44"/>
  <c r="U52" i="44"/>
  <c r="T52" i="44"/>
  <c r="V52" i="44" s="1"/>
  <c r="X52" i="44" s="1"/>
  <c r="R52" i="44"/>
  <c r="N52" i="44"/>
  <c r="J52" i="44"/>
  <c r="F52" i="44"/>
  <c r="W51" i="44"/>
  <c r="V51" i="44"/>
  <c r="X51" i="44" s="1"/>
  <c r="U51" i="44"/>
  <c r="T51" i="44"/>
  <c r="R51" i="44"/>
  <c r="N51" i="44"/>
  <c r="J51" i="44"/>
  <c r="F51" i="44"/>
  <c r="W50" i="44"/>
  <c r="U50" i="44"/>
  <c r="T50" i="44"/>
  <c r="V50" i="44" s="1"/>
  <c r="X50" i="44" s="1"/>
  <c r="R50" i="44"/>
  <c r="N50" i="44"/>
  <c r="J50" i="44"/>
  <c r="F50" i="44"/>
  <c r="W49" i="44"/>
  <c r="U49" i="44"/>
  <c r="T49" i="44"/>
  <c r="V49" i="44" s="1"/>
  <c r="X49" i="44" s="1"/>
  <c r="R49" i="44"/>
  <c r="N49" i="44"/>
  <c r="J49" i="44"/>
  <c r="F49" i="44"/>
  <c r="W48" i="44"/>
  <c r="U48" i="44"/>
  <c r="T48" i="44"/>
  <c r="V48" i="44" s="1"/>
  <c r="X48" i="44" s="1"/>
  <c r="R48" i="44"/>
  <c r="N48" i="44"/>
  <c r="J48" i="44"/>
  <c r="F48" i="44"/>
  <c r="W47" i="44"/>
  <c r="V47" i="44"/>
  <c r="X47" i="44" s="1"/>
  <c r="U47" i="44"/>
  <c r="T47" i="44"/>
  <c r="R47" i="44"/>
  <c r="N47" i="44"/>
  <c r="J47" i="44"/>
  <c r="F47" i="44"/>
  <c r="W46" i="44"/>
  <c r="U46" i="44"/>
  <c r="T46" i="44"/>
  <c r="V46" i="44" s="1"/>
  <c r="X46" i="44" s="1"/>
  <c r="R46" i="44"/>
  <c r="N46" i="44"/>
  <c r="J46" i="44"/>
  <c r="F46" i="44"/>
  <c r="W45" i="44"/>
  <c r="U45" i="44"/>
  <c r="T45" i="44"/>
  <c r="V45" i="44" s="1"/>
  <c r="X45" i="44" s="1"/>
  <c r="R45" i="44"/>
  <c r="N45" i="44"/>
  <c r="J45" i="44"/>
  <c r="F45" i="44"/>
  <c r="W44" i="44"/>
  <c r="U44" i="44"/>
  <c r="T44" i="44"/>
  <c r="V44" i="44" s="1"/>
  <c r="X44" i="44" s="1"/>
  <c r="R44" i="44"/>
  <c r="N44" i="44"/>
  <c r="J44" i="44"/>
  <c r="F44" i="44"/>
  <c r="W43" i="44"/>
  <c r="V43" i="44"/>
  <c r="X43" i="44" s="1"/>
  <c r="U43" i="44"/>
  <c r="T43" i="44"/>
  <c r="R43" i="44"/>
  <c r="N43" i="44"/>
  <c r="J43" i="44"/>
  <c r="F43" i="44"/>
  <c r="W42" i="44"/>
  <c r="U42" i="44"/>
  <c r="T42" i="44"/>
  <c r="V42" i="44" s="1"/>
  <c r="X42" i="44" s="1"/>
  <c r="R42" i="44"/>
  <c r="N42" i="44"/>
  <c r="J42" i="44"/>
  <c r="F42" i="44"/>
  <c r="W41" i="44"/>
  <c r="U41" i="44"/>
  <c r="T41" i="44"/>
  <c r="V41" i="44" s="1"/>
  <c r="X41" i="44" s="1"/>
  <c r="R41" i="44"/>
  <c r="N41" i="44"/>
  <c r="J41" i="44"/>
  <c r="F41" i="44"/>
  <c r="W40" i="44"/>
  <c r="U40" i="44"/>
  <c r="T40" i="44"/>
  <c r="V40" i="44" s="1"/>
  <c r="X40" i="44" s="1"/>
  <c r="R40" i="44"/>
  <c r="N40" i="44"/>
  <c r="J40" i="44"/>
  <c r="F40" i="44"/>
  <c r="W39" i="44"/>
  <c r="V39" i="44"/>
  <c r="X39" i="44" s="1"/>
  <c r="U39" i="44"/>
  <c r="T39" i="44"/>
  <c r="R39" i="44"/>
  <c r="N39" i="44"/>
  <c r="J39" i="44"/>
  <c r="F39" i="44"/>
  <c r="W38" i="44"/>
  <c r="U38" i="44"/>
  <c r="T38" i="44"/>
  <c r="V38" i="44" s="1"/>
  <c r="X38" i="44" s="1"/>
  <c r="R38" i="44"/>
  <c r="N38" i="44"/>
  <c r="J38" i="44"/>
  <c r="F38" i="44"/>
  <c r="W37" i="44"/>
  <c r="U37" i="44"/>
  <c r="T37" i="44"/>
  <c r="V37" i="44" s="1"/>
  <c r="X37" i="44" s="1"/>
  <c r="R37" i="44"/>
  <c r="N37" i="44"/>
  <c r="J37" i="44"/>
  <c r="F37" i="44"/>
  <c r="W36" i="44"/>
  <c r="U36" i="44"/>
  <c r="T36" i="44"/>
  <c r="V36" i="44" s="1"/>
  <c r="X36" i="44" s="1"/>
  <c r="R36" i="44"/>
  <c r="N36" i="44"/>
  <c r="J36" i="44"/>
  <c r="F36" i="44"/>
  <c r="W35" i="44"/>
  <c r="V35" i="44"/>
  <c r="X35" i="44" s="1"/>
  <c r="U35" i="44"/>
  <c r="T35" i="44"/>
  <c r="R35" i="44"/>
  <c r="N35" i="44"/>
  <c r="J35" i="44"/>
  <c r="F35" i="44"/>
  <c r="W34" i="44"/>
  <c r="U34" i="44"/>
  <c r="T34" i="44"/>
  <c r="V34" i="44" s="1"/>
  <c r="X34" i="44" s="1"/>
  <c r="R34" i="44"/>
  <c r="N34" i="44"/>
  <c r="J34" i="44"/>
  <c r="F34" i="44"/>
  <c r="W33" i="44"/>
  <c r="U33" i="44"/>
  <c r="T33" i="44"/>
  <c r="V33" i="44" s="1"/>
  <c r="X33" i="44" s="1"/>
  <c r="R33" i="44"/>
  <c r="N33" i="44"/>
  <c r="J33" i="44"/>
  <c r="F33" i="44"/>
  <c r="W32" i="44"/>
  <c r="U32" i="44"/>
  <c r="T32" i="44"/>
  <c r="V32" i="44" s="1"/>
  <c r="X32" i="44" s="1"/>
  <c r="R32" i="44"/>
  <c r="N32" i="44"/>
  <c r="J32" i="44"/>
  <c r="F32" i="44"/>
  <c r="W31" i="44"/>
  <c r="V31" i="44"/>
  <c r="X31" i="44" s="1"/>
  <c r="U31" i="44"/>
  <c r="T31" i="44"/>
  <c r="R31" i="44"/>
  <c r="N31" i="44"/>
  <c r="J31" i="44"/>
  <c r="F31" i="44"/>
  <c r="W30" i="44"/>
  <c r="U30" i="44"/>
  <c r="T30" i="44"/>
  <c r="V30" i="44" s="1"/>
  <c r="X30" i="44" s="1"/>
  <c r="R30" i="44"/>
  <c r="N30" i="44"/>
  <c r="J30" i="44"/>
  <c r="F30" i="44"/>
  <c r="W29" i="44"/>
  <c r="U29" i="44"/>
  <c r="T29" i="44"/>
  <c r="V29" i="44" s="1"/>
  <c r="X29" i="44" s="1"/>
  <c r="R29" i="44"/>
  <c r="N29" i="44"/>
  <c r="J29" i="44"/>
  <c r="F29" i="44"/>
  <c r="W28" i="44"/>
  <c r="U28" i="44"/>
  <c r="T28" i="44"/>
  <c r="V28" i="44" s="1"/>
  <c r="X28" i="44" s="1"/>
  <c r="R28" i="44"/>
  <c r="N28" i="44"/>
  <c r="J28" i="44"/>
  <c r="F28" i="44"/>
  <c r="W27" i="44"/>
  <c r="V27" i="44"/>
  <c r="X27" i="44" s="1"/>
  <c r="U27" i="44"/>
  <c r="T27" i="44"/>
  <c r="R27" i="44"/>
  <c r="N27" i="44"/>
  <c r="J27" i="44"/>
  <c r="F27" i="44"/>
  <c r="W26" i="44"/>
  <c r="U26" i="44"/>
  <c r="T26" i="44"/>
  <c r="V26" i="44" s="1"/>
  <c r="X26" i="44" s="1"/>
  <c r="R26" i="44"/>
  <c r="N26" i="44"/>
  <c r="J26" i="44"/>
  <c r="F26" i="44"/>
  <c r="W25" i="44"/>
  <c r="U25" i="44"/>
  <c r="T25" i="44"/>
  <c r="V25" i="44" s="1"/>
  <c r="X25" i="44" s="1"/>
  <c r="R25" i="44"/>
  <c r="N25" i="44"/>
  <c r="J25" i="44"/>
  <c r="F25" i="44"/>
  <c r="W24" i="44"/>
  <c r="U24" i="44"/>
  <c r="T24" i="44"/>
  <c r="V24" i="44" s="1"/>
  <c r="X24" i="44" s="1"/>
  <c r="R24" i="44"/>
  <c r="N24" i="44"/>
  <c r="J24" i="44"/>
  <c r="F24" i="44"/>
  <c r="W23" i="44"/>
  <c r="V23" i="44"/>
  <c r="X23" i="44" s="1"/>
  <c r="U23" i="44"/>
  <c r="T23" i="44"/>
  <c r="R23" i="44"/>
  <c r="N23" i="44"/>
  <c r="J23" i="44"/>
  <c r="F23" i="44"/>
  <c r="W22" i="44"/>
  <c r="U22" i="44"/>
  <c r="T22" i="44"/>
  <c r="V22" i="44" s="1"/>
  <c r="X22" i="44" s="1"/>
  <c r="R22" i="44"/>
  <c r="N22" i="44"/>
  <c r="J22" i="44"/>
  <c r="F22" i="44"/>
  <c r="W21" i="44"/>
  <c r="U21" i="44"/>
  <c r="T21" i="44"/>
  <c r="V21" i="44" s="1"/>
  <c r="X21" i="44" s="1"/>
  <c r="R21" i="44"/>
  <c r="N21" i="44"/>
  <c r="J21" i="44"/>
  <c r="F21" i="44"/>
  <c r="W20" i="44"/>
  <c r="U20" i="44"/>
  <c r="T20" i="44"/>
  <c r="V20" i="44" s="1"/>
  <c r="X20" i="44" s="1"/>
  <c r="R20" i="44"/>
  <c r="N20" i="44"/>
  <c r="J20" i="44"/>
  <c r="F20" i="44"/>
  <c r="W19" i="44"/>
  <c r="V19" i="44"/>
  <c r="X19" i="44" s="1"/>
  <c r="U19" i="44"/>
  <c r="T19" i="44"/>
  <c r="R19" i="44"/>
  <c r="N19" i="44"/>
  <c r="J19" i="44"/>
  <c r="F19" i="44"/>
  <c r="W18" i="44"/>
  <c r="U18" i="44"/>
  <c r="T18" i="44"/>
  <c r="V18" i="44" s="1"/>
  <c r="X18" i="44" s="1"/>
  <c r="R18" i="44"/>
  <c r="N18" i="44"/>
  <c r="J18" i="44"/>
  <c r="F18" i="44"/>
  <c r="W17" i="44"/>
  <c r="U17" i="44"/>
  <c r="T17" i="44"/>
  <c r="V17" i="44" s="1"/>
  <c r="X17" i="44" s="1"/>
  <c r="R17" i="44"/>
  <c r="N17" i="44"/>
  <c r="J17" i="44"/>
  <c r="F17" i="44"/>
  <c r="W16" i="44"/>
  <c r="U16" i="44"/>
  <c r="T16" i="44"/>
  <c r="V16" i="44" s="1"/>
  <c r="X16" i="44" s="1"/>
  <c r="R16" i="44"/>
  <c r="N16" i="44"/>
  <c r="J16" i="44"/>
  <c r="F16" i="44"/>
  <c r="W15" i="44"/>
  <c r="V15" i="44"/>
  <c r="X15" i="44" s="1"/>
  <c r="U15" i="44"/>
  <c r="T15" i="44"/>
  <c r="R15" i="44"/>
  <c r="N15" i="44"/>
  <c r="J15" i="44"/>
  <c r="F15" i="44"/>
  <c r="W14" i="44"/>
  <c r="U14" i="44"/>
  <c r="T14" i="44"/>
  <c r="V14" i="44" s="1"/>
  <c r="X14" i="44" s="1"/>
  <c r="R14" i="44"/>
  <c r="N14" i="44"/>
  <c r="J14" i="44"/>
  <c r="F14" i="44"/>
  <c r="W13" i="44"/>
  <c r="U13" i="44"/>
  <c r="V13" i="44" s="1"/>
  <c r="X13" i="44" s="1"/>
  <c r="R13" i="44"/>
  <c r="N13" i="44"/>
  <c r="J13" i="44"/>
  <c r="F13" i="44"/>
  <c r="X12" i="44"/>
  <c r="W12" i="44"/>
  <c r="V12" i="44"/>
  <c r="U12" i="44"/>
  <c r="T12" i="44"/>
  <c r="R12" i="44"/>
  <c r="N12" i="44"/>
  <c r="J12" i="44"/>
  <c r="F12" i="44"/>
  <c r="W11" i="44"/>
  <c r="U11" i="44"/>
  <c r="V11" i="44" s="1"/>
  <c r="X11" i="44" s="1"/>
  <c r="T11" i="44"/>
  <c r="R11" i="44"/>
  <c r="N11" i="44"/>
  <c r="J11" i="44"/>
  <c r="F11" i="44"/>
  <c r="W10" i="44"/>
  <c r="U10" i="44"/>
  <c r="T10" i="44"/>
  <c r="V10" i="44" s="1"/>
  <c r="X10" i="44" s="1"/>
  <c r="R10" i="44"/>
  <c r="N10" i="44"/>
  <c r="J10" i="44"/>
  <c r="F10" i="44"/>
  <c r="W9" i="44"/>
  <c r="V9" i="44"/>
  <c r="X9" i="44" s="1"/>
  <c r="U9" i="44"/>
  <c r="T9" i="44"/>
  <c r="R9" i="44"/>
  <c r="N9" i="44"/>
  <c r="J9" i="44"/>
  <c r="F9" i="44"/>
  <c r="X8" i="44"/>
  <c r="W8" i="44"/>
  <c r="V8" i="44"/>
  <c r="U8" i="44"/>
  <c r="T8" i="44"/>
  <c r="R8" i="44"/>
  <c r="N8" i="44"/>
  <c r="J8" i="44"/>
  <c r="F8" i="44"/>
  <c r="W7" i="44"/>
  <c r="U7" i="44"/>
  <c r="U106" i="44" s="1"/>
  <c r="T7" i="44"/>
  <c r="R7" i="44"/>
  <c r="N7" i="44"/>
  <c r="J7" i="44"/>
  <c r="F7" i="44"/>
  <c r="W6" i="44"/>
  <c r="U6" i="44"/>
  <c r="T6" i="44"/>
  <c r="V6" i="44" s="1"/>
  <c r="X6" i="44" s="1"/>
  <c r="R6" i="44"/>
  <c r="N6" i="44"/>
  <c r="J6" i="44"/>
  <c r="F6" i="44"/>
  <c r="W5" i="44"/>
  <c r="V5" i="44"/>
  <c r="X5" i="44" s="1"/>
  <c r="U5" i="44"/>
  <c r="T5" i="44"/>
  <c r="R5" i="44"/>
  <c r="N5" i="44"/>
  <c r="N106" i="44" s="1"/>
  <c r="J5" i="44"/>
  <c r="J106" i="44" s="1"/>
  <c r="F5" i="44"/>
  <c r="X4" i="44"/>
  <c r="W4" i="44"/>
  <c r="W106" i="44" s="1"/>
  <c r="V4" i="44"/>
  <c r="U4" i="44"/>
  <c r="T4" i="44"/>
  <c r="R4" i="44"/>
  <c r="R106" i="44" s="1"/>
  <c r="N4" i="44"/>
  <c r="J4" i="44"/>
  <c r="F4" i="44"/>
  <c r="F106" i="44" s="1"/>
  <c r="D107" i="32"/>
  <c r="T106" i="44" l="1"/>
  <c r="V7" i="44"/>
  <c r="X7" i="44" s="1"/>
  <c r="S108" i="30"/>
  <c r="V106" i="44" l="1"/>
  <c r="X106" i="44" s="1"/>
  <c r="C108" i="30"/>
  <c r="J108" i="30" l="1"/>
  <c r="C110" i="30" l="1"/>
  <c r="R108" i="30" l="1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<sst xmlns="http://schemas.openxmlformats.org/spreadsheetml/2006/main" count="1343" uniqueCount="324">
  <si>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</si>
  <si>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</si>
  <si>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</si>
  <si>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</si>
  <si>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</si>
  <si>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</si>
  <si>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</si>
  <si>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</si>
  <si>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</si>
  <si>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</si>
  <si>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</si>
  <si>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</si>
  <si>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</si>
  <si>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</si>
  <si>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</si>
  <si>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</si>
  <si>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</si>
  <si>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</si>
  <si>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</si>
  <si>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</si>
  <si>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</si>
  <si>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</si>
  <si>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</si>
  <si>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</si>
  <si>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</si>
  <si>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</si>
  <si>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</si>
  <si>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</si>
  <si>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</si>
  <si>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</si>
  <si>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</si>
  <si>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</si>
  <si>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</si>
  <si>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</si>
  <si>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</si>
  <si>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</si>
  <si>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</si>
  <si>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</si>
  <si>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</si>
  <si>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</si>
  <si>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</si>
  <si>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</si>
  <si>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</si>
  <si>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</si>
  <si>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</si>
  <si>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</si>
  <si>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</si>
  <si>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</si>
  <si>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</si>
  <si>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</si>
  <si>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</si>
  <si>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</si>
  <si>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</si>
  <si>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</si>
  <si>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</si>
  <si>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</si>
  <si>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</si>
  <si>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</si>
  <si>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</si>
  <si>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</si>
  <si>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</si>
  <si>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</si>
  <si>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</si>
  <si>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</si>
  <si>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</si>
  <si>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</si>
  <si>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</si>
  <si>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</si>
  <si>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</si>
  <si>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</si>
  <si>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</si>
  <si>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</si>
  <si>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</si>
  <si>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</si>
  <si>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</si>
  <si>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</si>
  <si>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</si>
  <si>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</si>
  <si>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</si>
  <si>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</si>
  <si>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</si>
  <si>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</si>
  <si>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</si>
  <si>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</si>
  <si>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</si>
  <si>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</si>
  <si>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</si>
  <si>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</si>
  <si>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</si>
  <si>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</si>
  <si>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</si>
  <si>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</si>
  <si>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</si>
  <si>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</si>
  <si>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</si>
  <si>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</si>
  <si>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</si>
  <si>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</si>
  <si>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</si>
  <si>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</si>
  <si>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</si>
  <si>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</si>
  <si>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</si>
  <si>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</si>
  <si>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</si>
  <si>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</si>
  <si>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</si>
  <si>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</si>
  <si>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</si>
  <si>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</si>
  <si>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</si>
  <si>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</si>
  <si>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</si>
  <si>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</si>
  <si>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</si>
  <si>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</si>
  <si>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</si>
  <si>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</si>
  <si>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</si>
  <si>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</si>
  <si>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</si>
  <si>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</si>
  <si>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</si>
  <si>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</si>
  <si>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</si>
  <si>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</si>
  <si>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</si>
  <si>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</si>
  <si>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</si>
  <si>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</si>
  <si>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</si>
  <si>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</si>
  <si>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</si>
  <si>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</si>
  <si>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</si>
  <si>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</si>
  <si>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</si>
  <si>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</si>
  <si>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</si>
  <si>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</si>
  <si>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</si>
  <si>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</si>
  <si>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</si>
  <si>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</si>
  <si>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</si>
  <si>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</si>
  <si>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</si>
  <si>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</si>
  <si>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</si>
  <si>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</si>
  <si>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</si>
  <si>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</si>
  <si>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</si>
  <si>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</si>
  <si>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</si>
  <si>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</si>
  <si>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</si>
  <si>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</si>
  <si>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</si>
  <si>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</si>
  <si>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</si>
  <si>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</si>
  <si>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</si>
  <si>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</si>
  <si>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</si>
  <si>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</si>
  <si>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</si>
  <si>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</si>
  <si>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</si>
  <si>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</si>
  <si>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</si>
  <si>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</si>
  <si>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</si>
  <si>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</si>
  <si>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</si>
  <si>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</si>
  <si>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</si>
  <si>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</si>
  <si>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</si>
  <si>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</si>
  <si>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</si>
  <si>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</si>
  <si>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</si>
  <si>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</si>
  <si>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</si>
  <si>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</si>
  <si>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</si>
  <si>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</si>
  <si>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</si>
  <si>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</si>
  <si>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</si>
  <si>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</si>
  <si>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</si>
  <si>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</si>
  <si>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</si>
  <si>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</si>
  <si>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</si>
  <si>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</si>
  <si>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</si>
  <si>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</si>
  <si>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</si>
  <si>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</si>
  <si>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</si>
  <si>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</si>
  <si>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</si>
  <si>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</si>
  <si>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</si>
  <si>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</si>
  <si>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</si>
  <si>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</si>
  <si>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</si>
  <si>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</si>
  <si>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</si>
  <si>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</si>
  <si>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</si>
  <si>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</si>
  <si>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</si>
  <si>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</si>
  <si>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</si>
  <si>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</si>
  <si>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</si>
  <si>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</si>
  <si>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</si>
  <si>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</si>
  <si>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</si>
  <si>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</si>
  <si>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</si>
  <si>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</si>
  <si>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</si>
  <si>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</si>
  <si>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</si>
  <si>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</si>
  <si>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</si>
  <si>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</si>
  <si>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</si>
  <si>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</si>
  <si>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</si>
  <si>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</si>
  <si>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</si>
  <si>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</si>
  <si>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</si>
  <si>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</si>
  <si>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</si>
  <si>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</si>
  <si>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</si>
  <si>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</si>
  <si>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</si>
  <si>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</si>
  <si>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</si>
  <si>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</si>
  <si>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</si>
  <si>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</si>
  <si>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</si>
  <si>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</si>
  <si>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</si>
  <si>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</si>
  <si>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</si>
  <si>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</si>
  <si>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</si>
  <si>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</si>
  <si>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</si>
  <si>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</si>
  <si>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</si>
  <si>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</si>
  <si>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</si>
  <si>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</si>
  <si>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</si>
  <si>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</si>
  <si>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</si>
  <si>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</si>
  <si>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</si>
  <si>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</si>
  <si>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</si>
  <si>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</si>
  <si>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</si>
  <si>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</si>
  <si>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</si>
  <si>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</si>
  <si>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</si>
  <si>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</si>
  <si>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</si>
  <si>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</si>
  <si>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</si>
  <si>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</si>
  <si>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</si>
  <si>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</si>
  <si>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</si>
  <si>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</si>
  <si>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</si>
  <si>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</si>
  <si>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</si>
  <si>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</si>
  <si>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</si>
  <si>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</si>
  <si>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</si>
  <si>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</si>
  <si>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</si>
  <si>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</si>
  <si>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</si>
  <si>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0.05 Attorney</t>
  </si>
  <si>
    <t>4.70% Attorney</t>
  </si>
  <si>
    <t>5.20% Attorney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</si>
  <si>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</si>
  <si>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</si>
  <si>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</si>
  <si>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</si>
  <si>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</si>
  <si>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</si>
  <si>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</si>
  <si>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</si>
  <si>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</si>
  <si>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2 Deputies, .50 Attorney</t>
  </si>
  <si>
    <t>Not Seasonally Adjusted</t>
  </si>
  <si>
    <t>CONTRACT FTEs</t>
  </si>
  <si>
    <t>Cost Effectiveness as of 09.30.2023</t>
  </si>
  <si>
    <t>Smith, Omia</t>
  </si>
  <si>
    <t>1.5 Deputy</t>
  </si>
  <si>
    <t>1.5 contracted clerical (3-pt) and 1 contracted Trainer (2 pt)</t>
  </si>
  <si>
    <t>5 Factor Report SFY2024 Jun 2024</t>
  </si>
  <si>
    <t>Agent Activity Report Jun 2024</t>
  </si>
  <si>
    <t>Incentive Goal SFY2024 Jun 2024</t>
  </si>
  <si>
    <t>Self Assessment Jun 2024</t>
  </si>
  <si>
    <t>TOTAL STAFFING as of 06.28.2024 - SFY24 4th Quarter</t>
  </si>
  <si>
    <t>as of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</si>
</sst>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47" fillId="0" borderId="0"/>
    <xf numFmtId="0" fontId="48" fillId="0" borderId="0"/>
    <xf numFmtId="0" fontId="49" fillId="0" borderId="0"/>
  </cellStyleXfs>
  <cellXfs count="437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17" fontId="31" fillId="0" borderId="0" xfId="10" applyNumberFormat="1" applyFont="1" applyAlignment="1">
      <alignment horizontal="left"/>
    </xf>
    <xf numFmtId="0" fontId="3" fillId="0" borderId="0" xfId="17"/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1" fillId="5" borderId="0" xfId="10" applyFont="1" applyFill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6" fontId="28" fillId="5" borderId="0" xfId="10" applyNumberFormat="1" applyFont="1" applyFill="1" applyAlignment="1">
      <alignment horizontal="center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165" fontId="38" fillId="0" borderId="0" xfId="10" applyFont="1" applyAlignment="1">
      <alignment horizontal="left" vertical="center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/>
    </xf>
    <xf numFmtId="0" fontId="39" fillId="9" borderId="0" xfId="18" applyFont="1" applyFill="1" applyAlignment="1">
      <alignment horizontal="center"/>
    </xf>
    <xf numFmtId="0" fontId="39" fillId="9" borderId="3" xfId="18" applyFont="1" applyFill="1" applyBorder="1" applyAlignment="1">
      <alignment horizontal="center"/>
    </xf>
    <xf numFmtId="0" fontId="40" fillId="13" borderId="32" xfId="18" applyFont="1" applyFill="1" applyBorder="1" applyAlignment="1">
      <alignment horizontal="center" vertical="center" wrapText="1"/>
    </xf>
    <xf numFmtId="2" fontId="39" fillId="9" borderId="28" xfId="18" applyNumberFormat="1" applyFont="1" applyFill="1" applyBorder="1" applyAlignment="1">
      <alignment horizontal="center" vertical="center" wrapText="1"/>
    </xf>
    <xf numFmtId="2" fontId="39" fillId="9" borderId="30" xfId="18" applyNumberFormat="1" applyFont="1" applyFill="1" applyBorder="1" applyAlignment="1">
      <alignment horizontal="center" vertical="center" wrapText="1"/>
    </xf>
    <xf numFmtId="2" fontId="39" fillId="9" borderId="29" xfId="18" applyNumberFormat="1" applyFont="1" applyFill="1" applyBorder="1" applyAlignment="1">
      <alignment horizontal="center" vertical="center" wrapText="1"/>
    </xf>
    <xf numFmtId="2" fontId="39" fillId="3" borderId="28" xfId="18" applyNumberFormat="1" applyFont="1" applyFill="1" applyBorder="1" applyAlignment="1">
      <alignment horizontal="center" vertical="center" wrapText="1"/>
    </xf>
    <xf numFmtId="2" fontId="39" fillId="3" borderId="30" xfId="18" applyNumberFormat="1" applyFont="1" applyFill="1" applyBorder="1" applyAlignment="1">
      <alignment horizontal="center" vertical="center" wrapText="1"/>
    </xf>
    <xf numFmtId="2" fontId="39" fillId="3" borderId="0" xfId="18" applyNumberFormat="1" applyFont="1" applyFill="1" applyAlignment="1">
      <alignment horizontal="center" vertical="center" wrapText="1"/>
    </xf>
    <xf numFmtId="2" fontId="39" fillId="3" borderId="3" xfId="18" applyNumberFormat="1" applyFont="1" applyFill="1" applyBorder="1" applyAlignment="1">
      <alignment horizontal="center" vertical="center" wrapText="1"/>
    </xf>
    <xf numFmtId="0" fontId="39" fillId="9" borderId="28" xfId="18" applyFont="1" applyFill="1" applyBorder="1" applyAlignment="1">
      <alignment horizontal="center" vertical="center" wrapText="1"/>
    </xf>
    <xf numFmtId="0" fontId="39" fillId="9" borderId="30" xfId="18" applyFont="1" applyFill="1" applyBorder="1" applyAlignment="1">
      <alignment horizontal="center" vertical="center" wrapText="1"/>
    </xf>
    <xf numFmtId="10" fontId="39" fillId="9" borderId="29" xfId="18" applyNumberFormat="1" applyFont="1" applyFill="1" applyBorder="1" applyAlignment="1">
      <alignment horizontal="center" vertical="center" wrapText="1"/>
    </xf>
    <xf numFmtId="0" fontId="41" fillId="3" borderId="28" xfId="18" applyFont="1" applyFill="1" applyBorder="1" applyAlignment="1">
      <alignment horizontal="center" vertical="center" wrapText="1"/>
    </xf>
    <xf numFmtId="0" fontId="41" fillId="3" borderId="30" xfId="18" applyFont="1" applyFill="1" applyBorder="1" applyAlignment="1">
      <alignment horizontal="center" vertical="center" wrapText="1"/>
    </xf>
    <xf numFmtId="10" fontId="41" fillId="3" borderId="29" xfId="18" applyNumberFormat="1" applyFont="1" applyFill="1" applyBorder="1" applyAlignment="1">
      <alignment horizontal="center" vertical="center" wrapText="1"/>
    </xf>
    <xf numFmtId="0" fontId="39" fillId="9" borderId="29" xfId="18" applyFont="1" applyFill="1" applyBorder="1" applyAlignment="1">
      <alignment horizontal="center" vertical="center" wrapText="1"/>
    </xf>
    <xf numFmtId="0" fontId="42" fillId="0" borderId="34" xfId="19" applyFont="1" applyBorder="1" applyAlignment="1" applyProtection="1">
      <alignment horizontal="center"/>
      <protection locked="0"/>
    </xf>
    <xf numFmtId="0" fontId="43" fillId="0" borderId="34" xfId="20" applyFont="1" applyBorder="1" applyAlignment="1" applyProtection="1">
      <alignment horizontal="center" vertical="center" wrapText="1"/>
      <protection locked="0"/>
    </xf>
    <xf numFmtId="2" fontId="42" fillId="9" borderId="34" xfId="18" applyNumberFormat="1" applyFont="1" applyFill="1" applyBorder="1" applyAlignment="1" applyProtection="1">
      <alignment horizontal="right"/>
      <protection locked="0"/>
    </xf>
    <xf numFmtId="2" fontId="42" fillId="9" borderId="34" xfId="18" applyNumberFormat="1" applyFont="1" applyFill="1" applyBorder="1" applyAlignment="1">
      <alignment horizontal="right"/>
    </xf>
    <xf numFmtId="2" fontId="42" fillId="0" borderId="34" xfId="18" quotePrefix="1" applyNumberFormat="1" applyFont="1" applyBorder="1" applyAlignment="1" applyProtection="1">
      <alignment horizontal="right"/>
      <protection locked="0"/>
    </xf>
    <xf numFmtId="2" fontId="42" fillId="0" borderId="41" xfId="18" quotePrefix="1" applyNumberFormat="1" applyFont="1" applyBorder="1" applyAlignment="1">
      <alignment horizontal="right"/>
    </xf>
    <xf numFmtId="2" fontId="42" fillId="0" borderId="35" xfId="18" applyNumberFormat="1" applyFont="1" applyBorder="1" applyAlignment="1" applyProtection="1">
      <alignment horizontal="right"/>
      <protection locked="0"/>
    </xf>
    <xf numFmtId="2" fontId="42" fillId="9" borderId="36" xfId="18" quotePrefix="1" applyNumberFormat="1" applyFont="1" applyFill="1" applyBorder="1" applyAlignment="1" applyProtection="1">
      <alignment horizontal="right"/>
      <protection locked="0"/>
    </xf>
    <xf numFmtId="2" fontId="42" fillId="9" borderId="34" xfId="18" quotePrefix="1" applyNumberFormat="1" applyFont="1" applyFill="1" applyBorder="1" applyAlignment="1" applyProtection="1">
      <alignment horizontal="right"/>
      <protection locked="0"/>
    </xf>
    <xf numFmtId="2" fontId="42" fillId="9" borderId="41" xfId="18" quotePrefix="1" applyNumberFormat="1" applyFont="1" applyFill="1" applyBorder="1" applyAlignment="1">
      <alignment horizontal="right"/>
    </xf>
    <xf numFmtId="2" fontId="42" fillId="9" borderId="35" xfId="18" applyNumberFormat="1" applyFont="1" applyFill="1" applyBorder="1" applyAlignment="1" applyProtection="1">
      <alignment horizontal="right"/>
      <protection locked="0"/>
    </xf>
    <xf numFmtId="2" fontId="42" fillId="3" borderId="36" xfId="18" quotePrefix="1" applyNumberFormat="1" applyFont="1" applyFill="1" applyBorder="1" applyAlignment="1" applyProtection="1">
      <alignment horizontal="right"/>
      <protection locked="0"/>
    </xf>
    <xf numFmtId="2" fontId="42" fillId="3" borderId="34" xfId="18" quotePrefix="1" applyNumberFormat="1" applyFont="1" applyFill="1" applyBorder="1" applyAlignment="1" applyProtection="1">
      <alignment horizontal="right"/>
      <protection locked="0"/>
    </xf>
    <xf numFmtId="2" fontId="42" fillId="3" borderId="41" xfId="18" quotePrefix="1" applyNumberFormat="1" applyFont="1" applyFill="1" applyBorder="1" applyAlignment="1">
      <alignment horizontal="right"/>
    </xf>
    <xf numFmtId="2" fontId="42" fillId="3" borderId="41" xfId="18" applyNumberFormat="1" applyFont="1" applyFill="1" applyBorder="1" applyAlignment="1" applyProtection="1">
      <alignment horizontal="right"/>
      <protection locked="0"/>
    </xf>
    <xf numFmtId="2" fontId="42" fillId="9" borderId="12" xfId="18" applyNumberFormat="1" applyFont="1" applyFill="1" applyBorder="1" applyAlignment="1">
      <alignment horizontal="right"/>
    </xf>
    <xf numFmtId="2" fontId="44" fillId="13" borderId="38" xfId="18" applyNumberFormat="1" applyFont="1" applyFill="1" applyBorder="1" applyAlignment="1">
      <alignment horizontal="right"/>
    </xf>
    <xf numFmtId="2" fontId="42" fillId="9" borderId="37" xfId="18" applyNumberFormat="1" applyFont="1" applyFill="1" applyBorder="1" applyAlignment="1" applyProtection="1">
      <alignment horizontal="right"/>
      <protection locked="0"/>
    </xf>
    <xf numFmtId="0" fontId="42" fillId="0" borderId="38" xfId="19" applyFont="1" applyBorder="1" applyAlignment="1" applyProtection="1">
      <alignment horizontal="center"/>
      <protection locked="0"/>
    </xf>
    <xf numFmtId="0" fontId="42" fillId="0" borderId="38" xfId="19" applyFont="1" applyBorder="1" applyAlignment="1">
      <alignment horizontal="center"/>
    </xf>
    <xf numFmtId="0" fontId="43" fillId="0" borderId="38" xfId="20" applyFont="1" applyBorder="1" applyAlignment="1" applyProtection="1">
      <alignment horizontal="center" vertical="center" wrapText="1"/>
      <protection locked="0"/>
    </xf>
    <xf numFmtId="2" fontId="42" fillId="9" borderId="38" xfId="18" applyNumberFormat="1" applyFont="1" applyFill="1" applyBorder="1" applyAlignment="1" applyProtection="1">
      <alignment horizontal="right"/>
      <protection locked="0"/>
    </xf>
    <xf numFmtId="2" fontId="42" fillId="0" borderId="38" xfId="18" quotePrefix="1" applyNumberFormat="1" applyFont="1" applyBorder="1" applyAlignment="1" applyProtection="1">
      <alignment horizontal="right"/>
      <protection locked="0"/>
    </xf>
    <xf numFmtId="2" fontId="42" fillId="0" borderId="39" xfId="18" applyNumberFormat="1" applyFont="1" applyBorder="1" applyAlignment="1" applyProtection="1">
      <alignment horizontal="right"/>
      <protection locked="0"/>
    </xf>
    <xf numFmtId="2" fontId="42" fillId="9" borderId="42" xfId="18" quotePrefix="1" applyNumberFormat="1" applyFont="1" applyFill="1" applyBorder="1" applyAlignment="1" applyProtection="1">
      <alignment horizontal="right"/>
      <protection locked="0"/>
    </xf>
    <xf numFmtId="2" fontId="42" fillId="9" borderId="38" xfId="18" quotePrefix="1" applyNumberFormat="1" applyFont="1" applyFill="1" applyBorder="1" applyAlignment="1" applyProtection="1">
      <alignment horizontal="right"/>
      <protection locked="0"/>
    </xf>
    <xf numFmtId="2" fontId="42" fillId="9" borderId="39" xfId="18" applyNumberFormat="1" applyFont="1" applyFill="1" applyBorder="1" applyAlignment="1" applyProtection="1">
      <alignment horizontal="right"/>
      <protection locked="0"/>
    </xf>
    <xf numFmtId="2" fontId="42" fillId="3" borderId="42" xfId="18" quotePrefix="1" applyNumberFormat="1" applyFont="1" applyFill="1" applyBorder="1" applyAlignment="1" applyProtection="1">
      <alignment horizontal="right"/>
      <protection locked="0"/>
    </xf>
    <xf numFmtId="2" fontId="42" fillId="3" borderId="38" xfId="18" quotePrefix="1" applyNumberFormat="1" applyFont="1" applyFill="1" applyBorder="1" applyAlignment="1" applyProtection="1">
      <alignment horizontal="right"/>
      <protection locked="0"/>
    </xf>
    <xf numFmtId="2" fontId="42" fillId="3" borderId="43" xfId="18" applyNumberFormat="1" applyFont="1" applyFill="1" applyBorder="1" applyAlignment="1" applyProtection="1">
      <alignment horizontal="right"/>
      <protection locked="0"/>
    </xf>
    <xf numFmtId="2" fontId="42" fillId="9" borderId="38" xfId="18" applyNumberFormat="1" applyFont="1" applyFill="1" applyBorder="1" applyAlignment="1">
      <alignment horizontal="right"/>
    </xf>
    <xf numFmtId="2" fontId="42" fillId="0" borderId="42" xfId="18" quotePrefix="1" applyNumberFormat="1" applyFont="1" applyBorder="1" applyAlignment="1" applyProtection="1">
      <alignment horizontal="right"/>
      <protection locked="0"/>
    </xf>
    <xf numFmtId="2" fontId="42" fillId="0" borderId="43" xfId="18" applyNumberFormat="1" applyFont="1" applyBorder="1" applyAlignment="1" applyProtection="1">
      <alignment horizontal="right"/>
      <protection locked="0"/>
    </xf>
    <xf numFmtId="49" fontId="42" fillId="0" borderId="38" xfId="18" applyNumberFormat="1" applyFont="1" applyBorder="1" applyAlignment="1" applyProtection="1">
      <alignment horizontal="center"/>
      <protection locked="0"/>
    </xf>
    <xf numFmtId="0" fontId="42" fillId="0" borderId="38" xfId="18" applyFont="1" applyBorder="1" applyAlignment="1" applyProtection="1">
      <alignment horizontal="center" vertical="center"/>
      <protection locked="0"/>
    </xf>
    <xf numFmtId="2" fontId="42" fillId="0" borderId="38" xfId="18" applyNumberFormat="1" applyFont="1" applyBorder="1" applyAlignment="1" applyProtection="1">
      <alignment horizontal="right"/>
      <protection locked="0"/>
    </xf>
    <xf numFmtId="2" fontId="42" fillId="3" borderId="38" xfId="18" applyNumberFormat="1" applyFont="1" applyFill="1" applyBorder="1" applyAlignment="1" applyProtection="1">
      <alignment horizontal="right"/>
      <protection locked="0"/>
    </xf>
    <xf numFmtId="2" fontId="42" fillId="9" borderId="42" xfId="18" applyNumberFormat="1" applyFont="1" applyFill="1" applyBorder="1" applyAlignment="1" applyProtection="1">
      <alignment horizontal="right"/>
      <protection locked="0"/>
    </xf>
    <xf numFmtId="2" fontId="42" fillId="9" borderId="43" xfId="18" applyNumberFormat="1" applyFont="1" applyFill="1" applyBorder="1" applyAlignment="1" applyProtection="1">
      <alignment horizontal="right"/>
      <protection locked="0"/>
    </xf>
    <xf numFmtId="2" fontId="42" fillId="3" borderId="42" xfId="18" applyNumberFormat="1" applyFont="1" applyFill="1" applyBorder="1" applyAlignment="1" applyProtection="1">
      <alignment horizontal="right"/>
      <protection locked="0"/>
    </xf>
    <xf numFmtId="2" fontId="42" fillId="9" borderId="44" xfId="18" applyNumberFormat="1" applyFont="1" applyFill="1" applyBorder="1" applyAlignment="1" applyProtection="1">
      <alignment horizontal="right"/>
      <protection locked="0"/>
    </xf>
    <xf numFmtId="2" fontId="42" fillId="3" borderId="39" xfId="18" applyNumberFormat="1" applyFont="1" applyFill="1" applyBorder="1" applyAlignment="1" applyProtection="1">
      <alignment horizontal="right"/>
      <protection locked="0"/>
    </xf>
    <xf numFmtId="49" fontId="40" fillId="13" borderId="38" xfId="18" applyNumberFormat="1" applyFont="1" applyFill="1" applyBorder="1" applyAlignment="1">
      <alignment horizontal="center"/>
    </xf>
    <xf numFmtId="0" fontId="40" fillId="13" borderId="38" xfId="18" applyFont="1" applyFill="1" applyBorder="1"/>
    <xf numFmtId="2" fontId="40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5" fillId="0" borderId="0" xfId="18" applyNumberFormat="1" applyFont="1"/>
    <xf numFmtId="0" fontId="45" fillId="0" borderId="0" xfId="18" applyFont="1"/>
    <xf numFmtId="0" fontId="42" fillId="0" borderId="34" xfId="19" applyFont="1" applyBorder="1" applyAlignment="1">
      <alignment horizontal="center"/>
    </xf>
    <xf numFmtId="2" fontId="42" fillId="9" borderId="46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0" xfId="17" applyNumberFormat="1" applyFont="1" applyAlignment="1">
      <alignment horizontal="right"/>
    </xf>
    <xf numFmtId="166" fontId="38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/>
      <protection locked="0"/>
    </xf>
    <xf numFmtId="10" fontId="11" fillId="11" borderId="6" xfId="0" quotePrefix="1" applyNumberFormat="1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3" fontId="14" fillId="11" borderId="6" xfId="0" quotePrefix="1" applyNumberFormat="1" applyFont="1" applyFill="1" applyBorder="1" applyAlignment="1">
      <alignment horizontal="center"/>
    </xf>
    <xf numFmtId="0" fontId="20" fillId="5" borderId="38" xfId="17" applyFont="1" applyFill="1" applyBorder="1"/>
    <xf numFmtId="0" fontId="20" fillId="5" borderId="38" xfId="17" applyFont="1" applyFill="1" applyBorder="1" applyAlignment="1">
      <alignment horizontal="center"/>
    </xf>
    <xf numFmtId="2" fontId="20" fillId="5" borderId="38" xfId="17" applyNumberFormat="1" applyFont="1" applyFill="1" applyBorder="1" applyAlignment="1">
      <alignment horizontal="center"/>
    </xf>
    <xf numFmtId="0" fontId="17" fillId="7" borderId="38" xfId="17" applyFont="1" applyFill="1" applyBorder="1"/>
    <xf numFmtId="0" fontId="17" fillId="7" borderId="38" xfId="17" applyFont="1" applyFill="1" applyBorder="1" applyAlignment="1">
      <alignment wrapText="1"/>
    </xf>
    <xf numFmtId="2" fontId="17" fillId="0" borderId="38" xfId="17" applyNumberFormat="1" applyFont="1" applyBorder="1" applyAlignment="1">
      <alignment horizontal="right" wrapText="1"/>
    </xf>
    <xf numFmtId="3" fontId="17" fillId="4" borderId="38" xfId="17" applyNumberFormat="1" applyFont="1" applyFill="1" applyBorder="1" applyAlignment="1">
      <alignment horizontal="right" wrapText="1"/>
    </xf>
    <xf numFmtId="2" fontId="17" fillId="4" borderId="38" xfId="17" applyNumberFormat="1" applyFont="1" applyFill="1" applyBorder="1" applyAlignment="1">
      <alignment horizontal="right" wrapText="1"/>
    </xf>
    <xf numFmtId="164" fontId="17" fillId="0" borderId="38" xfId="17" applyNumberFormat="1" applyFont="1" applyBorder="1" applyAlignment="1">
      <alignment horizontal="right" wrapText="1"/>
    </xf>
    <xf numFmtId="3" fontId="17" fillId="0" borderId="38" xfId="17" applyNumberFormat="1" applyFont="1" applyBorder="1" applyAlignment="1">
      <alignment horizontal="right" wrapText="1"/>
    </xf>
    <xf numFmtId="0" fontId="17" fillId="0" borderId="38" xfId="17" applyFont="1" applyBorder="1" applyAlignment="1">
      <alignment horizontal="right" wrapText="1"/>
    </xf>
    <xf numFmtId="3" fontId="17" fillId="4" borderId="38" xfId="17" applyNumberFormat="1" applyFont="1" applyFill="1" applyBorder="1" applyAlignment="1">
      <alignment horizontal="right"/>
    </xf>
    <xf numFmtId="3" fontId="17" fillId="2" borderId="38" xfId="0" applyNumberFormat="1" applyFont="1" applyFill="1" applyBorder="1" applyAlignment="1">
      <alignment horizontal="right" vertical="center"/>
    </xf>
    <xf numFmtId="3" fontId="17" fillId="0" borderId="38" xfId="17" applyNumberFormat="1" applyFont="1" applyBorder="1" applyAlignment="1">
      <alignment horizontal="right" vertical="center"/>
    </xf>
    <xf numFmtId="2" fontId="17" fillId="0" borderId="38" xfId="17" applyNumberFormat="1" applyFont="1" applyBorder="1" applyAlignment="1">
      <alignment horizontal="right"/>
    </xf>
    <xf numFmtId="2" fontId="17" fillId="4" borderId="38" xfId="17" applyNumberFormat="1" applyFont="1" applyFill="1" applyBorder="1" applyAlignment="1">
      <alignment horizontal="right"/>
    </xf>
    <xf numFmtId="164" fontId="17" fillId="0" borderId="38" xfId="17" applyNumberFormat="1" applyFont="1" applyBorder="1" applyAlignment="1">
      <alignment horizontal="right"/>
    </xf>
    <xf numFmtId="3" fontId="17" fillId="0" borderId="38" xfId="17" applyNumberFormat="1" applyFont="1" applyBorder="1" applyAlignment="1">
      <alignment horizontal="right"/>
    </xf>
    <xf numFmtId="0" fontId="17" fillId="0" borderId="38" xfId="17" applyFont="1" applyBorder="1" applyAlignment="1">
      <alignment horizontal="right"/>
    </xf>
    <xf numFmtId="0" fontId="17" fillId="4" borderId="38" xfId="17" applyFont="1" applyFill="1" applyBorder="1" applyAlignment="1">
      <alignment horizontal="right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17" fillId="0" borderId="2" xfId="17" applyFont="1" applyBorder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165" fontId="11" fillId="0" borderId="0" xfId="10" applyFont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49" fontId="46" fillId="5" borderId="0" xfId="18" applyNumberFormat="1" applyFont="1" applyFill="1" applyAlignment="1" applyProtection="1">
      <alignment horizontal="center" vertical="center"/>
      <protection locked="0"/>
    </xf>
    <xf numFmtId="49" fontId="46" fillId="5" borderId="3" xfId="18" applyNumberFormat="1" applyFont="1" applyFill="1" applyBorder="1" applyAlignment="1" applyProtection="1">
      <alignment horizontal="center" vertical="center"/>
      <protection locked="0"/>
    </xf>
    <xf numFmtId="0" fontId="39" fillId="9" borderId="32" xfId="18" applyFont="1" applyFill="1" applyBorder="1" applyAlignment="1">
      <alignment horizontal="center" vertical="center" wrapText="1"/>
    </xf>
    <xf numFmtId="0" fontId="39" fillId="9" borderId="33" xfId="18" applyFont="1" applyFill="1" applyBorder="1" applyAlignment="1">
      <alignment horizontal="center" vertical="center" wrapText="1"/>
    </xf>
    <xf numFmtId="0" fontId="39" fillId="9" borderId="32" xfId="18" applyFont="1" applyFill="1" applyBorder="1" applyAlignment="1">
      <alignment horizontal="center" vertical="center"/>
    </xf>
    <xf numFmtId="0" fontId="39" fillId="9" borderId="33" xfId="18" applyFont="1" applyFill="1" applyBorder="1" applyAlignment="1">
      <alignment horizontal="center" vertical="center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 wrapText="1"/>
    </xf>
    <xf numFmtId="0" fontId="39" fillId="9" borderId="0" xfId="18" applyFont="1" applyFill="1" applyAlignment="1">
      <alignment horizontal="center" wrapText="1"/>
    </xf>
    <xf numFmtId="0" fontId="39" fillId="9" borderId="3" xfId="18" applyFont="1" applyFill="1" applyBorder="1" applyAlignment="1">
      <alignment horizontal="center" wrapText="1"/>
    </xf>
    <xf numFmtId="0" fontId="40" fillId="13" borderId="32" xfId="18" applyFont="1" applyFill="1" applyBorder="1" applyAlignment="1">
      <alignment horizontal="center" vertical="center" wrapText="1"/>
    </xf>
    <xf numFmtId="0" fontId="40" fillId="13" borderId="45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5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 6" xfId="22" xr:uid="{F0594B02-943A-4218-BA48-E0DD868F8006}"/>
    <cellStyle name="Normal 7" xfId="23" xr:uid="{FDC7D70B-35FC-478C-B299-78F65142467A}"/>
    <cellStyle name="Normal 8" xfId="24" xr:uid="{1B432A68-C9D5-4EEA-B048-994B9910ED05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S/Rpts24/CSS%20Master%20Report%20%202024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5 Factor Report SOR"/>
      <sheetName val="5 Factor Report"/>
      <sheetName val="Agent Activity Report"/>
      <sheetName val="ASRData"/>
      <sheetName val="Staffing Report"/>
      <sheetName val="Coll_All_PS_RptMth"/>
      <sheetName val="Coll_Major_PS_RptMth"/>
      <sheetName val="Self-Assessment Scores for All "/>
      <sheetName val="OCSE 157 STATEWIDE State Fiscal"/>
      <sheetName val="Narrative Chts"/>
      <sheetName val="Dist Adjustments"/>
      <sheetName val="Incentive Goal"/>
      <sheetName val="FactSheet r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ALAMANCE</v>
          </cell>
        </row>
        <row r="4">
          <cell r="B4" t="str">
            <v>ALEXANDER</v>
          </cell>
        </row>
        <row r="5">
          <cell r="B5" t="str">
            <v>ALLEGHANY</v>
          </cell>
        </row>
        <row r="6">
          <cell r="B6" t="str">
            <v>ANSON</v>
          </cell>
        </row>
        <row r="7">
          <cell r="B7" t="str">
            <v>ASHE</v>
          </cell>
        </row>
        <row r="8">
          <cell r="B8" t="str">
            <v>AVERY</v>
          </cell>
        </row>
        <row r="9">
          <cell r="B9" t="str">
            <v>BEAUFORT</v>
          </cell>
        </row>
        <row r="10">
          <cell r="B10" t="str">
            <v>BERTIE</v>
          </cell>
        </row>
        <row r="11">
          <cell r="B11" t="str">
            <v>BLADEN</v>
          </cell>
        </row>
        <row r="12">
          <cell r="B12" t="str">
            <v>BRUNSWICK</v>
          </cell>
        </row>
        <row r="13">
          <cell r="B13" t="str">
            <v>BUNCOMBE</v>
          </cell>
        </row>
        <row r="14">
          <cell r="B14" t="str">
            <v>BURKE</v>
          </cell>
        </row>
        <row r="15">
          <cell r="B15" t="str">
            <v>CABARRUS</v>
          </cell>
        </row>
        <row r="16">
          <cell r="B16" t="str">
            <v>CALDWELL</v>
          </cell>
        </row>
        <row r="17">
          <cell r="B17" t="str">
            <v>CAMDEN</v>
          </cell>
        </row>
        <row r="18">
          <cell r="B18" t="str">
            <v>CARTERET</v>
          </cell>
        </row>
        <row r="19">
          <cell r="B19" t="str">
            <v>CASWELL</v>
          </cell>
        </row>
        <row r="20">
          <cell r="B20" t="str">
            <v>CATAWBA</v>
          </cell>
        </row>
        <row r="21">
          <cell r="B21" t="str">
            <v>CHATHAM</v>
          </cell>
        </row>
        <row r="22">
          <cell r="B22" t="str">
            <v>CHEROKEE</v>
          </cell>
        </row>
        <row r="23">
          <cell r="B23" t="str">
            <v>CHOWAN</v>
          </cell>
        </row>
        <row r="24">
          <cell r="B24" t="str">
            <v>CLAY</v>
          </cell>
        </row>
        <row r="25">
          <cell r="B25" t="str">
            <v>CLEVELAND</v>
          </cell>
        </row>
        <row r="26">
          <cell r="B26" t="str">
            <v>COLUMBUS</v>
          </cell>
        </row>
        <row r="27">
          <cell r="B27" t="str">
            <v>CRAVEN</v>
          </cell>
        </row>
        <row r="28">
          <cell r="B28" t="str">
            <v>CUMBERLAND</v>
          </cell>
        </row>
        <row r="29">
          <cell r="B29" t="str">
            <v>CURRITUCK</v>
          </cell>
        </row>
        <row r="30">
          <cell r="B30" t="str">
            <v>DARE</v>
          </cell>
        </row>
        <row r="31">
          <cell r="B31" t="str">
            <v>DAVIDSON</v>
          </cell>
        </row>
        <row r="32">
          <cell r="B32" t="str">
            <v>DAVIE</v>
          </cell>
        </row>
        <row r="33">
          <cell r="B33" t="str">
            <v>DUPLIN</v>
          </cell>
        </row>
        <row r="34">
          <cell r="B34" t="str">
            <v>DURHAM</v>
          </cell>
        </row>
        <row r="35">
          <cell r="B35" t="str">
            <v>EDGE-Rky Mt</v>
          </cell>
        </row>
        <row r="36">
          <cell r="B36" t="str">
            <v>EDGE-Tarboro</v>
          </cell>
        </row>
        <row r="37">
          <cell r="B37" t="str">
            <v>FORSYTH</v>
          </cell>
        </row>
        <row r="38">
          <cell r="B38" t="str">
            <v>FRANKLIN</v>
          </cell>
        </row>
        <row r="39">
          <cell r="B39" t="str">
            <v>GASTON</v>
          </cell>
        </row>
        <row r="40">
          <cell r="B40" t="str">
            <v>GATES</v>
          </cell>
        </row>
        <row r="41">
          <cell r="B41" t="str">
            <v>GRAHAM</v>
          </cell>
        </row>
        <row r="42">
          <cell r="B42" t="str">
            <v>GRANVILLE</v>
          </cell>
        </row>
        <row r="43">
          <cell r="B43" t="str">
            <v>GREENE</v>
          </cell>
        </row>
        <row r="44">
          <cell r="B44" t="str">
            <v>GUIL-Gboro</v>
          </cell>
        </row>
        <row r="45">
          <cell r="B45" t="str">
            <v>GUIL-HP</v>
          </cell>
        </row>
        <row r="46">
          <cell r="B46" t="str">
            <v>HALIFAX</v>
          </cell>
        </row>
        <row r="47">
          <cell r="B47" t="str">
            <v>HARNETT</v>
          </cell>
        </row>
        <row r="48">
          <cell r="B48" t="str">
            <v>HAYWOOD</v>
          </cell>
        </row>
        <row r="49">
          <cell r="B49" t="str">
            <v>HENDERSON</v>
          </cell>
        </row>
        <row r="50">
          <cell r="B50" t="str">
            <v>HERTFORD</v>
          </cell>
        </row>
        <row r="51">
          <cell r="B51" t="str">
            <v>HOKE</v>
          </cell>
        </row>
        <row r="52">
          <cell r="B52" t="str">
            <v>HYDE</v>
          </cell>
        </row>
        <row r="53">
          <cell r="B53" t="str">
            <v>IREDELL</v>
          </cell>
        </row>
        <row r="54">
          <cell r="B54" t="str">
            <v>JACKSON</v>
          </cell>
        </row>
        <row r="55">
          <cell r="B55" t="str">
            <v>JOHNSTON</v>
          </cell>
        </row>
        <row r="56">
          <cell r="B56" t="str">
            <v>JONES</v>
          </cell>
        </row>
        <row r="57">
          <cell r="B57" t="str">
            <v>LEE</v>
          </cell>
        </row>
        <row r="58">
          <cell r="B58" t="str">
            <v>LENOIR</v>
          </cell>
        </row>
        <row r="59">
          <cell r="B59" t="str">
            <v>LINCOLN</v>
          </cell>
        </row>
        <row r="60">
          <cell r="B60" t="str">
            <v>MACON</v>
          </cell>
        </row>
        <row r="61">
          <cell r="B61" t="str">
            <v>MADISON</v>
          </cell>
        </row>
        <row r="62">
          <cell r="B62" t="str">
            <v>MARTIN</v>
          </cell>
        </row>
        <row r="63">
          <cell r="B63" t="str">
            <v>MCDOWELL</v>
          </cell>
        </row>
        <row r="64">
          <cell r="B64" t="str">
            <v>MECKLENBURG</v>
          </cell>
        </row>
        <row r="65">
          <cell r="B65" t="str">
            <v>MITCHELL</v>
          </cell>
        </row>
        <row r="66">
          <cell r="B66" t="str">
            <v>MONTGOMERY</v>
          </cell>
        </row>
        <row r="67">
          <cell r="B67" t="str">
            <v>MOORE</v>
          </cell>
        </row>
        <row r="68">
          <cell r="B68" t="str">
            <v>NASH</v>
          </cell>
        </row>
        <row r="69">
          <cell r="B69" t="str">
            <v>NEW HANOVER</v>
          </cell>
        </row>
        <row r="70">
          <cell r="B70" t="str">
            <v>NORTH CAROLINA</v>
          </cell>
        </row>
        <row r="71">
          <cell r="B71" t="str">
            <v>NORTHAMPTON</v>
          </cell>
        </row>
        <row r="72">
          <cell r="B72" t="str">
            <v>ONSLOW</v>
          </cell>
        </row>
        <row r="73">
          <cell r="B73" t="str">
            <v>ORANGE</v>
          </cell>
        </row>
        <row r="74">
          <cell r="B74" t="str">
            <v>PAMLICO</v>
          </cell>
        </row>
        <row r="75">
          <cell r="B75" t="str">
            <v>PASQUOTANK</v>
          </cell>
        </row>
        <row r="76">
          <cell r="B76" t="str">
            <v>PENDER</v>
          </cell>
        </row>
        <row r="77">
          <cell r="B77" t="str">
            <v>PERQUIMANS</v>
          </cell>
        </row>
        <row r="78">
          <cell r="B78" t="str">
            <v>PERSON</v>
          </cell>
        </row>
        <row r="79">
          <cell r="B79" t="str">
            <v>PITT</v>
          </cell>
        </row>
        <row r="80">
          <cell r="B80" t="str">
            <v>POLK</v>
          </cell>
        </row>
        <row r="81">
          <cell r="B81" t="str">
            <v>RANDOLPH</v>
          </cell>
        </row>
        <row r="82">
          <cell r="B82" t="str">
            <v>RICHMOND</v>
          </cell>
        </row>
        <row r="83">
          <cell r="B83" t="str">
            <v>ROBESON</v>
          </cell>
        </row>
        <row r="84">
          <cell r="B84" t="str">
            <v>ROCKINGHAM</v>
          </cell>
        </row>
        <row r="85">
          <cell r="B85" t="str">
            <v>ROWAN</v>
          </cell>
        </row>
        <row r="86">
          <cell r="B86" t="str">
            <v>RUTHERFORD</v>
          </cell>
        </row>
        <row r="87">
          <cell r="B87" t="str">
            <v>SAMPSON</v>
          </cell>
        </row>
        <row r="88">
          <cell r="B88" t="str">
            <v>SCOTLAND</v>
          </cell>
        </row>
        <row r="89">
          <cell r="B89" t="str">
            <v>STANLY</v>
          </cell>
        </row>
        <row r="90">
          <cell r="B90" t="str">
            <v>STOKES</v>
          </cell>
        </row>
        <row r="91">
          <cell r="B91" t="str">
            <v>SURRY</v>
          </cell>
        </row>
        <row r="92">
          <cell r="B92" t="str">
            <v>SWAIN</v>
          </cell>
        </row>
        <row r="93">
          <cell r="B93" t="str">
            <v>TRANSYLVANIA</v>
          </cell>
        </row>
        <row r="95">
          <cell r="B95" t="str">
            <v>TYRRELL</v>
          </cell>
        </row>
        <row r="96">
          <cell r="B96" t="str">
            <v>UNION</v>
          </cell>
        </row>
        <row r="97">
          <cell r="B97" t="str">
            <v>VANCE</v>
          </cell>
        </row>
        <row r="98">
          <cell r="B98" t="str">
            <v>WAKE</v>
          </cell>
        </row>
        <row r="99">
          <cell r="B99" t="str">
            <v>WARREN</v>
          </cell>
        </row>
        <row r="100">
          <cell r="B100" t="str">
            <v>WASHINGTON</v>
          </cell>
        </row>
        <row r="101">
          <cell r="B101" t="str">
            <v>WATAUGA</v>
          </cell>
        </row>
        <row r="102">
          <cell r="B102" t="str">
            <v>WAYNE</v>
          </cell>
        </row>
        <row r="103">
          <cell r="B103" t="str">
            <v>WILKES</v>
          </cell>
        </row>
        <row r="104">
          <cell r="B104" t="str">
            <v>WILSON</v>
          </cell>
        </row>
        <row r="105">
          <cell r="B105" t="str">
            <v>YADKIN</v>
          </cell>
        </row>
        <row r="106">
          <cell r="B106" t="str">
            <v>YANCEY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N86" sqref="N86"/>
    </sheetView>
  </sheetViews>
  <sheetFormatPr defaultColWidth="10.33203125" defaultRowHeight="10.199999999999999" x14ac:dyDescent="0.2"/>
  <cols>
    <col min="1" max="1" width="25" style="185" customWidth="1"/>
    <col min="2" max="2" width="12.33203125" style="179" customWidth="1"/>
    <col min="3" max="3" width="13" style="179" customWidth="1"/>
    <col min="4" max="4" width="20.6640625" style="180" bestFit="1" customWidth="1"/>
    <col min="5" max="5" width="13.33203125" style="186" bestFit="1" customWidth="1"/>
    <col min="6" max="6" width="8.6640625" style="183" bestFit="1" customWidth="1"/>
    <col min="7" max="7" width="11.33203125" style="183" bestFit="1" customWidth="1"/>
    <col min="8" max="8" width="16.33203125" style="183" bestFit="1" customWidth="1"/>
    <col min="9" max="9" width="9.33203125" style="184" bestFit="1" customWidth="1"/>
    <col min="10" max="10" width="12.33203125" style="160" customWidth="1"/>
    <col min="11" max="16384" width="10.33203125" style="160"/>
  </cols>
  <sheetData>
    <row r="1" spans="1:10" s="157" customFormat="1" ht="14.4" thickBot="1" x14ac:dyDescent="0.35">
      <c r="A1" s="379" t="s">
        <v>318</v>
      </c>
      <c r="B1" s="379"/>
      <c r="C1" s="379"/>
      <c r="D1" s="379"/>
      <c r="E1" s="80"/>
      <c r="F1" s="80"/>
      <c r="G1" s="80"/>
      <c r="H1" s="80"/>
      <c r="I1" s="80"/>
      <c r="J1" s="380" t="s">
        <v>314</v>
      </c>
    </row>
    <row r="2" spans="1:10" s="158" customFormat="1" ht="13.5" customHeight="1" thickTop="1" x14ac:dyDescent="0.3">
      <c r="A2" s="379"/>
      <c r="B2" s="379"/>
      <c r="C2" s="379"/>
      <c r="D2" s="379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0"/>
    </row>
    <row r="3" spans="1:10" s="158" customFormat="1" ht="12.75" customHeight="1" thickBot="1" x14ac:dyDescent="0.35">
      <c r="A3" s="159"/>
      <c r="B3" s="85"/>
      <c r="C3" s="86"/>
      <c r="D3" s="225" t="s">
        <v>323</v>
      </c>
      <c r="E3" s="87" t="s">
        <v>172</v>
      </c>
      <c r="F3" s="88" t="s">
        <v>173</v>
      </c>
      <c r="G3" s="88" t="s">
        <v>174</v>
      </c>
      <c r="H3" s="89" t="s">
        <v>175</v>
      </c>
      <c r="I3" s="90" t="s">
        <v>176</v>
      </c>
      <c r="J3" s="380"/>
    </row>
    <row r="4" spans="1:10" ht="14.25" customHeight="1" x14ac:dyDescent="0.3">
      <c r="A4" s="91" t="s">
        <v>177</v>
      </c>
      <c r="B4" s="92" t="s">
        <v>2</v>
      </c>
      <c r="C4" s="92" t="s">
        <v>178</v>
      </c>
      <c r="D4" s="93" t="s">
        <v>179</v>
      </c>
      <c r="E4" s="94" t="s">
        <v>180</v>
      </c>
      <c r="F4" s="95" t="s">
        <v>151</v>
      </c>
      <c r="G4" s="96" t="s">
        <v>151</v>
      </c>
      <c r="H4" s="96" t="s">
        <v>151</v>
      </c>
      <c r="I4" s="97" t="s">
        <v>151</v>
      </c>
      <c r="J4" s="381"/>
    </row>
    <row r="5" spans="1:10" ht="13.8" x14ac:dyDescent="0.3">
      <c r="A5" s="98" t="s">
        <v>5</v>
      </c>
      <c r="B5" s="99">
        <v>5707</v>
      </c>
      <c r="C5" s="99">
        <v>407.64285714285717</v>
      </c>
      <c r="D5" s="257">
        <v>3.5000000000000003E-2</v>
      </c>
      <c r="E5" s="206">
        <v>458529.01702127664</v>
      </c>
      <c r="F5" s="207">
        <v>0.64890000000000003</v>
      </c>
      <c r="G5" s="207">
        <v>0.84319999999999995</v>
      </c>
      <c r="H5" s="207">
        <v>0.89749999999999996</v>
      </c>
      <c r="I5" s="207">
        <v>0.65739999999999998</v>
      </c>
      <c r="J5" s="251">
        <v>5.0155258813959733</v>
      </c>
    </row>
    <row r="6" spans="1:10" ht="13.8" x14ac:dyDescent="0.3">
      <c r="A6" s="98" t="s">
        <v>6</v>
      </c>
      <c r="B6" s="99">
        <v>1105</v>
      </c>
      <c r="C6" s="99">
        <v>276.25</v>
      </c>
      <c r="D6" s="257">
        <v>3.4000000000000002E-2</v>
      </c>
      <c r="E6" s="206">
        <v>321624.06285714288</v>
      </c>
      <c r="F6" s="207">
        <v>0.62219999999999998</v>
      </c>
      <c r="G6" s="207">
        <v>0.90229999999999999</v>
      </c>
      <c r="H6" s="207">
        <v>1.0072000000000001</v>
      </c>
      <c r="I6" s="207">
        <v>0.63270000000000004</v>
      </c>
      <c r="J6" s="252">
        <v>4.0757629618853342</v>
      </c>
    </row>
    <row r="7" spans="1:10" ht="13.8" x14ac:dyDescent="0.3">
      <c r="A7" s="98" t="s">
        <v>7</v>
      </c>
      <c r="B7" s="99">
        <v>324</v>
      </c>
      <c r="C7" s="99">
        <v>185.14285714285714</v>
      </c>
      <c r="D7" s="257">
        <v>4.2999999999999997E-2</v>
      </c>
      <c r="E7" s="206">
        <v>245601.47500000001</v>
      </c>
      <c r="F7" s="207">
        <v>0.64190000000000003</v>
      </c>
      <c r="G7" s="207">
        <v>0.88580000000000003</v>
      </c>
      <c r="H7" s="207">
        <v>1.0679000000000001</v>
      </c>
      <c r="I7" s="207">
        <v>0.63249999999999995</v>
      </c>
      <c r="J7" s="252">
        <v>2.5737941210546569</v>
      </c>
    </row>
    <row r="8" spans="1:10" ht="13.8" x14ac:dyDescent="0.3">
      <c r="A8" s="98" t="s">
        <v>8</v>
      </c>
      <c r="B8" s="99">
        <v>1857</v>
      </c>
      <c r="C8" s="99">
        <v>390.94736842105266</v>
      </c>
      <c r="D8" s="257">
        <v>0.04</v>
      </c>
      <c r="E8" s="206">
        <v>507194.22333333333</v>
      </c>
      <c r="F8" s="207">
        <v>0.62919999999999998</v>
      </c>
      <c r="G8" s="207">
        <v>0.97629999999999995</v>
      </c>
      <c r="H8" s="207">
        <v>0.98760000000000003</v>
      </c>
      <c r="I8" s="207">
        <v>0.68740000000000001</v>
      </c>
      <c r="J8" s="252">
        <v>4.742998662936019</v>
      </c>
    </row>
    <row r="9" spans="1:10" ht="13.8" x14ac:dyDescent="0.3">
      <c r="A9" s="98" t="s">
        <v>9</v>
      </c>
      <c r="B9" s="99">
        <v>794</v>
      </c>
      <c r="C9" s="99">
        <v>198.5</v>
      </c>
      <c r="D9" s="257">
        <v>2.8999999999999998E-2</v>
      </c>
      <c r="E9" s="206">
        <v>276564.93523809523</v>
      </c>
      <c r="F9" s="207">
        <v>0.73919999999999997</v>
      </c>
      <c r="G9" s="207">
        <v>0.95340000000000003</v>
      </c>
      <c r="H9" s="207">
        <v>0.92279999999999995</v>
      </c>
      <c r="I9" s="207">
        <v>0.75839999999999996</v>
      </c>
      <c r="J9" s="252">
        <v>2.3133975818596375</v>
      </c>
    </row>
    <row r="10" spans="1:10" ht="13.8" x14ac:dyDescent="0.3">
      <c r="A10" s="98" t="s">
        <v>10</v>
      </c>
      <c r="B10" s="99">
        <v>265</v>
      </c>
      <c r="C10" s="99">
        <v>265</v>
      </c>
      <c r="D10" s="257">
        <v>3.1E-2</v>
      </c>
      <c r="E10" s="206">
        <v>589806.4</v>
      </c>
      <c r="F10" s="207">
        <v>0.73509999999999998</v>
      </c>
      <c r="G10" s="207">
        <v>0.90939999999999999</v>
      </c>
      <c r="H10" s="207">
        <v>1.0741000000000001</v>
      </c>
      <c r="I10" s="207">
        <v>0.65659999999999996</v>
      </c>
      <c r="J10" s="252">
        <v>4.0396605182375787</v>
      </c>
    </row>
    <row r="11" spans="1:10" ht="13.8" x14ac:dyDescent="0.3">
      <c r="A11" s="98" t="s">
        <v>11</v>
      </c>
      <c r="B11" s="99">
        <v>2428</v>
      </c>
      <c r="C11" s="99">
        <v>441.45454545454544</v>
      </c>
      <c r="D11" s="257">
        <v>3.9E-2</v>
      </c>
      <c r="E11" s="206">
        <v>515182.67310344824</v>
      </c>
      <c r="F11" s="207">
        <v>0.63419999999999999</v>
      </c>
      <c r="G11" s="207">
        <v>0.95179999999999998</v>
      </c>
      <c r="H11" s="207">
        <v>0.91669999999999996</v>
      </c>
      <c r="I11" s="207">
        <v>0.60680000000000001</v>
      </c>
      <c r="J11" s="252">
        <v>4.4686038113946314</v>
      </c>
    </row>
    <row r="12" spans="1:10" ht="13.8" x14ac:dyDescent="0.3">
      <c r="A12" s="98" t="s">
        <v>12</v>
      </c>
      <c r="B12" s="99">
        <v>1242</v>
      </c>
      <c r="C12" s="99">
        <v>414</v>
      </c>
      <c r="D12" s="257">
        <v>4.5999999999999999E-2</v>
      </c>
      <c r="E12" s="206">
        <v>592262.87142857141</v>
      </c>
      <c r="F12" s="207">
        <v>0.66220000000000001</v>
      </c>
      <c r="G12" s="207">
        <v>0.95169999999999999</v>
      </c>
      <c r="H12" s="207">
        <v>0.92900000000000005</v>
      </c>
      <c r="I12" s="207">
        <v>0.67549999999999999</v>
      </c>
      <c r="J12" s="252">
        <v>3.2773008351639437</v>
      </c>
    </row>
    <row r="13" spans="1:10" ht="13.8" x14ac:dyDescent="0.3">
      <c r="A13" s="98" t="s">
        <v>13</v>
      </c>
      <c r="B13" s="99">
        <v>1973</v>
      </c>
      <c r="C13" s="99">
        <v>246.625</v>
      </c>
      <c r="D13" s="257">
        <v>4.2999999999999997E-2</v>
      </c>
      <c r="E13" s="206">
        <v>427679.272</v>
      </c>
      <c r="F13" s="207">
        <v>0.7137</v>
      </c>
      <c r="G13" s="207">
        <v>0.88039999999999996</v>
      </c>
      <c r="H13" s="207">
        <v>0.94830000000000003</v>
      </c>
      <c r="I13" s="207">
        <v>0.71379999999999999</v>
      </c>
      <c r="J13" s="252">
        <v>3.5541397075839454</v>
      </c>
    </row>
    <row r="14" spans="1:10" ht="13.8" x14ac:dyDescent="0.3">
      <c r="A14" s="98" t="s">
        <v>14</v>
      </c>
      <c r="B14" s="99">
        <v>3274</v>
      </c>
      <c r="C14" s="99">
        <v>304.55813953488371</v>
      </c>
      <c r="D14" s="257">
        <v>4.0999999999999995E-2</v>
      </c>
      <c r="E14" s="206">
        <v>517671.04153846152</v>
      </c>
      <c r="F14" s="207">
        <v>0.72599999999999998</v>
      </c>
      <c r="G14" s="207">
        <v>0.91510000000000002</v>
      </c>
      <c r="H14" s="207">
        <v>1.0084</v>
      </c>
      <c r="I14" s="207">
        <v>0.70809999999999995</v>
      </c>
      <c r="J14" s="252">
        <v>4.3309665998252918</v>
      </c>
    </row>
    <row r="15" spans="1:10" ht="13.8" x14ac:dyDescent="0.3">
      <c r="A15" s="98" t="s">
        <v>15</v>
      </c>
      <c r="B15" s="99">
        <v>5496</v>
      </c>
      <c r="C15" s="99">
        <v>610.66666666666663</v>
      </c>
      <c r="D15" s="257">
        <v>2.7999999999999997E-2</v>
      </c>
      <c r="E15" s="206">
        <v>625924.38342857151</v>
      </c>
      <c r="F15" s="207">
        <v>0.70279999999999998</v>
      </c>
      <c r="G15" s="207">
        <v>0.95909999999999995</v>
      </c>
      <c r="H15" s="207">
        <v>0.99329999999999996</v>
      </c>
      <c r="I15" s="207">
        <v>0.72409999999999997</v>
      </c>
      <c r="J15" s="252">
        <v>7.8573067832935362</v>
      </c>
    </row>
    <row r="16" spans="1:10" ht="13.8" x14ac:dyDescent="0.3">
      <c r="A16" s="98" t="s">
        <v>16</v>
      </c>
      <c r="B16" s="99">
        <v>2340</v>
      </c>
      <c r="C16" s="99">
        <v>468</v>
      </c>
      <c r="D16" s="257">
        <v>3.4000000000000002E-2</v>
      </c>
      <c r="E16" s="206">
        <v>482827.09375</v>
      </c>
      <c r="F16" s="207">
        <v>0.65980000000000005</v>
      </c>
      <c r="G16" s="207">
        <v>0.90939999999999999</v>
      </c>
      <c r="H16" s="207">
        <v>0.99070000000000003</v>
      </c>
      <c r="I16" s="207">
        <v>0.65010000000000001</v>
      </c>
      <c r="J16" s="252">
        <v>5.0228135097176079</v>
      </c>
    </row>
    <row r="17" spans="1:10" ht="13.8" x14ac:dyDescent="0.3">
      <c r="A17" s="98" t="s">
        <v>17</v>
      </c>
      <c r="B17" s="99">
        <v>4481</v>
      </c>
      <c r="C17" s="99">
        <v>267.52238805970148</v>
      </c>
      <c r="D17" s="257">
        <v>3.4000000000000002E-2</v>
      </c>
      <c r="E17" s="206">
        <v>541357.82869565219</v>
      </c>
      <c r="F17" s="207">
        <v>0.75070000000000003</v>
      </c>
      <c r="G17" s="207">
        <v>0.90400000000000003</v>
      </c>
      <c r="H17" s="207">
        <v>1.0349999999999999</v>
      </c>
      <c r="I17" s="207">
        <v>0.76249999999999996</v>
      </c>
      <c r="J17" s="252">
        <v>4.6107589493571854</v>
      </c>
    </row>
    <row r="18" spans="1:10" ht="13.8" x14ac:dyDescent="0.3">
      <c r="A18" s="98" t="s">
        <v>18</v>
      </c>
      <c r="B18" s="99">
        <v>2610</v>
      </c>
      <c r="C18" s="99">
        <v>336.77419354838707</v>
      </c>
      <c r="D18" s="257">
        <v>3.5000000000000003E-2</v>
      </c>
      <c r="E18" s="206">
        <v>598667.80222222221</v>
      </c>
      <c r="F18" s="207">
        <v>0.69069999999999998</v>
      </c>
      <c r="G18" s="207">
        <v>0.93640000000000001</v>
      </c>
      <c r="H18" s="207">
        <v>0.99519999999999997</v>
      </c>
      <c r="I18" s="207">
        <v>0.68210000000000004</v>
      </c>
      <c r="J18" s="252">
        <v>5.8496353190354533</v>
      </c>
    </row>
    <row r="19" spans="1:10" ht="13.8" x14ac:dyDescent="0.3">
      <c r="A19" s="98" t="s">
        <v>19</v>
      </c>
      <c r="B19" s="99">
        <v>254</v>
      </c>
      <c r="C19" s="99">
        <v>508</v>
      </c>
      <c r="D19" s="257">
        <v>3.2000000000000001E-2</v>
      </c>
      <c r="E19" s="206">
        <v>631857.46666666667</v>
      </c>
      <c r="F19" s="207">
        <v>0.75760000000000005</v>
      </c>
      <c r="G19" s="207">
        <v>0.95279999999999998</v>
      </c>
      <c r="H19" s="207">
        <v>1.0054000000000001</v>
      </c>
      <c r="I19" s="207">
        <v>0.78029999999999999</v>
      </c>
      <c r="J19" s="252">
        <v>10.202834313114462</v>
      </c>
    </row>
    <row r="20" spans="1:10" ht="13.8" x14ac:dyDescent="0.3">
      <c r="A20" s="98" t="s">
        <v>20</v>
      </c>
      <c r="B20" s="99">
        <v>1926</v>
      </c>
      <c r="C20" s="99">
        <v>481.5</v>
      </c>
      <c r="D20" s="257">
        <v>3.2000000000000001E-2</v>
      </c>
      <c r="E20" s="206">
        <v>600751.956923077</v>
      </c>
      <c r="F20" s="207">
        <v>0.66979999999999995</v>
      </c>
      <c r="G20" s="207">
        <v>0.81569999999999998</v>
      </c>
      <c r="H20" s="207">
        <v>0.9476</v>
      </c>
      <c r="I20" s="207">
        <v>0.64149999999999996</v>
      </c>
      <c r="J20" s="252">
        <v>5.683736767370557</v>
      </c>
    </row>
    <row r="21" spans="1:10" ht="13.8" x14ac:dyDescent="0.3">
      <c r="A21" s="98" t="s">
        <v>21</v>
      </c>
      <c r="B21" s="99">
        <v>816</v>
      </c>
      <c r="C21" s="99">
        <v>272</v>
      </c>
      <c r="D21" s="257">
        <v>3.6000000000000004E-2</v>
      </c>
      <c r="E21" s="206">
        <v>289672.84064665122</v>
      </c>
      <c r="F21" s="207">
        <v>0.73140000000000005</v>
      </c>
      <c r="G21" s="207">
        <v>0.90690000000000004</v>
      </c>
      <c r="H21" s="207">
        <v>0.96809999999999996</v>
      </c>
      <c r="I21" s="207">
        <v>0.69350000000000001</v>
      </c>
      <c r="J21" s="252">
        <v>2.4103654071927143</v>
      </c>
    </row>
    <row r="22" spans="1:10" ht="13.8" x14ac:dyDescent="0.3">
      <c r="A22" s="98" t="s">
        <v>22</v>
      </c>
      <c r="B22" s="99">
        <v>4668</v>
      </c>
      <c r="C22" s="99">
        <v>274.58823529411762</v>
      </c>
      <c r="D22" s="257">
        <v>3.5000000000000003E-2</v>
      </c>
      <c r="E22" s="206">
        <v>469451.18090909091</v>
      </c>
      <c r="F22" s="207">
        <v>0.69650000000000001</v>
      </c>
      <c r="G22" s="207">
        <v>0.95589999999999997</v>
      </c>
      <c r="H22" s="207">
        <v>1.0041</v>
      </c>
      <c r="I22" s="207">
        <v>0.68930000000000002</v>
      </c>
      <c r="J22" s="252">
        <v>5.0850177537491108</v>
      </c>
    </row>
    <row r="23" spans="1:10" ht="13.8" x14ac:dyDescent="0.3">
      <c r="A23" s="98" t="s">
        <v>23</v>
      </c>
      <c r="B23" s="99">
        <v>1334</v>
      </c>
      <c r="C23" s="99">
        <v>333.5</v>
      </c>
      <c r="D23" s="257">
        <v>3.1E-2</v>
      </c>
      <c r="E23" s="206">
        <v>515475.5</v>
      </c>
      <c r="F23" s="207">
        <v>0.70069999999999999</v>
      </c>
      <c r="G23" s="207">
        <v>0.85529999999999995</v>
      </c>
      <c r="H23" s="207">
        <v>0.95589999999999997</v>
      </c>
      <c r="I23" s="207">
        <v>0.66910000000000003</v>
      </c>
      <c r="J23" s="252">
        <v>4.9092549181319827</v>
      </c>
    </row>
    <row r="24" spans="1:10" ht="13.8" x14ac:dyDescent="0.3">
      <c r="A24" s="98" t="s">
        <v>24</v>
      </c>
      <c r="B24" s="99">
        <v>587</v>
      </c>
      <c r="C24" s="99">
        <v>587</v>
      </c>
      <c r="D24" s="257">
        <v>4.0999999999999995E-2</v>
      </c>
      <c r="E24" s="206">
        <v>473905.89047619043</v>
      </c>
      <c r="F24" s="207">
        <v>0.63470000000000004</v>
      </c>
      <c r="G24" s="207">
        <v>0.89949999999999997</v>
      </c>
      <c r="H24" s="207">
        <v>0.91710000000000003</v>
      </c>
      <c r="I24" s="207">
        <v>0.58889999999999998</v>
      </c>
      <c r="J24" s="252">
        <v>4.770656091719629</v>
      </c>
    </row>
    <row r="25" spans="1:10" s="161" customFormat="1" ht="13.8" x14ac:dyDescent="0.3">
      <c r="A25" s="98" t="s">
        <v>25</v>
      </c>
      <c r="B25" s="99">
        <v>830</v>
      </c>
      <c r="C25" s="99">
        <v>415</v>
      </c>
      <c r="D25" s="257">
        <v>3.6000000000000004E-2</v>
      </c>
      <c r="E25" s="206">
        <v>357738.7475</v>
      </c>
      <c r="F25" s="207">
        <v>0.6714</v>
      </c>
      <c r="G25" s="207">
        <v>0.96389999999999998</v>
      </c>
      <c r="H25" s="207">
        <v>0.9748</v>
      </c>
      <c r="I25" s="207">
        <v>0.68720000000000003</v>
      </c>
      <c r="J25" s="252">
        <v>6.4544420587195068</v>
      </c>
    </row>
    <row r="26" spans="1:10" s="161" customFormat="1" ht="13.8" x14ac:dyDescent="0.3">
      <c r="A26" s="98" t="s">
        <v>26</v>
      </c>
      <c r="B26" s="99">
        <v>219</v>
      </c>
      <c r="C26" s="99">
        <v>219</v>
      </c>
      <c r="D26" s="257">
        <v>3.5000000000000003E-2</v>
      </c>
      <c r="E26" s="206">
        <v>400801.27499999997</v>
      </c>
      <c r="F26" s="207">
        <v>0.68520000000000003</v>
      </c>
      <c r="G26" s="207">
        <v>0.89949999999999997</v>
      </c>
      <c r="H26" s="207">
        <v>1.1046</v>
      </c>
      <c r="I26" s="207">
        <v>0.69540000000000002</v>
      </c>
      <c r="J26" s="252">
        <v>2.2302006998927144</v>
      </c>
    </row>
    <row r="27" spans="1:10" ht="13.8" x14ac:dyDescent="0.3">
      <c r="A27" s="98" t="s">
        <v>27</v>
      </c>
      <c r="B27" s="99">
        <v>5485</v>
      </c>
      <c r="C27" s="99">
        <v>365.66666666666669</v>
      </c>
      <c r="D27" s="257">
        <v>3.5000000000000003E-2</v>
      </c>
      <c r="E27" s="206">
        <v>545146.89249999996</v>
      </c>
      <c r="F27" s="207">
        <v>0.63239999999999996</v>
      </c>
      <c r="G27" s="207">
        <v>0.93489999999999995</v>
      </c>
      <c r="H27" s="207">
        <v>0.95169999999999999</v>
      </c>
      <c r="I27" s="207">
        <v>0.63419999999999999</v>
      </c>
      <c r="J27" s="252">
        <v>3.3149784141301888</v>
      </c>
    </row>
    <row r="28" spans="1:10" ht="13.8" x14ac:dyDescent="0.3">
      <c r="A28" s="98" t="s">
        <v>28</v>
      </c>
      <c r="B28" s="99">
        <v>3291</v>
      </c>
      <c r="C28" s="99">
        <v>365.66666666666669</v>
      </c>
      <c r="D28" s="257">
        <v>4.2999999999999997E-2</v>
      </c>
      <c r="E28" s="206">
        <v>330962.74642857147</v>
      </c>
      <c r="F28" s="207">
        <v>0.65090000000000003</v>
      </c>
      <c r="G28" s="207">
        <v>0.86199999999999999</v>
      </c>
      <c r="H28" s="207">
        <v>0.92030000000000001</v>
      </c>
      <c r="I28" s="207">
        <v>0.63280000000000003</v>
      </c>
      <c r="J28" s="252">
        <v>4.9044596672141187</v>
      </c>
    </row>
    <row r="29" spans="1:10" ht="13.8" x14ac:dyDescent="0.3">
      <c r="A29" s="98" t="s">
        <v>29</v>
      </c>
      <c r="B29" s="99">
        <v>3822</v>
      </c>
      <c r="C29" s="99">
        <v>546</v>
      </c>
      <c r="D29" s="257">
        <v>3.4000000000000002E-2</v>
      </c>
      <c r="E29" s="206">
        <v>824171.75111111114</v>
      </c>
      <c r="F29" s="207">
        <v>0.67259999999999998</v>
      </c>
      <c r="G29" s="207">
        <v>0.91679999999999995</v>
      </c>
      <c r="H29" s="207">
        <v>0.95199999999999996</v>
      </c>
      <c r="I29" s="207">
        <v>0.6633</v>
      </c>
      <c r="J29" s="252">
        <v>6.7459527449319392</v>
      </c>
    </row>
    <row r="30" spans="1:10" ht="13.8" x14ac:dyDescent="0.3">
      <c r="A30" s="98" t="s">
        <v>30</v>
      </c>
      <c r="B30" s="99">
        <v>16929</v>
      </c>
      <c r="C30" s="99">
        <v>368.02173913043481</v>
      </c>
      <c r="D30" s="257">
        <v>4.7E-2</v>
      </c>
      <c r="E30" s="206">
        <v>490317.23236842098</v>
      </c>
      <c r="F30" s="207">
        <v>0.67669999999999997</v>
      </c>
      <c r="G30" s="207">
        <v>0.83760000000000001</v>
      </c>
      <c r="H30" s="207">
        <v>0.95640000000000003</v>
      </c>
      <c r="I30" s="207">
        <v>0.65180000000000005</v>
      </c>
      <c r="J30" s="252">
        <v>5.8380282161454096</v>
      </c>
    </row>
    <row r="31" spans="1:10" ht="13.8" x14ac:dyDescent="0.3">
      <c r="A31" s="98" t="s">
        <v>31</v>
      </c>
      <c r="B31" s="99">
        <v>673</v>
      </c>
      <c r="C31" s="99">
        <v>336.5</v>
      </c>
      <c r="D31" s="257">
        <v>2.7999999999999997E-2</v>
      </c>
      <c r="E31" s="206">
        <v>835782.46799999999</v>
      </c>
      <c r="F31" s="207">
        <v>0.71640000000000004</v>
      </c>
      <c r="G31" s="207">
        <v>0.94950000000000001</v>
      </c>
      <c r="H31" s="207">
        <v>1.0064</v>
      </c>
      <c r="I31" s="207">
        <v>0.73729999999999996</v>
      </c>
      <c r="J31" s="252">
        <v>9.3088457415947765</v>
      </c>
    </row>
    <row r="32" spans="1:10" ht="13.8" x14ac:dyDescent="0.3">
      <c r="A32" s="98" t="s">
        <v>32</v>
      </c>
      <c r="B32" s="99">
        <v>687</v>
      </c>
      <c r="C32" s="99">
        <v>343.5</v>
      </c>
      <c r="D32" s="257">
        <v>3.3000000000000002E-2</v>
      </c>
      <c r="E32" s="206">
        <v>826232.52800000005</v>
      </c>
      <c r="F32" s="207">
        <v>0.72289999999999999</v>
      </c>
      <c r="G32" s="207">
        <v>0.95489999999999997</v>
      </c>
      <c r="H32" s="207">
        <v>1.0145</v>
      </c>
      <c r="I32" s="207">
        <v>0.75360000000000005</v>
      </c>
      <c r="J32" s="252">
        <v>7.1446224849283277</v>
      </c>
    </row>
    <row r="33" spans="1:10" ht="13.8" x14ac:dyDescent="0.3">
      <c r="A33" s="98" t="s">
        <v>33</v>
      </c>
      <c r="B33" s="99">
        <v>4576</v>
      </c>
      <c r="C33" s="99">
        <v>305.06666666666666</v>
      </c>
      <c r="D33" s="257">
        <v>3.6000000000000004E-2</v>
      </c>
      <c r="E33" s="206">
        <v>582796.28949999996</v>
      </c>
      <c r="F33" s="207">
        <v>0.68810000000000004</v>
      </c>
      <c r="G33" s="207">
        <v>0.90190000000000003</v>
      </c>
      <c r="H33" s="207">
        <v>1.0265</v>
      </c>
      <c r="I33" s="207">
        <v>0.6784</v>
      </c>
      <c r="J33" s="252">
        <v>6.6993181392133536</v>
      </c>
    </row>
    <row r="34" spans="1:10" ht="13.8" x14ac:dyDescent="0.3">
      <c r="A34" s="98" t="s">
        <v>34</v>
      </c>
      <c r="B34" s="99">
        <v>952</v>
      </c>
      <c r="C34" s="99">
        <v>253.86666666666667</v>
      </c>
      <c r="D34" s="257">
        <v>3.2000000000000001E-2</v>
      </c>
      <c r="E34" s="206">
        <v>587881.65249999997</v>
      </c>
      <c r="F34" s="207">
        <v>0.74560000000000004</v>
      </c>
      <c r="G34" s="207">
        <v>0.90969999999999995</v>
      </c>
      <c r="H34" s="207">
        <v>0.99529999999999996</v>
      </c>
      <c r="I34" s="207">
        <v>0.76100000000000001</v>
      </c>
      <c r="J34" s="252">
        <v>4.3551343029735516</v>
      </c>
    </row>
    <row r="35" spans="1:10" ht="13.8" x14ac:dyDescent="0.3">
      <c r="A35" s="98" t="s">
        <v>35</v>
      </c>
      <c r="B35" s="99">
        <v>2324</v>
      </c>
      <c r="C35" s="99">
        <v>258.22222222222223</v>
      </c>
      <c r="D35" s="257">
        <v>3.2000000000000001E-2</v>
      </c>
      <c r="E35" s="206">
        <v>582428.95555555553</v>
      </c>
      <c r="F35" s="207">
        <v>0.65259999999999996</v>
      </c>
      <c r="G35" s="207">
        <v>0.92210000000000003</v>
      </c>
      <c r="H35" s="207">
        <v>0.95489999999999997</v>
      </c>
      <c r="I35" s="207">
        <v>0.67579999999999996</v>
      </c>
      <c r="J35" s="252">
        <v>5.5089427635021551</v>
      </c>
    </row>
    <row r="36" spans="1:10" ht="13.8" x14ac:dyDescent="0.3">
      <c r="A36" s="98" t="s">
        <v>36</v>
      </c>
      <c r="B36" s="99">
        <v>7562</v>
      </c>
      <c r="C36" s="99">
        <v>260.75862068965517</v>
      </c>
      <c r="D36" s="257">
        <v>3.1E-2</v>
      </c>
      <c r="E36" s="206">
        <v>368680.82891566266</v>
      </c>
      <c r="F36" s="207">
        <v>0.70350000000000001</v>
      </c>
      <c r="G36" s="207">
        <v>0.90720000000000001</v>
      </c>
      <c r="H36" s="207">
        <v>0.96960000000000002</v>
      </c>
      <c r="I36" s="207">
        <v>0.71889999999999998</v>
      </c>
      <c r="J36" s="252">
        <v>2.5038722949429078</v>
      </c>
    </row>
    <row r="37" spans="1:10" ht="13.8" x14ac:dyDescent="0.3">
      <c r="A37" s="98" t="s">
        <v>181</v>
      </c>
      <c r="B37" s="99">
        <v>4392</v>
      </c>
      <c r="C37" s="99">
        <v>244</v>
      </c>
      <c r="D37" s="257">
        <v>5.2999999999999999E-2</v>
      </c>
      <c r="E37" s="206">
        <v>222597.20363636364</v>
      </c>
      <c r="F37" s="207">
        <v>0.61529502646065071</v>
      </c>
      <c r="G37" s="207">
        <v>0.69080145719489983</v>
      </c>
      <c r="H37" s="207">
        <v>0.80813008130081299</v>
      </c>
      <c r="I37" s="207">
        <v>0.63005143277002207</v>
      </c>
      <c r="J37" s="252">
        <v>3.5793329431483456</v>
      </c>
    </row>
    <row r="38" spans="1:10" ht="13.8" x14ac:dyDescent="0.3">
      <c r="A38" s="98" t="s">
        <v>39</v>
      </c>
      <c r="B38" s="99">
        <v>11985</v>
      </c>
      <c r="C38" s="99">
        <v>352.5</v>
      </c>
      <c r="D38" s="257">
        <v>3.6000000000000004E-2</v>
      </c>
      <c r="E38" s="206">
        <v>453821.29680000001</v>
      </c>
      <c r="F38" s="207">
        <v>0.64559999999999995</v>
      </c>
      <c r="G38" s="207">
        <v>0.91700000000000004</v>
      </c>
      <c r="H38" s="207">
        <v>0.99399999999999999</v>
      </c>
      <c r="I38" s="207">
        <v>0.66510000000000002</v>
      </c>
      <c r="J38" s="252">
        <v>5.4821657304830449</v>
      </c>
    </row>
    <row r="39" spans="1:10" ht="13.8" x14ac:dyDescent="0.3">
      <c r="A39" s="98" t="s">
        <v>40</v>
      </c>
      <c r="B39" s="99">
        <v>2455</v>
      </c>
      <c r="C39" s="99">
        <v>306.875</v>
      </c>
      <c r="D39" s="257">
        <v>3.6000000000000004E-2</v>
      </c>
      <c r="E39" s="206">
        <v>602300.97555555555</v>
      </c>
      <c r="F39" s="207">
        <v>0.70150000000000001</v>
      </c>
      <c r="G39" s="207">
        <v>0.94699999999999995</v>
      </c>
      <c r="H39" s="207">
        <v>0.99070000000000003</v>
      </c>
      <c r="I39" s="207">
        <v>0.69769999999999999</v>
      </c>
      <c r="J39" s="252">
        <v>5.0351721426351528</v>
      </c>
    </row>
    <row r="40" spans="1:10" ht="13.8" x14ac:dyDescent="0.3">
      <c r="A40" s="98" t="s">
        <v>41</v>
      </c>
      <c r="B40" s="99">
        <v>7790</v>
      </c>
      <c r="C40" s="99">
        <v>324.58333333333331</v>
      </c>
      <c r="D40" s="257">
        <v>3.5000000000000003E-2</v>
      </c>
      <c r="E40" s="206">
        <v>455500.06843749998</v>
      </c>
      <c r="F40" s="207">
        <v>0.70540000000000003</v>
      </c>
      <c r="G40" s="207">
        <v>0.89729999999999999</v>
      </c>
      <c r="H40" s="207">
        <v>1.0058</v>
      </c>
      <c r="I40" s="207">
        <v>0.67520000000000002</v>
      </c>
      <c r="J40" s="252">
        <v>4.0295253965714464</v>
      </c>
    </row>
    <row r="41" spans="1:10" ht="13.8" x14ac:dyDescent="0.3">
      <c r="A41" s="98" t="s">
        <v>42</v>
      </c>
      <c r="B41" s="99">
        <v>391</v>
      </c>
      <c r="C41" s="99">
        <v>391</v>
      </c>
      <c r="D41" s="257">
        <v>3.2000000000000001E-2</v>
      </c>
      <c r="E41" s="206">
        <v>517043.07500000001</v>
      </c>
      <c r="F41" s="207">
        <v>0.69089999999999996</v>
      </c>
      <c r="G41" s="207">
        <v>0.95399999999999996</v>
      </c>
      <c r="H41" s="207">
        <v>0.96719999999999995</v>
      </c>
      <c r="I41" s="207">
        <v>0.7278</v>
      </c>
      <c r="J41" s="252">
        <v>5.8365968018778887</v>
      </c>
    </row>
    <row r="42" spans="1:10" ht="13.8" x14ac:dyDescent="0.3">
      <c r="A42" s="98" t="s">
        <v>43</v>
      </c>
      <c r="B42" s="99">
        <v>208</v>
      </c>
      <c r="C42" s="99">
        <v>277.33333333333331</v>
      </c>
      <c r="D42" s="257">
        <v>4.2999999999999997E-2</v>
      </c>
      <c r="E42" s="206">
        <v>487604.16363636358</v>
      </c>
      <c r="F42" s="207">
        <v>0.66139999999999999</v>
      </c>
      <c r="G42" s="207">
        <v>0.95189999999999997</v>
      </c>
      <c r="H42" s="207">
        <v>0.93830000000000002</v>
      </c>
      <c r="I42" s="207">
        <v>0.62639999999999996</v>
      </c>
      <c r="J42" s="252">
        <v>5.4833988664900746</v>
      </c>
    </row>
    <row r="43" spans="1:10" ht="13.8" x14ac:dyDescent="0.3">
      <c r="A43" s="98" t="s">
        <v>44</v>
      </c>
      <c r="B43" s="99">
        <v>2196</v>
      </c>
      <c r="C43" s="99">
        <v>231.15789473684211</v>
      </c>
      <c r="D43" s="257">
        <v>3.1E-2</v>
      </c>
      <c r="E43" s="206">
        <v>413829.82666666666</v>
      </c>
      <c r="F43" s="207">
        <v>0.6885</v>
      </c>
      <c r="G43" s="207">
        <v>0.91800000000000004</v>
      </c>
      <c r="H43" s="207">
        <v>0.94120000000000004</v>
      </c>
      <c r="I43" s="207">
        <v>0.64349999999999996</v>
      </c>
      <c r="J43" s="252">
        <v>3.7525550774828034</v>
      </c>
    </row>
    <row r="44" spans="1:10" ht="13.8" x14ac:dyDescent="0.3">
      <c r="A44" s="98" t="s">
        <v>45</v>
      </c>
      <c r="B44" s="99">
        <v>1181</v>
      </c>
      <c r="C44" s="99">
        <v>393.66666666666669</v>
      </c>
      <c r="D44" s="257">
        <v>2.8999999999999998E-2</v>
      </c>
      <c r="E44" s="206">
        <v>415983.38241758238</v>
      </c>
      <c r="F44" s="207">
        <v>0.64159999999999995</v>
      </c>
      <c r="G44" s="207">
        <v>0.95599999999999996</v>
      </c>
      <c r="H44" s="207">
        <v>0.99360000000000004</v>
      </c>
      <c r="I44" s="207">
        <v>0.65090000000000003</v>
      </c>
      <c r="J44" s="252">
        <v>4.4715077702147941</v>
      </c>
    </row>
    <row r="45" spans="1:10" ht="13.8" x14ac:dyDescent="0.3">
      <c r="A45" s="98" t="s">
        <v>182</v>
      </c>
      <c r="B45" s="99">
        <v>17926</v>
      </c>
      <c r="C45" s="99">
        <v>365.83673469387753</v>
      </c>
      <c r="D45" s="257">
        <v>4.0999999999999995E-2</v>
      </c>
      <c r="E45" s="206">
        <v>362932.61913043482</v>
      </c>
      <c r="F45" s="207">
        <v>0.72771932480843493</v>
      </c>
      <c r="G45" s="207">
        <v>0.69080145719489983</v>
      </c>
      <c r="H45" s="207">
        <v>0.80813008130081299</v>
      </c>
      <c r="I45" s="207">
        <v>0.63005143277002207</v>
      </c>
      <c r="J45" s="252">
        <v>3.2241674909156726</v>
      </c>
    </row>
    <row r="46" spans="1:10" ht="13.8" x14ac:dyDescent="0.3">
      <c r="A46" s="98" t="s">
        <v>48</v>
      </c>
      <c r="B46" s="99">
        <v>3184</v>
      </c>
      <c r="C46" s="99">
        <v>265.33333333333331</v>
      </c>
      <c r="D46" s="257">
        <v>0.05</v>
      </c>
      <c r="E46" s="206">
        <v>337994.94969696971</v>
      </c>
      <c r="F46" s="207">
        <v>0.67900000000000005</v>
      </c>
      <c r="G46" s="207">
        <v>0.86560000000000004</v>
      </c>
      <c r="H46" s="207">
        <v>0.88109999999999999</v>
      </c>
      <c r="I46" s="207">
        <v>0.70840000000000003</v>
      </c>
      <c r="J46" s="252">
        <v>4.1683644873464267</v>
      </c>
    </row>
    <row r="47" spans="1:10" ht="13.8" x14ac:dyDescent="0.3">
      <c r="A47" s="98" t="s">
        <v>49</v>
      </c>
      <c r="B47" s="99">
        <v>4120</v>
      </c>
      <c r="C47" s="99">
        <v>294.28571428571428</v>
      </c>
      <c r="D47" s="257">
        <v>4.0999999999999995E-2</v>
      </c>
      <c r="E47" s="206">
        <v>492562.25538461539</v>
      </c>
      <c r="F47" s="207">
        <v>0.71899999999999997</v>
      </c>
      <c r="G47" s="207">
        <v>0.9002</v>
      </c>
      <c r="H47" s="207">
        <v>1.0097</v>
      </c>
      <c r="I47" s="207">
        <v>0.69310000000000005</v>
      </c>
      <c r="J47" s="252">
        <v>4.5635504989765874</v>
      </c>
    </row>
    <row r="48" spans="1:10" ht="13.8" x14ac:dyDescent="0.3">
      <c r="A48" s="98" t="s">
        <v>50</v>
      </c>
      <c r="B48" s="99">
        <v>1111</v>
      </c>
      <c r="C48" s="99">
        <v>277.75</v>
      </c>
      <c r="D48" s="257">
        <v>3.1E-2</v>
      </c>
      <c r="E48" s="206">
        <v>375388.21750000003</v>
      </c>
      <c r="F48" s="207">
        <v>0.77810000000000001</v>
      </c>
      <c r="G48" s="207">
        <v>0.9325</v>
      </c>
      <c r="H48" s="207">
        <v>1.0045999999999999</v>
      </c>
      <c r="I48" s="207">
        <v>0.70609999999999995</v>
      </c>
      <c r="J48" s="252">
        <v>3.0757919407087755</v>
      </c>
    </row>
    <row r="49" spans="1:10" ht="13.8" x14ac:dyDescent="0.3">
      <c r="A49" s="98" t="s">
        <v>51</v>
      </c>
      <c r="B49" s="99">
        <v>1805</v>
      </c>
      <c r="C49" s="99">
        <v>361</v>
      </c>
      <c r="D49" s="257">
        <v>0.03</v>
      </c>
      <c r="E49" s="206">
        <v>2467259.853333333</v>
      </c>
      <c r="F49" s="207">
        <v>0.751</v>
      </c>
      <c r="G49" s="207">
        <v>0.93520000000000003</v>
      </c>
      <c r="H49" s="207">
        <v>1.0208999999999999</v>
      </c>
      <c r="I49" s="207">
        <v>0.70530000000000004</v>
      </c>
      <c r="J49" s="252">
        <v>5.7843808734952447</v>
      </c>
    </row>
    <row r="50" spans="1:10" ht="13.8" x14ac:dyDescent="0.3">
      <c r="A50" s="98" t="s">
        <v>52</v>
      </c>
      <c r="B50" s="99">
        <v>1573</v>
      </c>
      <c r="C50" s="99">
        <v>393.25</v>
      </c>
      <c r="D50" s="257">
        <v>4.9000000000000002E-2</v>
      </c>
      <c r="E50" s="206">
        <v>635642.70444444439</v>
      </c>
      <c r="F50" s="207">
        <v>0.70399999999999996</v>
      </c>
      <c r="G50" s="207">
        <v>0.95040000000000002</v>
      </c>
      <c r="H50" s="207">
        <v>0.94610000000000005</v>
      </c>
      <c r="I50" s="207">
        <v>0.70330000000000004</v>
      </c>
      <c r="J50" s="252">
        <v>5.9768941742193613</v>
      </c>
    </row>
    <row r="51" spans="1:10" ht="13.8" x14ac:dyDescent="0.3">
      <c r="A51" s="98" t="s">
        <v>53</v>
      </c>
      <c r="B51" s="99">
        <v>2129</v>
      </c>
      <c r="C51" s="99">
        <v>274.70967741935482</v>
      </c>
      <c r="D51" s="257">
        <v>4.4999999999999998E-2</v>
      </c>
      <c r="E51" s="206">
        <v>501116.29000000004</v>
      </c>
      <c r="F51" s="207">
        <v>0.64590000000000003</v>
      </c>
      <c r="G51" s="207">
        <v>0.89900000000000002</v>
      </c>
      <c r="H51" s="207">
        <v>0.9375</v>
      </c>
      <c r="I51" s="207">
        <v>0.65810000000000002</v>
      </c>
      <c r="J51" s="252">
        <v>4.3913470033830322</v>
      </c>
    </row>
    <row r="52" spans="1:10" ht="13.8" x14ac:dyDescent="0.3">
      <c r="A52" s="98" t="s">
        <v>54</v>
      </c>
      <c r="B52" s="99">
        <v>126</v>
      </c>
      <c r="C52" s="99">
        <v>252</v>
      </c>
      <c r="D52" s="257">
        <v>4.0999999999999995E-2</v>
      </c>
      <c r="E52" s="206">
        <v>273733.69</v>
      </c>
      <c r="F52" s="207">
        <v>0.62719999999999998</v>
      </c>
      <c r="G52" s="207">
        <v>0.96830000000000005</v>
      </c>
      <c r="H52" s="207">
        <v>0.875</v>
      </c>
      <c r="I52" s="207">
        <v>0.70830000000000004</v>
      </c>
      <c r="J52" s="252">
        <v>3.1298399580176528</v>
      </c>
    </row>
    <row r="53" spans="1:10" ht="13.8" x14ac:dyDescent="0.3">
      <c r="A53" s="98" t="s">
        <v>55</v>
      </c>
      <c r="B53" s="99">
        <v>4798</v>
      </c>
      <c r="C53" s="99">
        <v>369.07692307692309</v>
      </c>
      <c r="D53" s="257">
        <v>3.3000000000000002E-2</v>
      </c>
      <c r="E53" s="206">
        <v>584007.83352941182</v>
      </c>
      <c r="F53" s="207">
        <v>0.68799999999999994</v>
      </c>
      <c r="G53" s="207">
        <v>0.8458</v>
      </c>
      <c r="H53" s="207">
        <v>0.94410000000000005</v>
      </c>
      <c r="I53" s="207">
        <v>0.73529999999999995</v>
      </c>
      <c r="J53" s="252">
        <v>4.2224380219514517</v>
      </c>
    </row>
    <row r="54" spans="1:10" s="161" customFormat="1" ht="13.8" x14ac:dyDescent="0.3">
      <c r="A54" s="98" t="s">
        <v>56</v>
      </c>
      <c r="B54" s="99">
        <v>763</v>
      </c>
      <c r="C54" s="99">
        <v>381.5</v>
      </c>
      <c r="D54" s="257">
        <v>3.7999999999999999E-2</v>
      </c>
      <c r="E54" s="206">
        <v>432413.53902439028</v>
      </c>
      <c r="F54" s="207">
        <v>0.64710000000000001</v>
      </c>
      <c r="G54" s="207">
        <v>0.89649999999999996</v>
      </c>
      <c r="H54" s="207">
        <v>1.0118</v>
      </c>
      <c r="I54" s="207">
        <v>0.64649999999999996</v>
      </c>
      <c r="J54" s="252">
        <v>3.8046116073002381</v>
      </c>
    </row>
    <row r="55" spans="1:10" ht="13.8" x14ac:dyDescent="0.3">
      <c r="A55" s="98" t="s">
        <v>57</v>
      </c>
      <c r="B55" s="99">
        <v>5235</v>
      </c>
      <c r="C55" s="99">
        <v>367.36842105263156</v>
      </c>
      <c r="D55" s="257">
        <v>3.2000000000000001E-2</v>
      </c>
      <c r="E55" s="206">
        <v>669178.17000000004</v>
      </c>
      <c r="F55" s="207">
        <v>0.73619999999999997</v>
      </c>
      <c r="G55" s="207">
        <v>0.90259999999999996</v>
      </c>
      <c r="H55" s="207">
        <v>1.0086999999999999</v>
      </c>
      <c r="I55" s="207">
        <v>0.7399</v>
      </c>
      <c r="J55" s="252">
        <v>6.2818944935077514</v>
      </c>
    </row>
    <row r="56" spans="1:10" s="162" customFormat="1" ht="13.8" x14ac:dyDescent="0.3">
      <c r="A56" s="98" t="s">
        <v>58</v>
      </c>
      <c r="B56" s="99">
        <v>338</v>
      </c>
      <c r="C56" s="99">
        <v>338</v>
      </c>
      <c r="D56" s="257">
        <v>0.03</v>
      </c>
      <c r="E56" s="206">
        <v>808435.93</v>
      </c>
      <c r="F56" s="207">
        <v>0.68569999999999998</v>
      </c>
      <c r="G56" s="207">
        <v>0.93789999999999996</v>
      </c>
      <c r="H56" s="207">
        <v>0.96830000000000005</v>
      </c>
      <c r="I56" s="207">
        <v>0.68420000000000003</v>
      </c>
      <c r="J56" s="252">
        <v>7.0558447308017902</v>
      </c>
    </row>
    <row r="57" spans="1:10" ht="13.8" x14ac:dyDescent="0.3">
      <c r="A57" s="98" t="s">
        <v>59</v>
      </c>
      <c r="B57" s="99">
        <v>1975</v>
      </c>
      <c r="C57" s="99">
        <v>292.59259259259261</v>
      </c>
      <c r="D57" s="257">
        <v>3.9E-2</v>
      </c>
      <c r="E57" s="206">
        <v>406500.02500000002</v>
      </c>
      <c r="F57" s="207">
        <v>0.69220000000000004</v>
      </c>
      <c r="G57" s="207">
        <v>0.92859999999999998</v>
      </c>
      <c r="H57" s="207">
        <v>0.90500000000000003</v>
      </c>
      <c r="I57" s="207">
        <v>0.66890000000000005</v>
      </c>
      <c r="J57" s="252">
        <v>4.3418240932030718</v>
      </c>
    </row>
    <row r="58" spans="1:10" ht="13.8" x14ac:dyDescent="0.3">
      <c r="A58" s="98" t="s">
        <v>60</v>
      </c>
      <c r="B58" s="99">
        <v>4124</v>
      </c>
      <c r="C58" s="99">
        <v>317.23076923076923</v>
      </c>
      <c r="D58" s="257">
        <v>3.4000000000000002E-2</v>
      </c>
      <c r="E58" s="206">
        <v>379554.14722222224</v>
      </c>
      <c r="F58" s="207">
        <v>0.65180000000000005</v>
      </c>
      <c r="G58" s="207">
        <v>0.90180000000000005</v>
      </c>
      <c r="H58" s="207">
        <v>0.9083</v>
      </c>
      <c r="I58" s="207">
        <v>0.67269999999999996</v>
      </c>
      <c r="J58" s="252">
        <v>4.0710587484585625</v>
      </c>
    </row>
    <row r="59" spans="1:10" ht="13.8" x14ac:dyDescent="0.3">
      <c r="A59" s="98" t="s">
        <v>61</v>
      </c>
      <c r="B59" s="99">
        <v>2107</v>
      </c>
      <c r="C59" s="99">
        <v>271.87096774193549</v>
      </c>
      <c r="D59" s="257">
        <v>0.03</v>
      </c>
      <c r="E59" s="206">
        <v>460940.28700000001</v>
      </c>
      <c r="F59" s="207">
        <v>0.69810000000000005</v>
      </c>
      <c r="G59" s="207">
        <v>0.88280000000000003</v>
      </c>
      <c r="H59" s="207">
        <v>0.96809999999999996</v>
      </c>
      <c r="I59" s="207">
        <v>0.7228</v>
      </c>
      <c r="J59" s="252">
        <v>4.1485482205298849</v>
      </c>
    </row>
    <row r="60" spans="1:10" s="161" customFormat="1" ht="13.8" x14ac:dyDescent="0.3">
      <c r="A60" s="98" t="s">
        <v>62</v>
      </c>
      <c r="B60" s="99">
        <v>958</v>
      </c>
      <c r="C60" s="99">
        <v>319.33333333333331</v>
      </c>
      <c r="D60" s="257">
        <v>3.2000000000000001E-2</v>
      </c>
      <c r="E60" s="206">
        <v>782167.66382978717</v>
      </c>
      <c r="F60" s="207">
        <v>0.62109999999999999</v>
      </c>
      <c r="G60" s="207">
        <v>0.91339999999999999</v>
      </c>
      <c r="H60" s="207">
        <v>1.0190999999999999</v>
      </c>
      <c r="I60" s="207">
        <v>0.65380000000000005</v>
      </c>
      <c r="J60" s="252">
        <v>4.8245854790801994</v>
      </c>
    </row>
    <row r="61" spans="1:10" ht="13.8" x14ac:dyDescent="0.3">
      <c r="A61" s="98" t="s">
        <v>63</v>
      </c>
      <c r="B61" s="99">
        <v>538</v>
      </c>
      <c r="C61" s="99">
        <v>717.33333333333337</v>
      </c>
      <c r="D61" s="257">
        <v>3.1E-2</v>
      </c>
      <c r="E61" s="208">
        <v>496611.39999999997</v>
      </c>
      <c r="F61" s="207">
        <v>0.63629999999999998</v>
      </c>
      <c r="G61" s="207">
        <v>0.96099999999999997</v>
      </c>
      <c r="H61" s="207">
        <v>0.95669999999999999</v>
      </c>
      <c r="I61" s="207">
        <v>0.64810000000000001</v>
      </c>
      <c r="J61" s="253">
        <v>5.471722887349582</v>
      </c>
    </row>
    <row r="62" spans="1:10" ht="13.8" x14ac:dyDescent="0.3">
      <c r="A62" s="98" t="s">
        <v>64</v>
      </c>
      <c r="B62" s="99">
        <v>1557</v>
      </c>
      <c r="C62" s="99">
        <v>259.5</v>
      </c>
      <c r="D62" s="257">
        <v>4.4000000000000004E-2</v>
      </c>
      <c r="E62" s="206">
        <v>380617.40312499995</v>
      </c>
      <c r="F62" s="207">
        <v>0.65669999999999995</v>
      </c>
      <c r="G62" s="207">
        <v>0.95630000000000004</v>
      </c>
      <c r="H62" s="207">
        <v>0.9788</v>
      </c>
      <c r="I62" s="207">
        <v>0.64880000000000004</v>
      </c>
      <c r="J62" s="252">
        <v>4.8167168886571368</v>
      </c>
    </row>
    <row r="63" spans="1:10" ht="13.8" x14ac:dyDescent="0.3">
      <c r="A63" s="98" t="s">
        <v>65</v>
      </c>
      <c r="B63" s="99">
        <v>1401</v>
      </c>
      <c r="C63" s="99">
        <v>280.2</v>
      </c>
      <c r="D63" s="257">
        <v>3.4000000000000002E-2</v>
      </c>
      <c r="E63" s="206">
        <v>511135.07800000004</v>
      </c>
      <c r="F63" s="207">
        <v>0.65690000000000004</v>
      </c>
      <c r="G63" s="207">
        <v>0.92290000000000005</v>
      </c>
      <c r="H63" s="207">
        <v>0.96209999999999996</v>
      </c>
      <c r="I63" s="207">
        <v>0.61709999999999998</v>
      </c>
      <c r="J63" s="252">
        <v>5.6808418523736606</v>
      </c>
    </row>
    <row r="64" spans="1:10" ht="13.8" x14ac:dyDescent="0.3">
      <c r="A64" s="98" t="s">
        <v>66</v>
      </c>
      <c r="B64" s="99">
        <v>28261</v>
      </c>
      <c r="C64" s="99">
        <v>353.26249999999999</v>
      </c>
      <c r="D64" s="257">
        <v>3.4000000000000002E-2</v>
      </c>
      <c r="E64" s="206">
        <v>372698.05539062503</v>
      </c>
      <c r="F64" s="207">
        <v>0.60780000000000001</v>
      </c>
      <c r="G64" s="207">
        <v>0.78029999999999999</v>
      </c>
      <c r="H64" s="207">
        <v>0.93010000000000004</v>
      </c>
      <c r="I64" s="207">
        <v>0.64929999999999999</v>
      </c>
      <c r="J64" s="252">
        <v>4.0637624614649264</v>
      </c>
    </row>
    <row r="65" spans="1:10" ht="13.8" x14ac:dyDescent="0.3">
      <c r="A65" s="98" t="s">
        <v>67</v>
      </c>
      <c r="B65" s="99">
        <v>258</v>
      </c>
      <c r="C65" s="99">
        <v>258</v>
      </c>
      <c r="D65" s="257">
        <v>3.5000000000000003E-2</v>
      </c>
      <c r="E65" s="206">
        <v>640244.90476190473</v>
      </c>
      <c r="F65" s="207">
        <v>0.79530000000000001</v>
      </c>
      <c r="G65" s="207">
        <v>0.97289999999999999</v>
      </c>
      <c r="H65" s="207">
        <v>1.0517000000000001</v>
      </c>
      <c r="I65" s="207">
        <v>0.7097</v>
      </c>
      <c r="J65" s="252">
        <v>3.5802829376073877</v>
      </c>
    </row>
    <row r="66" spans="1:10" ht="13.8" x14ac:dyDescent="0.3">
      <c r="A66" s="98" t="s">
        <v>68</v>
      </c>
      <c r="B66" s="99">
        <v>1275</v>
      </c>
      <c r="C66" s="99">
        <v>318.75</v>
      </c>
      <c r="D66" s="257">
        <v>3.7000000000000005E-2</v>
      </c>
      <c r="E66" s="206">
        <v>447858.07999999996</v>
      </c>
      <c r="F66" s="207">
        <v>0.76849999999999996</v>
      </c>
      <c r="G66" s="207">
        <v>0.98509999999999998</v>
      </c>
      <c r="H66" s="207">
        <v>1.0033000000000001</v>
      </c>
      <c r="I66" s="207">
        <v>0.73360000000000003</v>
      </c>
      <c r="J66" s="252">
        <v>4.5836140478138692</v>
      </c>
    </row>
    <row r="67" spans="1:10" ht="13.8" x14ac:dyDescent="0.3">
      <c r="A67" s="98" t="s">
        <v>69</v>
      </c>
      <c r="B67" s="99">
        <v>2070</v>
      </c>
      <c r="C67" s="99">
        <v>295.71428571428572</v>
      </c>
      <c r="D67" s="257">
        <v>3.5000000000000003E-2</v>
      </c>
      <c r="E67" s="206">
        <v>435540.46916666668</v>
      </c>
      <c r="F67" s="207">
        <v>0.72770000000000001</v>
      </c>
      <c r="G67" s="207">
        <v>0.95069999999999999</v>
      </c>
      <c r="H67" s="207">
        <v>0.9839</v>
      </c>
      <c r="I67" s="207">
        <v>0.72099999999999997</v>
      </c>
      <c r="J67" s="252">
        <v>4.1099338630605358</v>
      </c>
    </row>
    <row r="68" spans="1:10" s="161" customFormat="1" ht="13.8" x14ac:dyDescent="0.3">
      <c r="A68" s="98" t="s">
        <v>70</v>
      </c>
      <c r="B68" s="99">
        <v>4353</v>
      </c>
      <c r="C68" s="99">
        <v>310.92857142857144</v>
      </c>
      <c r="D68" s="257">
        <v>4.4000000000000004E-2</v>
      </c>
      <c r="E68" s="206">
        <v>460707.58051282051</v>
      </c>
      <c r="F68" s="207">
        <v>0.69030000000000002</v>
      </c>
      <c r="G68" s="207">
        <v>0.87019999999999997</v>
      </c>
      <c r="H68" s="207">
        <v>0.94769999999999999</v>
      </c>
      <c r="I68" s="207">
        <v>0.73029999999999995</v>
      </c>
      <c r="J68" s="252">
        <v>4.8552171740307326</v>
      </c>
    </row>
    <row r="69" spans="1:10" ht="13.8" x14ac:dyDescent="0.3">
      <c r="A69" s="98" t="s">
        <v>71</v>
      </c>
      <c r="B69" s="99">
        <v>4677</v>
      </c>
      <c r="C69" s="99">
        <v>334.07142857142856</v>
      </c>
      <c r="D69" s="257">
        <v>0.03</v>
      </c>
      <c r="E69" s="206">
        <v>727106.73399999994</v>
      </c>
      <c r="F69" s="207">
        <v>0.71599999999999997</v>
      </c>
      <c r="G69" s="207">
        <v>0.91359999999999997</v>
      </c>
      <c r="H69" s="207">
        <v>0.96609999999999996</v>
      </c>
      <c r="I69" s="207">
        <v>0.69789999999999996</v>
      </c>
      <c r="J69" s="252">
        <v>7.578913509824833</v>
      </c>
    </row>
    <row r="70" spans="1:10" ht="13.8" x14ac:dyDescent="0.3">
      <c r="A70" s="98" t="s">
        <v>72</v>
      </c>
      <c r="B70" s="99">
        <v>1555</v>
      </c>
      <c r="C70" s="99">
        <v>259.16666666666669</v>
      </c>
      <c r="D70" s="257">
        <v>4.0999999999999995E-2</v>
      </c>
      <c r="E70" s="206">
        <v>398518.48</v>
      </c>
      <c r="F70" s="207">
        <v>0.63100000000000001</v>
      </c>
      <c r="G70" s="207">
        <v>0.9113</v>
      </c>
      <c r="H70" s="207">
        <v>0.91710000000000003</v>
      </c>
      <c r="I70" s="207">
        <v>0.61750000000000005</v>
      </c>
      <c r="J70" s="252">
        <v>3.055188113995333</v>
      </c>
    </row>
    <row r="71" spans="1:10" ht="13.8" x14ac:dyDescent="0.3">
      <c r="A71" s="98" t="s">
        <v>74</v>
      </c>
      <c r="B71" s="99">
        <v>6921</v>
      </c>
      <c r="C71" s="99">
        <v>532.38461538461536</v>
      </c>
      <c r="D71" s="257">
        <v>4.0999999999999995E-2</v>
      </c>
      <c r="E71" s="206">
        <v>1102859.1166666667</v>
      </c>
      <c r="F71" s="207">
        <v>0.68220000000000003</v>
      </c>
      <c r="G71" s="207">
        <v>0.91759999999999997</v>
      </c>
      <c r="H71" s="207">
        <v>0.97470000000000001</v>
      </c>
      <c r="I71" s="207">
        <v>0.65110000000000001</v>
      </c>
      <c r="J71" s="252">
        <v>29.686862400041658</v>
      </c>
    </row>
    <row r="72" spans="1:10" ht="13.8" x14ac:dyDescent="0.3">
      <c r="A72" s="98" t="s">
        <v>75</v>
      </c>
      <c r="B72" s="99">
        <v>1561</v>
      </c>
      <c r="C72" s="99">
        <v>195.125</v>
      </c>
      <c r="D72" s="257">
        <v>0.03</v>
      </c>
      <c r="E72" s="206">
        <v>367204.75916666671</v>
      </c>
      <c r="F72" s="207">
        <v>0.73370000000000002</v>
      </c>
      <c r="G72" s="207">
        <v>0.87509999999999999</v>
      </c>
      <c r="H72" s="207">
        <v>0.98089999999999999</v>
      </c>
      <c r="I72" s="207">
        <v>0.74339999999999995</v>
      </c>
      <c r="J72" s="252">
        <v>3.0536061514027484</v>
      </c>
    </row>
    <row r="73" spans="1:10" s="161" customFormat="1" ht="13.8" x14ac:dyDescent="0.3">
      <c r="A73" s="98" t="s">
        <v>76</v>
      </c>
      <c r="B73" s="99">
        <v>440</v>
      </c>
      <c r="C73" s="99">
        <v>440</v>
      </c>
      <c r="D73" s="257">
        <v>3.3000000000000002E-2</v>
      </c>
      <c r="E73" s="206">
        <v>616695.96992481197</v>
      </c>
      <c r="F73" s="207">
        <v>0.63839999999999997</v>
      </c>
      <c r="G73" s="207">
        <v>0.91139999999999999</v>
      </c>
      <c r="H73" s="207">
        <v>1.0072000000000001</v>
      </c>
      <c r="I73" s="207">
        <v>0.64859999999999995</v>
      </c>
      <c r="J73" s="252">
        <v>6.2090384575562148</v>
      </c>
    </row>
    <row r="74" spans="1:10" s="161" customFormat="1" ht="13.8" x14ac:dyDescent="0.3">
      <c r="A74" s="98" t="s">
        <v>77</v>
      </c>
      <c r="B74" s="99">
        <v>1990</v>
      </c>
      <c r="C74" s="99">
        <v>398</v>
      </c>
      <c r="D74" s="257">
        <v>3.9E-2</v>
      </c>
      <c r="E74" s="206">
        <v>815909.45</v>
      </c>
      <c r="F74" s="207">
        <v>0.69720000000000004</v>
      </c>
      <c r="G74" s="207">
        <v>0.92659999999999998</v>
      </c>
      <c r="H74" s="207">
        <v>0.95720000000000005</v>
      </c>
      <c r="I74" s="207">
        <v>0.70660000000000001</v>
      </c>
      <c r="J74" s="252">
        <v>7.3342443126583001</v>
      </c>
    </row>
    <row r="75" spans="1:10" ht="13.8" x14ac:dyDescent="0.3">
      <c r="A75" s="98" t="s">
        <v>78</v>
      </c>
      <c r="B75" s="99">
        <v>1481</v>
      </c>
      <c r="C75" s="99">
        <v>493.66666666666669</v>
      </c>
      <c r="D75" s="257">
        <v>3.2000000000000001E-2</v>
      </c>
      <c r="E75" s="206">
        <v>606158.9</v>
      </c>
      <c r="F75" s="207">
        <v>0.65959999999999996</v>
      </c>
      <c r="G75" s="207">
        <v>0.91290000000000004</v>
      </c>
      <c r="H75" s="207">
        <v>0.96089999999999998</v>
      </c>
      <c r="I75" s="207">
        <v>0.68689999999999996</v>
      </c>
      <c r="J75" s="252">
        <v>5.4160254388565976</v>
      </c>
    </row>
    <row r="76" spans="1:10" s="161" customFormat="1" ht="13.8" x14ac:dyDescent="0.3">
      <c r="A76" s="98" t="s">
        <v>79</v>
      </c>
      <c r="B76" s="99">
        <v>491</v>
      </c>
      <c r="C76" s="99">
        <v>982</v>
      </c>
      <c r="D76" s="257">
        <v>4.2000000000000003E-2</v>
      </c>
      <c r="E76" s="206">
        <v>730149.7666666666</v>
      </c>
      <c r="F76" s="207">
        <v>0.72109999999999996</v>
      </c>
      <c r="G76" s="207">
        <v>0.95320000000000005</v>
      </c>
      <c r="H76" s="207">
        <v>1.0105999999999999</v>
      </c>
      <c r="I76" s="207">
        <v>0.71760000000000002</v>
      </c>
      <c r="J76" s="252">
        <v>7.0228286382687104</v>
      </c>
    </row>
    <row r="77" spans="1:10" s="161" customFormat="1" ht="13.8" x14ac:dyDescent="0.3">
      <c r="A77" s="98" t="s">
        <v>80</v>
      </c>
      <c r="B77" s="99">
        <v>1692</v>
      </c>
      <c r="C77" s="99">
        <v>241.71428571428572</v>
      </c>
      <c r="D77" s="257">
        <v>3.6000000000000004E-2</v>
      </c>
      <c r="E77" s="206">
        <v>356114.55111111113</v>
      </c>
      <c r="F77" s="207">
        <v>0.68610000000000004</v>
      </c>
      <c r="G77" s="207">
        <v>0.9143</v>
      </c>
      <c r="H77" s="207">
        <v>0.94310000000000005</v>
      </c>
      <c r="I77" s="207">
        <v>0.70609999999999995</v>
      </c>
      <c r="J77" s="252">
        <v>4.6237372665537846</v>
      </c>
    </row>
    <row r="78" spans="1:10" s="161" customFormat="1" ht="13.8" x14ac:dyDescent="0.3">
      <c r="A78" s="98" t="s">
        <v>81</v>
      </c>
      <c r="B78" s="99">
        <v>8483</v>
      </c>
      <c r="C78" s="99">
        <v>385.59090909090907</v>
      </c>
      <c r="D78" s="257">
        <v>3.9E-2</v>
      </c>
      <c r="E78" s="206">
        <v>509677.03053691273</v>
      </c>
      <c r="F78" s="207">
        <v>0.64180000000000004</v>
      </c>
      <c r="G78" s="207">
        <v>0.93530000000000002</v>
      </c>
      <c r="H78" s="207">
        <v>0.99419999999999997</v>
      </c>
      <c r="I78" s="207">
        <v>0.67210000000000003</v>
      </c>
      <c r="J78" s="252">
        <v>4.3940187550440637</v>
      </c>
    </row>
    <row r="79" spans="1:10" ht="13.8" x14ac:dyDescent="0.3">
      <c r="A79" s="98" t="s">
        <v>82</v>
      </c>
      <c r="B79" s="99">
        <v>360</v>
      </c>
      <c r="C79" s="99">
        <v>360</v>
      </c>
      <c r="D79" s="257">
        <v>3.3000000000000002E-2</v>
      </c>
      <c r="E79" s="206">
        <v>633572.46363636351</v>
      </c>
      <c r="F79" s="207">
        <v>0.75739999999999996</v>
      </c>
      <c r="G79" s="207">
        <v>0.87780000000000002</v>
      </c>
      <c r="H79" s="207">
        <v>1.0593999999999999</v>
      </c>
      <c r="I79" s="207">
        <v>0.7611</v>
      </c>
      <c r="J79" s="252">
        <v>5.39550553702618</v>
      </c>
    </row>
    <row r="80" spans="1:10" ht="13.8" x14ac:dyDescent="0.3">
      <c r="A80" s="98" t="s">
        <v>83</v>
      </c>
      <c r="B80" s="99">
        <v>4054</v>
      </c>
      <c r="C80" s="99">
        <v>337.83333333333331</v>
      </c>
      <c r="D80" s="257">
        <v>3.6000000000000004E-2</v>
      </c>
      <c r="E80" s="206">
        <v>556835.69333333336</v>
      </c>
      <c r="F80" s="207">
        <v>0.67879999999999996</v>
      </c>
      <c r="G80" s="207">
        <v>0.90849999999999997</v>
      </c>
      <c r="H80" s="207">
        <v>0.95440000000000003</v>
      </c>
      <c r="I80" s="207">
        <v>0.65039999999999998</v>
      </c>
      <c r="J80" s="252">
        <v>5.6414119426434022</v>
      </c>
    </row>
    <row r="81" spans="1:10" s="161" customFormat="1" ht="13.8" x14ac:dyDescent="0.3">
      <c r="A81" s="98" t="s">
        <v>84</v>
      </c>
      <c r="B81" s="99">
        <v>3852</v>
      </c>
      <c r="C81" s="99">
        <v>440.22857142857146</v>
      </c>
      <c r="D81" s="257">
        <v>4.5999999999999999E-2</v>
      </c>
      <c r="E81" s="206">
        <v>504713.1258333333</v>
      </c>
      <c r="F81" s="207">
        <v>0.64729999999999999</v>
      </c>
      <c r="G81" s="207">
        <v>0.95069999999999999</v>
      </c>
      <c r="H81" s="207">
        <v>0.96789999999999998</v>
      </c>
      <c r="I81" s="207">
        <v>0.66300000000000003</v>
      </c>
      <c r="J81" s="252">
        <v>5.412434716816402</v>
      </c>
    </row>
    <row r="82" spans="1:10" ht="13.8" x14ac:dyDescent="0.3">
      <c r="A82" s="98" t="s">
        <v>85</v>
      </c>
      <c r="B82" s="99">
        <v>8016</v>
      </c>
      <c r="C82" s="99">
        <v>320.64</v>
      </c>
      <c r="D82" s="257">
        <v>0.05</v>
      </c>
      <c r="E82" s="206">
        <v>403746.98000000004</v>
      </c>
      <c r="F82" s="207">
        <v>0.68030000000000002</v>
      </c>
      <c r="G82" s="207">
        <v>0.87</v>
      </c>
      <c r="H82" s="207">
        <v>0.9224</v>
      </c>
      <c r="I82" s="207">
        <v>0.71179999999999999</v>
      </c>
      <c r="J82" s="252">
        <v>3.222516932109257</v>
      </c>
    </row>
    <row r="83" spans="1:10" s="161" customFormat="1" ht="13.8" x14ac:dyDescent="0.3">
      <c r="A83" s="98" t="s">
        <v>86</v>
      </c>
      <c r="B83" s="99">
        <v>3135</v>
      </c>
      <c r="C83" s="99">
        <v>391.875</v>
      </c>
      <c r="D83" s="257">
        <v>3.9E-2</v>
      </c>
      <c r="E83" s="208">
        <v>509561.95272727276</v>
      </c>
      <c r="F83" s="207">
        <v>0.69510000000000005</v>
      </c>
      <c r="G83" s="207">
        <v>0.87909999999999999</v>
      </c>
      <c r="H83" s="207">
        <v>0.96819999999999995</v>
      </c>
      <c r="I83" s="207">
        <v>0.64859999999999995</v>
      </c>
      <c r="J83" s="253">
        <v>4.4705061931065266</v>
      </c>
    </row>
    <row r="84" spans="1:10" s="161" customFormat="1" ht="13.8" x14ac:dyDescent="0.3">
      <c r="A84" s="98" t="s">
        <v>87</v>
      </c>
      <c r="B84" s="99">
        <v>4461</v>
      </c>
      <c r="C84" s="99">
        <v>330.44444444444446</v>
      </c>
      <c r="D84" s="257">
        <v>3.4000000000000002E-2</v>
      </c>
      <c r="E84" s="206">
        <v>454071.65285714291</v>
      </c>
      <c r="F84" s="207">
        <v>0.71550000000000002</v>
      </c>
      <c r="G84" s="207">
        <v>0.91639999999999999</v>
      </c>
      <c r="H84" s="207">
        <v>0.96509999999999996</v>
      </c>
      <c r="I84" s="207">
        <v>0.75519999999999998</v>
      </c>
      <c r="J84" s="252">
        <v>4.4288663278876781</v>
      </c>
    </row>
    <row r="85" spans="1:10" ht="13.8" x14ac:dyDescent="0.3">
      <c r="A85" s="98" t="s">
        <v>88</v>
      </c>
      <c r="B85" s="99">
        <v>3503</v>
      </c>
      <c r="C85" s="99">
        <v>389.22222222222223</v>
      </c>
      <c r="D85" s="257">
        <v>4.5999999999999999E-2</v>
      </c>
      <c r="E85" s="206">
        <v>492394.946</v>
      </c>
      <c r="F85" s="207">
        <v>0.62809999999999999</v>
      </c>
      <c r="G85" s="207">
        <v>0.81930000000000003</v>
      </c>
      <c r="H85" s="207">
        <v>0.92710000000000004</v>
      </c>
      <c r="I85" s="207">
        <v>0.62209999999999999</v>
      </c>
      <c r="J85" s="252">
        <v>5.5914759569600516</v>
      </c>
    </row>
    <row r="86" spans="1:10" s="161" customFormat="1" ht="13.8" x14ac:dyDescent="0.3">
      <c r="A86" s="98" t="s">
        <v>89</v>
      </c>
      <c r="B86" s="99">
        <v>2940</v>
      </c>
      <c r="C86" s="99">
        <v>294</v>
      </c>
      <c r="D86" s="257">
        <v>3.5000000000000003E-2</v>
      </c>
      <c r="E86" s="206">
        <v>499079.83846153849</v>
      </c>
      <c r="F86" s="207">
        <v>0.70169999999999999</v>
      </c>
      <c r="G86" s="207">
        <v>0.92520000000000002</v>
      </c>
      <c r="H86" s="207">
        <v>0.97040000000000004</v>
      </c>
      <c r="I86" s="207">
        <v>0.69359999999999999</v>
      </c>
      <c r="J86" s="252">
        <v>5.1102697372406629</v>
      </c>
    </row>
    <row r="87" spans="1:10" s="161" customFormat="1" ht="13.8" x14ac:dyDescent="0.3">
      <c r="A87" s="98" t="s">
        <v>90</v>
      </c>
      <c r="B87" s="99">
        <v>3435</v>
      </c>
      <c r="C87" s="99">
        <v>312.27272727272725</v>
      </c>
      <c r="D87" s="257">
        <v>0.06</v>
      </c>
      <c r="E87" s="206">
        <v>417043.08461538458</v>
      </c>
      <c r="F87" s="207">
        <v>0.60350000000000004</v>
      </c>
      <c r="G87" s="207">
        <v>0.9345</v>
      </c>
      <c r="H87" s="207">
        <v>0.92879999999999996</v>
      </c>
      <c r="I87" s="207">
        <v>0.64759999999999995</v>
      </c>
      <c r="J87" s="252">
        <v>4.5507645693823244</v>
      </c>
    </row>
    <row r="88" spans="1:10" s="161" customFormat="1" ht="13.8" x14ac:dyDescent="0.3">
      <c r="A88" s="98" t="s">
        <v>91</v>
      </c>
      <c r="B88" s="99">
        <v>2061</v>
      </c>
      <c r="C88" s="99">
        <v>310.85972850678735</v>
      </c>
      <c r="D88" s="257">
        <v>3.2000000000000001E-2</v>
      </c>
      <c r="E88" s="206">
        <v>346904.77200000006</v>
      </c>
      <c r="F88" s="207">
        <v>0.6956</v>
      </c>
      <c r="G88" s="207">
        <v>0.87770000000000004</v>
      </c>
      <c r="H88" s="207">
        <v>0.97799999999999998</v>
      </c>
      <c r="I88" s="207">
        <v>0.71879999999999999</v>
      </c>
      <c r="J88" s="252">
        <v>4.0060067027593229</v>
      </c>
    </row>
    <row r="89" spans="1:10" s="161" customFormat="1" ht="13.8" x14ac:dyDescent="0.3">
      <c r="A89" s="98" t="s">
        <v>92</v>
      </c>
      <c r="B89" s="99">
        <v>1020</v>
      </c>
      <c r="C89" s="99">
        <v>255</v>
      </c>
      <c r="D89" s="257">
        <v>3.3000000000000002E-2</v>
      </c>
      <c r="E89" s="206">
        <v>339956.82833333331</v>
      </c>
      <c r="F89" s="207">
        <v>0.6976</v>
      </c>
      <c r="G89" s="207">
        <v>0.88629999999999998</v>
      </c>
      <c r="H89" s="207">
        <v>0.97099999999999997</v>
      </c>
      <c r="I89" s="207">
        <v>0.62390000000000001</v>
      </c>
      <c r="J89" s="252">
        <v>4.2446170722682757</v>
      </c>
    </row>
    <row r="90" spans="1:10" s="161" customFormat="1" ht="13.8" x14ac:dyDescent="0.3">
      <c r="A90" s="98" t="s">
        <v>93</v>
      </c>
      <c r="B90" s="99">
        <v>1819</v>
      </c>
      <c r="C90" s="99">
        <v>259.85714285714283</v>
      </c>
      <c r="D90" s="257">
        <v>3.3000000000000002E-2</v>
      </c>
      <c r="E90" s="206">
        <v>362465.89333333331</v>
      </c>
      <c r="F90" s="207">
        <v>0.67759999999999998</v>
      </c>
      <c r="G90" s="207">
        <v>0.93679999999999997</v>
      </c>
      <c r="H90" s="207">
        <v>1.0308999999999999</v>
      </c>
      <c r="I90" s="207">
        <v>0.67459999999999998</v>
      </c>
      <c r="J90" s="252">
        <v>4.1481284874022002</v>
      </c>
    </row>
    <row r="91" spans="1:10" s="161" customFormat="1" ht="12" customHeight="1" x14ac:dyDescent="0.3">
      <c r="A91" s="98" t="s">
        <v>94</v>
      </c>
      <c r="B91" s="99">
        <v>327</v>
      </c>
      <c r="C91" s="99">
        <v>163.5</v>
      </c>
      <c r="D91" s="257">
        <v>3.1E-2</v>
      </c>
      <c r="E91" s="206">
        <v>281714.77021276596</v>
      </c>
      <c r="F91" s="207">
        <v>0.75039999999999996</v>
      </c>
      <c r="G91" s="207">
        <v>0.93579999999999997</v>
      </c>
      <c r="H91" s="207">
        <v>0.99490000000000001</v>
      </c>
      <c r="I91" s="207">
        <v>0.69820000000000004</v>
      </c>
      <c r="J91" s="252">
        <v>2.3797248318607251</v>
      </c>
    </row>
    <row r="92" spans="1:10" ht="13.8" x14ac:dyDescent="0.3">
      <c r="A92" s="98" t="s">
        <v>95</v>
      </c>
      <c r="B92" s="99">
        <v>649</v>
      </c>
      <c r="C92" s="99">
        <v>324.5</v>
      </c>
      <c r="D92" s="257">
        <v>3.4000000000000002E-2</v>
      </c>
      <c r="E92" s="206">
        <v>1096000.8272727272</v>
      </c>
      <c r="F92" s="207">
        <v>0.72689999999999999</v>
      </c>
      <c r="G92" s="207">
        <v>0.96150000000000002</v>
      </c>
      <c r="H92" s="207">
        <v>0.9919</v>
      </c>
      <c r="I92" s="207">
        <v>0.77059999999999995</v>
      </c>
      <c r="J92" s="252">
        <v>6.6727898394964384</v>
      </c>
    </row>
    <row r="93" spans="1:10" ht="13.8" x14ac:dyDescent="0.3">
      <c r="A93" s="98" t="s">
        <v>97</v>
      </c>
      <c r="B93" s="99">
        <v>154</v>
      </c>
      <c r="C93" s="99">
        <v>308</v>
      </c>
      <c r="D93" s="257">
        <v>4.0999999999999995E-2</v>
      </c>
      <c r="E93" s="206">
        <v>729705.02</v>
      </c>
      <c r="F93" s="207">
        <v>0.70199999999999996</v>
      </c>
      <c r="G93" s="207">
        <v>0.95450000000000002</v>
      </c>
      <c r="H93" s="207">
        <v>0.91100000000000003</v>
      </c>
      <c r="I93" s="207">
        <v>0.77300000000000002</v>
      </c>
      <c r="J93" s="252">
        <v>4.663354023350605</v>
      </c>
    </row>
    <row r="94" spans="1:10" ht="13.8" x14ac:dyDescent="0.3">
      <c r="A94" s="98" t="s">
        <v>98</v>
      </c>
      <c r="B94" s="99">
        <v>4537</v>
      </c>
      <c r="C94" s="99">
        <v>504.11111111111109</v>
      </c>
      <c r="D94" s="257">
        <v>3.1E-2</v>
      </c>
      <c r="E94" s="206">
        <v>773100.86538461538</v>
      </c>
      <c r="F94" s="207">
        <v>0.6462</v>
      </c>
      <c r="G94" s="207">
        <v>0.93169999999999997</v>
      </c>
      <c r="H94" s="207">
        <v>0.97170000000000001</v>
      </c>
      <c r="I94" s="207">
        <v>0.66320000000000001</v>
      </c>
      <c r="J94" s="252">
        <v>7.4896696424419007</v>
      </c>
    </row>
    <row r="95" spans="1:10" ht="13.8" x14ac:dyDescent="0.3">
      <c r="A95" s="98" t="s">
        <v>99</v>
      </c>
      <c r="B95" s="99">
        <v>2758</v>
      </c>
      <c r="C95" s="99">
        <v>275.8</v>
      </c>
      <c r="D95" s="257">
        <v>5.2000000000000005E-2</v>
      </c>
      <c r="E95" s="206">
        <v>447517.36285714281</v>
      </c>
      <c r="F95" s="207">
        <v>0.6885</v>
      </c>
      <c r="G95" s="207">
        <v>0.93149999999999999</v>
      </c>
      <c r="H95" s="207">
        <v>0.98040000000000005</v>
      </c>
      <c r="I95" s="207">
        <v>0.74370000000000003</v>
      </c>
      <c r="J95" s="252">
        <v>16.757360004788215</v>
      </c>
    </row>
    <row r="96" spans="1:10" ht="13.8" x14ac:dyDescent="0.3">
      <c r="A96" s="98" t="s">
        <v>100</v>
      </c>
      <c r="B96" s="99">
        <v>17983</v>
      </c>
      <c r="C96" s="99">
        <v>382.61702127659572</v>
      </c>
      <c r="D96" s="257">
        <v>3.1E-2</v>
      </c>
      <c r="E96" s="206">
        <v>608854.25263888889</v>
      </c>
      <c r="F96" s="207">
        <v>0.68899999999999995</v>
      </c>
      <c r="G96" s="207">
        <v>0.87639999999999996</v>
      </c>
      <c r="H96" s="207">
        <v>0.97270000000000001</v>
      </c>
      <c r="I96" s="207">
        <v>0.71160000000000001</v>
      </c>
      <c r="J96" s="252">
        <v>4.750001031259738</v>
      </c>
    </row>
    <row r="97" spans="1:10" ht="13.8" x14ac:dyDescent="0.3">
      <c r="A97" s="98" t="s">
        <v>101</v>
      </c>
      <c r="B97" s="99">
        <v>987</v>
      </c>
      <c r="C97" s="99">
        <v>246.75</v>
      </c>
      <c r="D97" s="257">
        <v>5.2999999999999999E-2</v>
      </c>
      <c r="E97" s="206">
        <v>333310.3183333333</v>
      </c>
      <c r="F97" s="207">
        <v>0.70509999999999995</v>
      </c>
      <c r="G97" s="207">
        <v>0.96450000000000002</v>
      </c>
      <c r="H97" s="207">
        <v>0.98119999999999996</v>
      </c>
      <c r="I97" s="207">
        <v>0.74550000000000005</v>
      </c>
      <c r="J97" s="252">
        <v>3.2636782892599179</v>
      </c>
    </row>
    <row r="98" spans="1:10" ht="13.8" x14ac:dyDescent="0.3">
      <c r="A98" s="98" t="s">
        <v>102</v>
      </c>
      <c r="B98" s="99">
        <v>910</v>
      </c>
      <c r="C98" s="99">
        <v>260</v>
      </c>
      <c r="D98" s="257">
        <v>4.0999999999999995E-2</v>
      </c>
      <c r="E98" s="206">
        <v>498881.788</v>
      </c>
      <c r="F98" s="207">
        <v>0.65759999999999996</v>
      </c>
      <c r="G98" s="207">
        <v>0.88019999999999998</v>
      </c>
      <c r="H98" s="207">
        <v>0.92669999999999997</v>
      </c>
      <c r="I98" s="207">
        <v>0.70550000000000002</v>
      </c>
      <c r="J98" s="252">
        <v>4.9660849775410245</v>
      </c>
    </row>
    <row r="99" spans="1:10" ht="13.8" x14ac:dyDescent="0.3">
      <c r="A99" s="98" t="s">
        <v>103</v>
      </c>
      <c r="B99" s="99">
        <v>495</v>
      </c>
      <c r="C99" s="99">
        <v>495</v>
      </c>
      <c r="D99" s="257">
        <v>3.2000000000000001E-2</v>
      </c>
      <c r="E99" s="206">
        <v>844193.11499999999</v>
      </c>
      <c r="F99" s="207">
        <v>0.76280000000000003</v>
      </c>
      <c r="G99" s="207">
        <v>0.9556</v>
      </c>
      <c r="H99" s="207">
        <v>1</v>
      </c>
      <c r="I99" s="207">
        <v>0.71489999999999998</v>
      </c>
      <c r="J99" s="252">
        <v>6.7342614355180634</v>
      </c>
    </row>
    <row r="100" spans="1:10" ht="13.8" x14ac:dyDescent="0.3">
      <c r="A100" s="98" t="s">
        <v>104</v>
      </c>
      <c r="B100" s="99">
        <v>7434</v>
      </c>
      <c r="C100" s="99">
        <v>571.84615384615381</v>
      </c>
      <c r="D100" s="257">
        <v>3.7999999999999999E-2</v>
      </c>
      <c r="E100" s="206">
        <v>585024.9663157895</v>
      </c>
      <c r="F100" s="207">
        <v>0.64219999999999999</v>
      </c>
      <c r="G100" s="207">
        <v>0.84060000000000001</v>
      </c>
      <c r="H100" s="207">
        <v>0.93810000000000004</v>
      </c>
      <c r="I100" s="207">
        <v>0.62470000000000003</v>
      </c>
      <c r="J100" s="252">
        <v>7.7110493206119033</v>
      </c>
    </row>
    <row r="101" spans="1:10" ht="13.8" x14ac:dyDescent="0.3">
      <c r="A101" s="98" t="s">
        <v>105</v>
      </c>
      <c r="B101" s="99">
        <v>2589</v>
      </c>
      <c r="C101" s="99">
        <v>431.5</v>
      </c>
      <c r="D101" s="257">
        <v>3.9E-2</v>
      </c>
      <c r="E101" s="206">
        <v>517523.98857142858</v>
      </c>
      <c r="F101" s="207">
        <v>0.60350000000000004</v>
      </c>
      <c r="G101" s="207">
        <v>0.91769999999999996</v>
      </c>
      <c r="H101" s="207">
        <v>0.94879999999999998</v>
      </c>
      <c r="I101" s="207">
        <v>0.56620000000000004</v>
      </c>
      <c r="J101" s="252">
        <v>5.4198381182074487</v>
      </c>
    </row>
    <row r="102" spans="1:10" ht="13.8" x14ac:dyDescent="0.3">
      <c r="A102" s="98" t="s">
        <v>106</v>
      </c>
      <c r="B102" s="99">
        <v>4692</v>
      </c>
      <c r="C102" s="99">
        <v>391</v>
      </c>
      <c r="D102" s="257">
        <v>5.4000000000000006E-2</v>
      </c>
      <c r="E102" s="206">
        <v>537723.26749999996</v>
      </c>
      <c r="F102" s="207">
        <v>0.64600000000000002</v>
      </c>
      <c r="G102" s="207">
        <v>0.95399999999999996</v>
      </c>
      <c r="H102" s="207">
        <v>0.99150000000000005</v>
      </c>
      <c r="I102" s="207">
        <v>0.65780000000000005</v>
      </c>
      <c r="J102" s="252">
        <v>4.514425441247691</v>
      </c>
    </row>
    <row r="103" spans="1:10" ht="13.8" x14ac:dyDescent="0.3">
      <c r="A103" s="98" t="s">
        <v>107</v>
      </c>
      <c r="B103" s="99">
        <v>971</v>
      </c>
      <c r="C103" s="99">
        <v>242.75</v>
      </c>
      <c r="D103" s="257">
        <v>3.2000000000000001E-2</v>
      </c>
      <c r="E103" s="206">
        <v>499440.17749999999</v>
      </c>
      <c r="F103" s="207">
        <v>0.64859999999999995</v>
      </c>
      <c r="G103" s="207">
        <v>0.93310000000000004</v>
      </c>
      <c r="H103" s="207">
        <v>0.99709999999999999</v>
      </c>
      <c r="I103" s="207">
        <v>0.66520000000000001</v>
      </c>
      <c r="J103" s="252">
        <v>4.9777090741514174</v>
      </c>
    </row>
    <row r="104" spans="1:10" ht="13.8" x14ac:dyDescent="0.3">
      <c r="A104" s="98" t="s">
        <v>108</v>
      </c>
      <c r="B104" s="99">
        <v>325</v>
      </c>
      <c r="C104" s="99">
        <v>433.33333333333331</v>
      </c>
      <c r="D104" s="257">
        <v>3.2000000000000001E-2</v>
      </c>
      <c r="E104" s="206">
        <v>645458.05714285711</v>
      </c>
      <c r="F104" s="207">
        <v>0.71830000000000005</v>
      </c>
      <c r="G104" s="207">
        <v>0.83079999999999998</v>
      </c>
      <c r="H104" s="207">
        <v>1.0678000000000001</v>
      </c>
      <c r="I104" s="207">
        <v>0.7056</v>
      </c>
      <c r="J104" s="253">
        <v>7.5729415452920188</v>
      </c>
    </row>
    <row r="105" spans="1:10" s="161" customFormat="1" ht="13.8" x14ac:dyDescent="0.3">
      <c r="A105" s="100" t="s">
        <v>3</v>
      </c>
      <c r="B105" s="101">
        <v>326179</v>
      </c>
      <c r="C105" s="101">
        <v>343.84217239598155</v>
      </c>
      <c r="D105" s="211">
        <v>3.5000000000000003E-2</v>
      </c>
      <c r="E105" s="102">
        <v>483864.04727783997</v>
      </c>
      <c r="F105" s="103">
        <v>0.67817973669164344</v>
      </c>
      <c r="G105" s="103">
        <v>0.88534209743729675</v>
      </c>
      <c r="H105" s="103">
        <v>0.9600457609067885</v>
      </c>
      <c r="I105" s="103">
        <v>0.6816562387916949</v>
      </c>
      <c r="J105" s="104"/>
    </row>
    <row r="106" spans="1:10" ht="13.8" x14ac:dyDescent="0.3">
      <c r="A106" s="105"/>
      <c r="B106" s="106"/>
      <c r="C106" s="106"/>
      <c r="D106" s="339"/>
      <c r="E106" s="108"/>
      <c r="F106" s="109"/>
      <c r="G106" s="109"/>
      <c r="H106" s="109"/>
      <c r="I106" s="110"/>
    </row>
    <row r="107" spans="1:10" s="158" customFormat="1" ht="13.8" x14ac:dyDescent="0.3">
      <c r="A107" s="111">
        <f>SUBTOTAL(103,A5:A104)</f>
        <v>100</v>
      </c>
      <c r="B107" s="112">
        <f>SUBTOTAL(109,B5:B104)</f>
        <v>326172</v>
      </c>
      <c r="C107" s="113">
        <f>SUBTOTAL(101,C5:C104)</f>
        <v>350.5754524700788</v>
      </c>
      <c r="D107" s="114">
        <f>SUBTOTAL(101,D5:D104)</f>
        <v>3.7069999999999985E-2</v>
      </c>
      <c r="E107" s="224"/>
      <c r="F107" s="109"/>
      <c r="G107" s="109"/>
      <c r="H107" s="109"/>
      <c r="I107" s="109"/>
    </row>
    <row r="108" spans="1:10" ht="13.8" hidden="1" x14ac:dyDescent="0.3">
      <c r="A108" s="163" t="s">
        <v>183</v>
      </c>
      <c r="B108" s="106" t="s">
        <v>184</v>
      </c>
      <c r="C108" s="106" t="s">
        <v>185</v>
      </c>
      <c r="D108" s="107" t="s">
        <v>185</v>
      </c>
      <c r="E108" s="164"/>
      <c r="F108" s="109"/>
      <c r="G108" s="109"/>
      <c r="H108" s="109"/>
      <c r="I108" s="109"/>
    </row>
    <row r="109" spans="1:10" ht="13.8" hidden="1" x14ac:dyDescent="0.3">
      <c r="A109" s="163">
        <f>SUBTOTAL(103,A5:A103)</f>
        <v>99</v>
      </c>
      <c r="B109" s="165">
        <f>SUBTOTAL(109,B5:B103)</f>
        <v>325847</v>
      </c>
      <c r="C109" s="163">
        <f>SUBTOTAL(101,C5:C103)</f>
        <v>349.73951427954086</v>
      </c>
      <c r="D109" s="163">
        <f>SUBTOTAL(101,D5:D103)</f>
        <v>3.7121212121212104E-2</v>
      </c>
      <c r="E109" s="164"/>
      <c r="F109" s="109"/>
      <c r="G109" s="109"/>
      <c r="H109" s="109"/>
      <c r="I109" s="109"/>
    </row>
    <row r="110" spans="1:10" ht="13.8" x14ac:dyDescent="0.3">
      <c r="A110" s="163"/>
      <c r="B110" s="106"/>
      <c r="C110" s="106"/>
      <c r="D110" s="107"/>
      <c r="E110" s="164"/>
      <c r="F110" s="109"/>
      <c r="G110" s="109"/>
      <c r="H110" s="109"/>
      <c r="I110" s="109"/>
    </row>
    <row r="111" spans="1:10" s="166" customFormat="1" ht="13.8" x14ac:dyDescent="0.3">
      <c r="B111" s="222"/>
      <c r="C111" s="247"/>
      <c r="D111" s="248" t="s">
        <v>312</v>
      </c>
      <c r="E111" s="223"/>
      <c r="F111" s="109"/>
      <c r="G111" s="109"/>
      <c r="H111" s="109"/>
      <c r="I111" s="109"/>
    </row>
    <row r="112" spans="1:10" ht="13.8" x14ac:dyDescent="0.3">
      <c r="A112" s="116"/>
      <c r="B112" s="106"/>
      <c r="C112" s="106"/>
      <c r="D112" s="107"/>
      <c r="E112" s="164"/>
      <c r="F112" s="109"/>
      <c r="G112" s="109"/>
      <c r="H112" s="109"/>
      <c r="I112" s="109"/>
    </row>
    <row r="113" spans="1:9" ht="13.8" x14ac:dyDescent="0.3">
      <c r="A113" s="115"/>
      <c r="B113" s="106"/>
      <c r="C113" s="106"/>
      <c r="D113" s="107"/>
      <c r="E113" s="164"/>
      <c r="F113" s="109"/>
      <c r="G113" s="109"/>
      <c r="H113" s="109"/>
      <c r="I113" s="109"/>
    </row>
    <row r="114" spans="1:9" ht="15" customHeight="1" x14ac:dyDescent="0.3">
      <c r="A114" s="226"/>
      <c r="B114" s="106"/>
      <c r="C114" s="106"/>
      <c r="D114" s="107"/>
      <c r="E114" s="108"/>
      <c r="F114" s="109"/>
      <c r="G114" s="109"/>
      <c r="H114" s="109"/>
      <c r="I114" s="110"/>
    </row>
    <row r="115" spans="1:9" ht="13.8" x14ac:dyDescent="0.3">
      <c r="A115" s="168"/>
      <c r="B115" s="106"/>
      <c r="C115" s="106"/>
      <c r="D115" s="107"/>
      <c r="E115" s="164"/>
      <c r="F115" s="169"/>
      <c r="G115" s="109"/>
      <c r="H115" s="109"/>
      <c r="I115" s="110"/>
    </row>
    <row r="116" spans="1:9" ht="13.8" x14ac:dyDescent="0.3">
      <c r="A116" s="168"/>
      <c r="B116" s="106"/>
      <c r="C116" s="106"/>
      <c r="D116" s="107"/>
      <c r="E116" s="164"/>
      <c r="F116" s="169"/>
      <c r="G116" s="109"/>
      <c r="H116" s="109"/>
      <c r="I116" s="110"/>
    </row>
    <row r="117" spans="1:9" ht="13.8" x14ac:dyDescent="0.3">
      <c r="A117" s="170"/>
      <c r="B117" s="106"/>
      <c r="C117" s="106"/>
      <c r="D117" s="107"/>
      <c r="E117" s="164"/>
      <c r="F117" s="169"/>
      <c r="G117" s="109"/>
      <c r="H117" s="109"/>
      <c r="I117" s="110"/>
    </row>
    <row r="118" spans="1:9" s="157" customFormat="1" ht="13.8" x14ac:dyDescent="0.3">
      <c r="A118" s="163"/>
      <c r="B118" s="106"/>
      <c r="C118" s="106"/>
      <c r="D118" s="107"/>
      <c r="E118" s="164"/>
      <c r="F118" s="109"/>
      <c r="G118" s="109"/>
      <c r="H118" s="109"/>
      <c r="I118" s="109"/>
    </row>
    <row r="119" spans="1:9" s="157" customFormat="1" ht="13.8" x14ac:dyDescent="0.3">
      <c r="A119" s="105"/>
      <c r="B119" s="106"/>
      <c r="C119" s="171"/>
      <c r="D119" s="171"/>
      <c r="E119" s="164"/>
      <c r="F119" s="109"/>
      <c r="G119" s="109"/>
      <c r="H119" s="109"/>
      <c r="I119" s="109"/>
    </row>
    <row r="120" spans="1:9" s="157" customFormat="1" ht="13.8" x14ac:dyDescent="0.3">
      <c r="A120" s="105"/>
      <c r="B120" s="106"/>
      <c r="C120" s="106"/>
      <c r="D120" s="172"/>
      <c r="E120" s="164"/>
      <c r="F120" s="109"/>
      <c r="G120" s="109"/>
      <c r="H120" s="109"/>
      <c r="I120" s="109"/>
    </row>
    <row r="121" spans="1:9" s="157" customFormat="1" ht="13.8" x14ac:dyDescent="0.3">
      <c r="A121" s="105"/>
      <c r="B121" s="106"/>
      <c r="C121" s="106"/>
      <c r="D121" s="107"/>
      <c r="E121" s="164"/>
      <c r="F121" s="109"/>
      <c r="G121" s="109"/>
      <c r="H121" s="109"/>
      <c r="I121" s="109"/>
    </row>
    <row r="122" spans="1:9" s="157" customFormat="1" ht="13.8" x14ac:dyDescent="0.3">
      <c r="A122" s="105"/>
      <c r="B122" s="106"/>
      <c r="C122" s="106"/>
      <c r="D122" s="171"/>
      <c r="E122" s="164"/>
      <c r="F122" s="109"/>
      <c r="G122" s="109"/>
      <c r="H122" s="109"/>
      <c r="I122" s="109"/>
    </row>
    <row r="123" spans="1:9" s="157" customFormat="1" ht="13.8" x14ac:dyDescent="0.3">
      <c r="A123" s="163"/>
      <c r="B123" s="106"/>
      <c r="C123" s="106"/>
      <c r="D123" s="107"/>
      <c r="E123" s="164"/>
      <c r="F123" s="109"/>
      <c r="G123" s="109"/>
      <c r="H123" s="109"/>
      <c r="I123" s="109"/>
    </row>
    <row r="124" spans="1:9" s="157" customFormat="1" ht="13.8" x14ac:dyDescent="0.3">
      <c r="A124" s="105"/>
      <c r="B124" s="106"/>
      <c r="C124" s="106"/>
      <c r="D124" s="107"/>
      <c r="E124" s="164"/>
      <c r="F124" s="109"/>
      <c r="G124" s="109"/>
      <c r="H124" s="109"/>
      <c r="I124" s="109"/>
    </row>
    <row r="125" spans="1:9" s="157" customFormat="1" ht="13.8" x14ac:dyDescent="0.3">
      <c r="A125" s="163"/>
      <c r="B125" s="106"/>
      <c r="C125" s="106"/>
      <c r="D125" s="107"/>
      <c r="E125" s="164"/>
      <c r="F125" s="109"/>
      <c r="G125" s="109"/>
      <c r="H125" s="109"/>
      <c r="I125" s="109"/>
    </row>
    <row r="126" spans="1:9" s="161" customFormat="1" ht="13.8" x14ac:dyDescent="0.3">
      <c r="A126" s="167"/>
      <c r="B126" s="173"/>
      <c r="C126" s="173"/>
      <c r="D126" s="174"/>
      <c r="E126" s="175"/>
      <c r="F126" s="176"/>
      <c r="G126" s="176"/>
      <c r="H126" s="176"/>
      <c r="I126" s="176"/>
    </row>
    <row r="127" spans="1:9" ht="13.8" x14ac:dyDescent="0.3">
      <c r="A127" s="168"/>
      <c r="B127" s="106"/>
      <c r="C127" s="106"/>
      <c r="D127" s="107"/>
      <c r="E127" s="164"/>
      <c r="F127" s="169"/>
      <c r="G127" s="109"/>
      <c r="H127" s="109"/>
      <c r="I127" s="110"/>
    </row>
    <row r="128" spans="1:9" ht="13.8" x14ac:dyDescent="0.3">
      <c r="A128" s="177"/>
      <c r="B128" s="106"/>
      <c r="C128" s="106"/>
      <c r="D128" s="107"/>
      <c r="E128" s="164"/>
      <c r="F128" s="169"/>
      <c r="G128" s="109"/>
      <c r="H128" s="109"/>
      <c r="I128" s="110"/>
    </row>
    <row r="129" spans="1:9" ht="13.8" x14ac:dyDescent="0.3">
      <c r="A129" s="168"/>
      <c r="B129" s="106"/>
      <c r="C129" s="106"/>
      <c r="D129" s="107"/>
      <c r="E129" s="164"/>
      <c r="F129" s="169"/>
      <c r="G129" s="109"/>
      <c r="H129" s="109"/>
      <c r="I129" s="110"/>
    </row>
    <row r="130" spans="1:9" ht="13.8" x14ac:dyDescent="0.3">
      <c r="A130" s="168"/>
      <c r="B130" s="106"/>
      <c r="C130" s="106"/>
      <c r="D130" s="107"/>
      <c r="E130" s="164"/>
      <c r="F130" s="169"/>
      <c r="G130" s="109"/>
      <c r="H130" s="109"/>
      <c r="I130" s="110"/>
    </row>
    <row r="131" spans="1:9" ht="13.8" x14ac:dyDescent="0.3">
      <c r="A131" s="168"/>
      <c r="B131" s="106"/>
      <c r="C131" s="106"/>
      <c r="D131" s="107"/>
      <c r="E131" s="164"/>
      <c r="F131" s="169"/>
      <c r="G131" s="109"/>
      <c r="H131" s="109"/>
      <c r="I131" s="110"/>
    </row>
    <row r="132" spans="1:9" ht="13.8" x14ac:dyDescent="0.3">
      <c r="A132" s="168"/>
      <c r="B132" s="106"/>
      <c r="C132" s="106"/>
      <c r="D132" s="107"/>
      <c r="E132" s="164"/>
      <c r="F132" s="169"/>
      <c r="G132" s="109"/>
      <c r="H132" s="109"/>
      <c r="I132" s="110"/>
    </row>
    <row r="133" spans="1:9" ht="13.8" x14ac:dyDescent="0.3">
      <c r="A133" s="168"/>
      <c r="B133" s="106"/>
      <c r="C133" s="106"/>
      <c r="D133" s="107"/>
      <c r="E133" s="164"/>
      <c r="F133" s="169"/>
      <c r="G133" s="109"/>
      <c r="H133" s="109"/>
      <c r="I133" s="110"/>
    </row>
    <row r="134" spans="1:9" ht="13.8" x14ac:dyDescent="0.3">
      <c r="A134" s="168"/>
      <c r="B134" s="106"/>
      <c r="C134" s="106"/>
      <c r="D134" s="107"/>
      <c r="E134" s="164"/>
      <c r="F134" s="169"/>
      <c r="G134" s="109"/>
      <c r="H134" s="109"/>
      <c r="I134" s="110"/>
    </row>
    <row r="135" spans="1:9" ht="13.8" x14ac:dyDescent="0.3">
      <c r="A135" s="168"/>
      <c r="B135" s="106"/>
      <c r="C135" s="106"/>
      <c r="D135" s="107"/>
      <c r="E135" s="164"/>
      <c r="F135" s="169"/>
      <c r="G135" s="109"/>
      <c r="H135" s="109"/>
      <c r="I135" s="110"/>
    </row>
    <row r="136" spans="1:9" ht="13.8" x14ac:dyDescent="0.3">
      <c r="A136" s="168"/>
      <c r="B136" s="106"/>
      <c r="C136" s="106"/>
      <c r="D136" s="107"/>
      <c r="E136" s="164"/>
      <c r="F136" s="169"/>
      <c r="G136" s="109"/>
      <c r="H136" s="109"/>
      <c r="I136" s="110"/>
    </row>
    <row r="137" spans="1:9" ht="13.8" x14ac:dyDescent="0.3">
      <c r="A137" s="168"/>
      <c r="B137" s="106"/>
      <c r="C137" s="106"/>
      <c r="D137" s="107"/>
      <c r="E137" s="164"/>
      <c r="F137" s="169"/>
      <c r="G137" s="109"/>
      <c r="H137" s="109"/>
      <c r="I137" s="110"/>
    </row>
    <row r="138" spans="1:9" ht="13.8" x14ac:dyDescent="0.3">
      <c r="A138" s="168"/>
      <c r="B138" s="106"/>
      <c r="C138" s="106"/>
      <c r="D138" s="107"/>
      <c r="E138" s="164"/>
      <c r="F138" s="169"/>
      <c r="G138" s="109"/>
      <c r="H138" s="109"/>
      <c r="I138" s="110"/>
    </row>
    <row r="139" spans="1:9" ht="13.8" x14ac:dyDescent="0.3">
      <c r="A139" s="168"/>
      <c r="B139" s="106"/>
      <c r="C139" s="106"/>
      <c r="D139" s="107"/>
      <c r="E139" s="164"/>
      <c r="F139" s="169"/>
      <c r="G139" s="109"/>
      <c r="H139" s="109"/>
      <c r="I139" s="110"/>
    </row>
    <row r="140" spans="1:9" ht="13.8" x14ac:dyDescent="0.3">
      <c r="A140" s="168"/>
      <c r="B140" s="106"/>
      <c r="C140" s="106"/>
      <c r="D140" s="107"/>
      <c r="E140" s="164"/>
      <c r="F140" s="169"/>
      <c r="G140" s="109"/>
      <c r="H140" s="109"/>
      <c r="I140" s="110"/>
    </row>
    <row r="141" spans="1:9" ht="13.8" x14ac:dyDescent="0.3">
      <c r="A141" s="168"/>
      <c r="B141" s="106"/>
      <c r="C141" s="106"/>
      <c r="D141" s="107"/>
      <c r="E141" s="164"/>
      <c r="F141" s="169"/>
      <c r="G141" s="109"/>
      <c r="H141" s="109"/>
      <c r="I141" s="110"/>
    </row>
    <row r="142" spans="1:9" ht="13.8" x14ac:dyDescent="0.3">
      <c r="A142" s="168"/>
      <c r="B142" s="106"/>
      <c r="C142" s="106"/>
      <c r="D142" s="107"/>
      <c r="E142" s="164"/>
      <c r="F142" s="169"/>
      <c r="G142" s="109"/>
      <c r="H142" s="109"/>
      <c r="I142" s="110"/>
    </row>
    <row r="143" spans="1:9" x14ac:dyDescent="0.2">
      <c r="A143" s="178"/>
      <c r="E143" s="181"/>
      <c r="F143" s="182"/>
    </row>
    <row r="144" spans="1:9" x14ac:dyDescent="0.2">
      <c r="A144" s="178"/>
      <c r="E144" s="181"/>
      <c r="F144" s="182"/>
    </row>
    <row r="145" spans="1:10" s="183" customFormat="1" x14ac:dyDescent="0.2">
      <c r="A145" s="178"/>
      <c r="B145" s="179"/>
      <c r="C145" s="179"/>
      <c r="D145" s="180"/>
      <c r="E145" s="181"/>
      <c r="F145" s="182"/>
      <c r="I145" s="184"/>
      <c r="J145" s="160"/>
    </row>
    <row r="146" spans="1:10" s="183" customFormat="1" x14ac:dyDescent="0.2">
      <c r="A146" s="178"/>
      <c r="B146" s="179"/>
      <c r="C146" s="179"/>
      <c r="D146" s="180"/>
      <c r="E146" s="181"/>
      <c r="F146" s="182"/>
      <c r="I146" s="184"/>
      <c r="J146" s="160"/>
    </row>
    <row r="147" spans="1:10" s="183" customFormat="1" x14ac:dyDescent="0.2">
      <c r="A147" s="178"/>
      <c r="B147" s="179"/>
      <c r="C147" s="179"/>
      <c r="D147" s="180"/>
      <c r="E147" s="181"/>
      <c r="F147" s="182"/>
      <c r="I147" s="184"/>
      <c r="J147" s="160"/>
    </row>
    <row r="148" spans="1:10" s="183" customFormat="1" x14ac:dyDescent="0.2">
      <c r="A148" s="178"/>
      <c r="B148" s="179"/>
      <c r="C148" s="179"/>
      <c r="D148" s="180"/>
      <c r="E148" s="181"/>
      <c r="F148" s="182"/>
      <c r="I148" s="184"/>
      <c r="J148" s="160"/>
    </row>
    <row r="149" spans="1:10" s="183" customFormat="1" x14ac:dyDescent="0.2">
      <c r="A149" s="178"/>
      <c r="B149" s="179"/>
      <c r="C149" s="179"/>
      <c r="D149" s="180"/>
      <c r="E149" s="181"/>
      <c r="F149" s="182"/>
      <c r="I149" s="184"/>
      <c r="J149" s="160"/>
    </row>
    <row r="150" spans="1:10" s="183" customFormat="1" x14ac:dyDescent="0.2">
      <c r="A150" s="178"/>
      <c r="B150" s="179"/>
      <c r="C150" s="179"/>
      <c r="D150" s="180"/>
      <c r="E150" s="181"/>
      <c r="F150" s="182"/>
      <c r="I150" s="184"/>
      <c r="J150" s="160"/>
    </row>
    <row r="151" spans="1:10" s="183" customFormat="1" x14ac:dyDescent="0.2">
      <c r="A151" s="178"/>
      <c r="B151" s="179"/>
      <c r="C151" s="179"/>
      <c r="D151" s="180"/>
      <c r="E151" s="181"/>
      <c r="F151" s="182"/>
      <c r="I151" s="184"/>
      <c r="J151" s="160"/>
    </row>
    <row r="152" spans="1:10" s="183" customFormat="1" x14ac:dyDescent="0.2">
      <c r="A152" s="178"/>
      <c r="B152" s="179"/>
      <c r="C152" s="179"/>
      <c r="D152" s="180"/>
      <c r="E152" s="181"/>
      <c r="F152" s="182"/>
      <c r="I152" s="184"/>
      <c r="J152" s="160"/>
    </row>
    <row r="153" spans="1:10" s="183" customFormat="1" x14ac:dyDescent="0.2">
      <c r="A153" s="178"/>
      <c r="B153" s="179"/>
      <c r="C153" s="179"/>
      <c r="D153" s="180"/>
      <c r="E153" s="181"/>
      <c r="F153" s="182"/>
      <c r="I153" s="184"/>
      <c r="J153" s="160"/>
    </row>
    <row r="154" spans="1:10" s="183" customFormat="1" x14ac:dyDescent="0.2">
      <c r="A154" s="178"/>
      <c r="B154" s="179"/>
      <c r="C154" s="179"/>
      <c r="D154" s="180"/>
      <c r="E154" s="181"/>
      <c r="F154" s="182"/>
      <c r="I154" s="184"/>
      <c r="J154" s="160"/>
    </row>
    <row r="155" spans="1:10" s="183" customFormat="1" x14ac:dyDescent="0.2">
      <c r="A155" s="178"/>
      <c r="B155" s="179"/>
      <c r="C155" s="179"/>
      <c r="D155" s="180"/>
      <c r="E155" s="181"/>
      <c r="F155" s="182"/>
      <c r="I155" s="184"/>
      <c r="J155" s="160"/>
    </row>
    <row r="156" spans="1:10" s="183" customFormat="1" x14ac:dyDescent="0.2">
      <c r="A156" s="178"/>
      <c r="B156" s="179"/>
      <c r="C156" s="179"/>
      <c r="D156" s="180"/>
      <c r="E156" s="181"/>
      <c r="F156" s="182"/>
      <c r="I156" s="184"/>
      <c r="J156" s="160"/>
    </row>
    <row r="157" spans="1:10" s="183" customFormat="1" x14ac:dyDescent="0.2">
      <c r="A157" s="178"/>
      <c r="B157" s="179"/>
      <c r="C157" s="179"/>
      <c r="D157" s="180"/>
      <c r="E157" s="181"/>
      <c r="F157" s="182"/>
      <c r="I157" s="184"/>
      <c r="J157" s="160"/>
    </row>
    <row r="158" spans="1:10" s="183" customFormat="1" x14ac:dyDescent="0.2">
      <c r="A158" s="178"/>
      <c r="B158" s="179"/>
      <c r="C158" s="179"/>
      <c r="D158" s="180"/>
      <c r="E158" s="181"/>
      <c r="F158" s="182"/>
      <c r="I158" s="184"/>
      <c r="J158" s="160"/>
    </row>
    <row r="159" spans="1:10" s="183" customFormat="1" x14ac:dyDescent="0.2">
      <c r="A159" s="178"/>
      <c r="B159" s="179"/>
      <c r="C159" s="179"/>
      <c r="D159" s="180"/>
      <c r="E159" s="181"/>
      <c r="F159" s="182"/>
      <c r="I159" s="184"/>
      <c r="J159" s="160"/>
    </row>
    <row r="160" spans="1:10" s="183" customFormat="1" x14ac:dyDescent="0.2">
      <c r="A160" s="178"/>
      <c r="B160" s="179"/>
      <c r="C160" s="179"/>
      <c r="D160" s="180"/>
      <c r="E160" s="181"/>
      <c r="F160" s="182"/>
      <c r="I160" s="184"/>
      <c r="J160" s="160"/>
    </row>
    <row r="161" spans="1:10" s="183" customFormat="1" x14ac:dyDescent="0.2">
      <c r="A161" s="178"/>
      <c r="B161" s="179"/>
      <c r="C161" s="179"/>
      <c r="D161" s="180"/>
      <c r="E161" s="181"/>
      <c r="F161" s="182"/>
      <c r="I161" s="184"/>
      <c r="J161" s="160"/>
    </row>
    <row r="162" spans="1:10" s="183" customFormat="1" x14ac:dyDescent="0.2">
      <c r="A162" s="178"/>
      <c r="B162" s="179"/>
      <c r="C162" s="179"/>
      <c r="D162" s="180"/>
      <c r="E162" s="181"/>
      <c r="F162" s="182"/>
      <c r="I162" s="184"/>
      <c r="J162" s="160"/>
    </row>
    <row r="163" spans="1:10" s="183" customFormat="1" x14ac:dyDescent="0.2">
      <c r="A163" s="178"/>
      <c r="B163" s="179"/>
      <c r="C163" s="179"/>
      <c r="D163" s="180"/>
      <c r="E163" s="181"/>
      <c r="F163" s="182"/>
      <c r="I163" s="184"/>
      <c r="J163" s="160"/>
    </row>
    <row r="164" spans="1:10" s="183" customFormat="1" x14ac:dyDescent="0.2">
      <c r="A164" s="178"/>
      <c r="B164" s="179"/>
      <c r="C164" s="179"/>
      <c r="D164" s="180"/>
      <c r="E164" s="181"/>
      <c r="F164" s="182"/>
      <c r="I164" s="184"/>
      <c r="J164" s="160"/>
    </row>
    <row r="165" spans="1:10" s="183" customFormat="1" x14ac:dyDescent="0.2">
      <c r="A165" s="178"/>
      <c r="B165" s="179"/>
      <c r="C165" s="179"/>
      <c r="D165" s="180"/>
      <c r="E165" s="181"/>
      <c r="F165" s="182"/>
      <c r="I165" s="184"/>
      <c r="J165" s="160"/>
    </row>
    <row r="166" spans="1:10" s="183" customFormat="1" x14ac:dyDescent="0.2">
      <c r="A166" s="178"/>
      <c r="B166" s="179"/>
      <c r="C166" s="179"/>
      <c r="D166" s="180"/>
      <c r="E166" s="181"/>
      <c r="F166" s="182"/>
      <c r="I166" s="184"/>
      <c r="J166" s="160"/>
    </row>
    <row r="167" spans="1:10" s="183" customFormat="1" x14ac:dyDescent="0.2">
      <c r="A167" s="178"/>
      <c r="B167" s="179"/>
      <c r="C167" s="179"/>
      <c r="D167" s="180"/>
      <c r="E167" s="181"/>
      <c r="F167" s="182"/>
      <c r="I167" s="184"/>
      <c r="J167" s="160"/>
    </row>
    <row r="168" spans="1:10" s="183" customFormat="1" x14ac:dyDescent="0.2">
      <c r="A168" s="178"/>
      <c r="B168" s="179"/>
      <c r="C168" s="179"/>
      <c r="D168" s="180"/>
      <c r="E168" s="181"/>
      <c r="F168" s="182"/>
      <c r="I168" s="184"/>
      <c r="J168" s="160"/>
    </row>
    <row r="169" spans="1:10" s="183" customFormat="1" x14ac:dyDescent="0.2">
      <c r="A169" s="178"/>
      <c r="B169" s="179"/>
      <c r="C169" s="179"/>
      <c r="D169" s="180"/>
      <c r="E169" s="181"/>
      <c r="F169" s="182"/>
      <c r="I169" s="184"/>
      <c r="J169" s="160"/>
    </row>
    <row r="170" spans="1:10" s="183" customFormat="1" x14ac:dyDescent="0.2">
      <c r="A170" s="178"/>
      <c r="B170" s="179"/>
      <c r="C170" s="179"/>
      <c r="D170" s="180"/>
      <c r="E170" s="181"/>
      <c r="F170" s="182"/>
      <c r="I170" s="184"/>
      <c r="J170" s="160"/>
    </row>
    <row r="171" spans="1:10" s="183" customFormat="1" x14ac:dyDescent="0.2">
      <c r="A171" s="178"/>
      <c r="B171" s="179"/>
      <c r="C171" s="179"/>
      <c r="D171" s="180"/>
      <c r="E171" s="181"/>
      <c r="F171" s="182"/>
      <c r="I171" s="184"/>
      <c r="J171" s="160"/>
    </row>
    <row r="172" spans="1:10" s="183" customFormat="1" x14ac:dyDescent="0.2">
      <c r="A172" s="178"/>
      <c r="B172" s="179"/>
      <c r="C172" s="179"/>
      <c r="D172" s="180"/>
      <c r="E172" s="181"/>
      <c r="F172" s="182"/>
      <c r="I172" s="184"/>
      <c r="J172" s="160"/>
    </row>
    <row r="173" spans="1:10" s="183" customFormat="1" x14ac:dyDescent="0.2">
      <c r="A173" s="178"/>
      <c r="B173" s="179"/>
      <c r="C173" s="179"/>
      <c r="D173" s="180"/>
      <c r="E173" s="181"/>
      <c r="F173" s="182"/>
      <c r="I173" s="184"/>
      <c r="J173" s="160"/>
    </row>
    <row r="174" spans="1:10" s="183" customFormat="1" x14ac:dyDescent="0.2">
      <c r="A174" s="178"/>
      <c r="B174" s="179"/>
      <c r="C174" s="179"/>
      <c r="D174" s="180"/>
      <c r="E174" s="181"/>
      <c r="F174" s="182"/>
      <c r="I174" s="184"/>
      <c r="J174" s="160"/>
    </row>
    <row r="175" spans="1:10" s="183" customFormat="1" x14ac:dyDescent="0.2">
      <c r="A175" s="178"/>
      <c r="B175" s="179"/>
      <c r="C175" s="179"/>
      <c r="D175" s="180"/>
      <c r="E175" s="181"/>
      <c r="F175" s="182"/>
      <c r="I175" s="184"/>
      <c r="J175" s="160"/>
    </row>
    <row r="176" spans="1:10" s="183" customFormat="1" x14ac:dyDescent="0.2">
      <c r="A176" s="178"/>
      <c r="B176" s="179"/>
      <c r="C176" s="179"/>
      <c r="D176" s="180"/>
      <c r="E176" s="181"/>
      <c r="F176" s="182"/>
      <c r="I176" s="184"/>
      <c r="J176" s="160"/>
    </row>
    <row r="177" spans="1:10" s="183" customFormat="1" x14ac:dyDescent="0.2">
      <c r="A177" s="178"/>
      <c r="B177" s="179"/>
      <c r="C177" s="179"/>
      <c r="D177" s="180"/>
      <c r="E177" s="181"/>
      <c r="F177" s="182"/>
      <c r="I177" s="184"/>
      <c r="J177" s="160"/>
    </row>
    <row r="178" spans="1:10" s="183" customFormat="1" x14ac:dyDescent="0.2">
      <c r="A178" s="178"/>
      <c r="B178" s="179"/>
      <c r="C178" s="179"/>
      <c r="D178" s="180"/>
      <c r="E178" s="181"/>
      <c r="F178" s="182"/>
      <c r="I178" s="184"/>
      <c r="J178" s="160"/>
    </row>
    <row r="179" spans="1:10" s="183" customFormat="1" x14ac:dyDescent="0.2">
      <c r="A179" s="178"/>
      <c r="B179" s="179"/>
      <c r="C179" s="179"/>
      <c r="D179" s="180"/>
      <c r="E179" s="181"/>
      <c r="F179" s="182"/>
      <c r="I179" s="184"/>
      <c r="J179" s="160"/>
    </row>
    <row r="180" spans="1:10" s="183" customFormat="1" x14ac:dyDescent="0.2">
      <c r="A180" s="178"/>
      <c r="B180" s="179"/>
      <c r="C180" s="179"/>
      <c r="D180" s="180"/>
      <c r="E180" s="181"/>
      <c r="F180" s="182"/>
      <c r="I180" s="184"/>
      <c r="J180" s="160"/>
    </row>
    <row r="181" spans="1:10" s="183" customFormat="1" x14ac:dyDescent="0.2">
      <c r="A181" s="178"/>
      <c r="B181" s="179"/>
      <c r="C181" s="179"/>
      <c r="D181" s="180"/>
      <c r="E181" s="181"/>
      <c r="F181" s="182"/>
      <c r="I181" s="184"/>
      <c r="J181" s="160"/>
    </row>
    <row r="182" spans="1:10" s="183" customFormat="1" x14ac:dyDescent="0.2">
      <c r="A182" s="178"/>
      <c r="B182" s="179"/>
      <c r="C182" s="179"/>
      <c r="D182" s="180"/>
      <c r="E182" s="181"/>
      <c r="F182" s="182"/>
      <c r="I182" s="184"/>
      <c r="J182" s="160"/>
    </row>
    <row r="183" spans="1:10" s="183" customFormat="1" x14ac:dyDescent="0.2">
      <c r="A183" s="178"/>
      <c r="B183" s="179"/>
      <c r="C183" s="179"/>
      <c r="D183" s="180"/>
      <c r="E183" s="181"/>
      <c r="F183" s="182"/>
      <c r="I183" s="184"/>
      <c r="J183" s="160"/>
    </row>
    <row r="184" spans="1:10" s="183" customFormat="1" x14ac:dyDescent="0.2">
      <c r="A184" s="178"/>
      <c r="B184" s="179"/>
      <c r="C184" s="179"/>
      <c r="D184" s="180"/>
      <c r="E184" s="181"/>
      <c r="F184" s="182"/>
      <c r="I184" s="184"/>
      <c r="J184" s="160"/>
    </row>
    <row r="185" spans="1:10" s="183" customFormat="1" x14ac:dyDescent="0.2">
      <c r="A185" s="178"/>
      <c r="B185" s="179"/>
      <c r="C185" s="179"/>
      <c r="D185" s="180"/>
      <c r="E185" s="181"/>
      <c r="F185" s="182"/>
      <c r="I185" s="184"/>
      <c r="J185" s="160"/>
    </row>
    <row r="186" spans="1:10" s="183" customFormat="1" x14ac:dyDescent="0.2">
      <c r="A186" s="178"/>
      <c r="B186" s="179"/>
      <c r="C186" s="179"/>
      <c r="D186" s="180"/>
      <c r="E186" s="181"/>
      <c r="F186" s="182"/>
      <c r="I186" s="184"/>
      <c r="J186" s="160"/>
    </row>
    <row r="187" spans="1:10" s="183" customFormat="1" x14ac:dyDescent="0.2">
      <c r="A187" s="178"/>
      <c r="B187" s="179"/>
      <c r="C187" s="179"/>
      <c r="D187" s="180"/>
      <c r="E187" s="181"/>
      <c r="F187" s="182"/>
      <c r="I187" s="184"/>
      <c r="J187" s="160"/>
    </row>
    <row r="188" spans="1:10" s="183" customFormat="1" x14ac:dyDescent="0.2">
      <c r="A188" s="178"/>
      <c r="B188" s="179"/>
      <c r="C188" s="179"/>
      <c r="D188" s="180"/>
      <c r="E188" s="181"/>
      <c r="F188" s="182"/>
      <c r="I188" s="184"/>
      <c r="J188" s="160"/>
    </row>
    <row r="189" spans="1:10" s="183" customFormat="1" x14ac:dyDescent="0.2">
      <c r="A189" s="178"/>
      <c r="B189" s="179"/>
      <c r="C189" s="179"/>
      <c r="D189" s="180"/>
      <c r="E189" s="181"/>
      <c r="F189" s="182"/>
      <c r="I189" s="184"/>
      <c r="J189" s="160"/>
    </row>
    <row r="190" spans="1:10" s="183" customFormat="1" x14ac:dyDescent="0.2">
      <c r="A190" s="178"/>
      <c r="B190" s="179"/>
      <c r="C190" s="179"/>
      <c r="D190" s="180"/>
      <c r="E190" s="181"/>
      <c r="F190" s="182"/>
      <c r="I190" s="184"/>
      <c r="J190" s="160"/>
    </row>
    <row r="191" spans="1:10" s="183" customFormat="1" x14ac:dyDescent="0.2">
      <c r="A191" s="178"/>
      <c r="B191" s="179"/>
      <c r="C191" s="179"/>
      <c r="D191" s="180"/>
      <c r="E191" s="181"/>
      <c r="F191" s="182"/>
      <c r="I191" s="184"/>
      <c r="J191" s="160"/>
    </row>
    <row r="192" spans="1:10" s="183" customFormat="1" x14ac:dyDescent="0.2">
      <c r="A192" s="178"/>
      <c r="B192" s="179"/>
      <c r="C192" s="179"/>
      <c r="D192" s="180"/>
      <c r="E192" s="181"/>
      <c r="F192" s="182"/>
      <c r="I192" s="184"/>
      <c r="J192" s="160"/>
    </row>
    <row r="193" spans="1:10" s="183" customFormat="1" x14ac:dyDescent="0.2">
      <c r="A193" s="178"/>
      <c r="B193" s="179"/>
      <c r="C193" s="179"/>
      <c r="D193" s="180"/>
      <c r="E193" s="181"/>
      <c r="F193" s="182"/>
      <c r="I193" s="184"/>
      <c r="J193" s="160"/>
    </row>
    <row r="194" spans="1:10" s="183" customFormat="1" x14ac:dyDescent="0.2">
      <c r="A194" s="178"/>
      <c r="B194" s="179"/>
      <c r="C194" s="179"/>
      <c r="D194" s="180"/>
      <c r="E194" s="181"/>
      <c r="F194" s="182"/>
      <c r="I194" s="184"/>
      <c r="J194" s="160"/>
    </row>
    <row r="195" spans="1:10" s="183" customFormat="1" x14ac:dyDescent="0.2">
      <c r="A195" s="178"/>
      <c r="B195" s="179"/>
      <c r="C195" s="179"/>
      <c r="D195" s="180"/>
      <c r="E195" s="181"/>
      <c r="F195" s="182"/>
      <c r="I195" s="184"/>
      <c r="J195" s="160"/>
    </row>
    <row r="196" spans="1:10" s="183" customFormat="1" x14ac:dyDescent="0.2">
      <c r="A196" s="178"/>
      <c r="B196" s="179"/>
      <c r="C196" s="179"/>
      <c r="D196" s="180"/>
      <c r="E196" s="181"/>
      <c r="F196" s="182"/>
      <c r="I196" s="184"/>
      <c r="J196" s="160"/>
    </row>
    <row r="197" spans="1:10" s="183" customFormat="1" x14ac:dyDescent="0.2">
      <c r="A197" s="178"/>
      <c r="B197" s="179"/>
      <c r="C197" s="179"/>
      <c r="D197" s="180"/>
      <c r="E197" s="181"/>
      <c r="F197" s="182"/>
      <c r="I197" s="184"/>
      <c r="J197" s="160"/>
    </row>
    <row r="198" spans="1:10" s="183" customFormat="1" x14ac:dyDescent="0.2">
      <c r="A198" s="178"/>
      <c r="B198" s="179"/>
      <c r="C198" s="179"/>
      <c r="D198" s="180"/>
      <c r="E198" s="181"/>
      <c r="F198" s="182"/>
      <c r="I198" s="184"/>
      <c r="J198" s="160"/>
    </row>
    <row r="199" spans="1:10" s="183" customFormat="1" x14ac:dyDescent="0.2">
      <c r="A199" s="178"/>
      <c r="B199" s="179"/>
      <c r="C199" s="179"/>
      <c r="D199" s="180"/>
      <c r="E199" s="181"/>
      <c r="F199" s="182"/>
      <c r="I199" s="184"/>
      <c r="J199" s="160"/>
    </row>
    <row r="200" spans="1:10" s="183" customFormat="1" x14ac:dyDescent="0.2">
      <c r="A200" s="178"/>
      <c r="B200" s="179"/>
      <c r="C200" s="179"/>
      <c r="D200" s="180"/>
      <c r="E200" s="181"/>
      <c r="F200" s="182"/>
      <c r="I200" s="184"/>
      <c r="J200" s="160"/>
    </row>
    <row r="201" spans="1:10" s="183" customFormat="1" x14ac:dyDescent="0.2">
      <c r="A201" s="178"/>
      <c r="B201" s="179"/>
      <c r="C201" s="179"/>
      <c r="D201" s="180"/>
      <c r="E201" s="181"/>
      <c r="F201" s="182"/>
      <c r="I201" s="184"/>
      <c r="J201" s="160"/>
    </row>
    <row r="202" spans="1:10" s="183" customFormat="1" x14ac:dyDescent="0.2">
      <c r="A202" s="178"/>
      <c r="B202" s="179"/>
      <c r="C202" s="179"/>
      <c r="D202" s="180"/>
      <c r="E202" s="181"/>
      <c r="F202" s="182"/>
      <c r="I202" s="184"/>
      <c r="J202" s="160"/>
    </row>
    <row r="203" spans="1:10" s="183" customFormat="1" x14ac:dyDescent="0.2">
      <c r="A203" s="178"/>
      <c r="B203" s="179"/>
      <c r="C203" s="179"/>
      <c r="D203" s="180"/>
      <c r="E203" s="181"/>
      <c r="F203" s="182"/>
      <c r="I203" s="184"/>
      <c r="J203" s="160"/>
    </row>
    <row r="204" spans="1:10" s="183" customFormat="1" x14ac:dyDescent="0.2">
      <c r="A204" s="178"/>
      <c r="B204" s="179"/>
      <c r="C204" s="179"/>
      <c r="D204" s="180"/>
      <c r="E204" s="181"/>
      <c r="F204" s="182"/>
      <c r="I204" s="184"/>
      <c r="J204" s="160"/>
    </row>
    <row r="205" spans="1:10" s="183" customFormat="1" x14ac:dyDescent="0.2">
      <c r="A205" s="178"/>
      <c r="B205" s="179"/>
      <c r="C205" s="179"/>
      <c r="D205" s="180"/>
      <c r="E205" s="181"/>
      <c r="F205" s="182"/>
      <c r="I205" s="184"/>
      <c r="J205" s="160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8B46-FCD5-49C1-909C-E34894B7013F}">
  <dimension ref="A1:AS118"/>
  <sheetViews>
    <sheetView workbookViewId="0">
      <pane xSplit="2" ySplit="3" topLeftCell="AF93" activePane="bottomRight" state="frozen"/>
      <selection activeCell="D7" sqref="D7"/>
      <selection pane="topRight" activeCell="D7" sqref="D7"/>
      <selection pane="bottomLeft" activeCell="D7" sqref="D7"/>
      <selection pane="bottomRight" activeCell="AF102" sqref="AF102"/>
    </sheetView>
  </sheetViews>
  <sheetFormatPr defaultColWidth="9.33203125" defaultRowHeight="13.2" x14ac:dyDescent="0.25"/>
  <cols>
    <col min="1" max="1" width="15.6640625" style="117" bestFit="1" customWidth="1"/>
    <col min="2" max="2" width="25.6640625" style="117" customWidth="1"/>
    <col min="3" max="3" width="15.33203125" style="140" bestFit="1" customWidth="1"/>
    <col min="4" max="4" width="14" style="141" bestFit="1" customWidth="1"/>
    <col min="5" max="5" width="12" style="142" bestFit="1" customWidth="1"/>
    <col min="6" max="6" width="10.5546875" style="143" customWidth="1"/>
    <col min="7" max="7" width="11" style="142" bestFit="1" customWidth="1"/>
    <col min="8" max="8" width="12.6640625" style="144" bestFit="1" customWidth="1"/>
    <col min="9" max="9" width="10.6640625" style="142" bestFit="1" customWidth="1"/>
    <col min="10" max="10" width="13.5546875" style="143" customWidth="1"/>
    <col min="11" max="11" width="16.6640625" style="145" bestFit="1" customWidth="1"/>
    <col min="12" max="12" width="12.33203125" style="146" bestFit="1" customWidth="1"/>
    <col min="13" max="13" width="14" style="147" bestFit="1" customWidth="1"/>
    <col min="14" max="14" width="12" style="142" bestFit="1" customWidth="1"/>
    <col min="15" max="15" width="18" style="148" bestFit="1" customWidth="1"/>
    <col min="16" max="16" width="9.6640625" style="144" bestFit="1" customWidth="1"/>
    <col min="17" max="17" width="9.33203125" style="143" bestFit="1" customWidth="1"/>
    <col min="18" max="18" width="10.5546875" style="142" bestFit="1" customWidth="1"/>
    <col min="19" max="19" width="10.5546875" style="148" customWidth="1"/>
    <col min="20" max="20" width="9.6640625" style="144" bestFit="1" customWidth="1"/>
    <col min="21" max="21" width="9.33203125" style="143" bestFit="1" customWidth="1"/>
    <col min="22" max="22" width="7.6640625" style="142" bestFit="1" customWidth="1"/>
    <col min="23" max="23" width="8.44140625" style="148" bestFit="1" customWidth="1"/>
    <col min="24" max="24" width="9.6640625" style="144" bestFit="1" customWidth="1"/>
    <col min="25" max="25" width="9.33203125" style="143" bestFit="1" customWidth="1"/>
    <col min="26" max="26" width="8.5546875" style="142" bestFit="1" customWidth="1"/>
    <col min="27" max="27" width="8.44140625" style="148" bestFit="1" customWidth="1"/>
    <col min="28" max="28" width="9.6640625" style="144" bestFit="1" customWidth="1"/>
    <col min="29" max="29" width="9.33203125" style="143" bestFit="1" customWidth="1"/>
    <col min="30" max="30" width="9.6640625" style="144" bestFit="1" customWidth="1"/>
    <col min="31" max="31" width="14.44140625" style="144" customWidth="1"/>
    <col min="32" max="32" width="10.44140625" style="142" customWidth="1"/>
    <col min="33" max="33" width="16" style="143" customWidth="1"/>
    <col min="34" max="34" width="9.6640625" style="144" bestFit="1" customWidth="1"/>
    <col min="35" max="35" width="19.5546875" style="143" customWidth="1"/>
    <col min="36" max="36" width="9.6640625" style="142" bestFit="1" customWidth="1"/>
    <col min="37" max="37" width="9.33203125" style="143" bestFit="1" customWidth="1"/>
    <col min="38" max="38" width="9.6640625" style="142" bestFit="1" customWidth="1"/>
    <col min="39" max="39" width="14" style="143" customWidth="1"/>
    <col min="40" max="40" width="9.33203125" style="142"/>
    <col min="41" max="41" width="8.44140625" style="148" bestFit="1" customWidth="1"/>
    <col min="42" max="42" width="9.6640625" style="144" bestFit="1" customWidth="1"/>
    <col min="43" max="43" width="9.33203125" style="143" bestFit="1" customWidth="1"/>
    <col min="44" max="44" width="9.6640625" style="142" bestFit="1" customWidth="1"/>
    <col min="45" max="45" width="10.5546875" style="143" customWidth="1"/>
    <col min="46" max="16384" width="9.33203125" style="117"/>
  </cols>
  <sheetData>
    <row r="1" spans="1:45" ht="24" customHeight="1" x14ac:dyDescent="0.3">
      <c r="A1" s="402" t="s">
        <v>319</v>
      </c>
      <c r="B1" s="403"/>
      <c r="C1" s="405" t="s">
        <v>186</v>
      </c>
      <c r="D1" s="406"/>
      <c r="E1" s="395" t="s">
        <v>117</v>
      </c>
      <c r="F1" s="397"/>
      <c r="G1" s="395" t="s">
        <v>187</v>
      </c>
      <c r="H1" s="397"/>
      <c r="I1" s="395" t="s">
        <v>188</v>
      </c>
      <c r="J1" s="397"/>
      <c r="K1" s="407" t="s">
        <v>250</v>
      </c>
      <c r="L1" s="408"/>
      <c r="M1" s="409"/>
      <c r="N1" s="395" t="s">
        <v>189</v>
      </c>
      <c r="O1" s="393"/>
      <c r="P1" s="393"/>
      <c r="Q1" s="397"/>
      <c r="R1" s="395" t="s">
        <v>190</v>
      </c>
      <c r="S1" s="393"/>
      <c r="T1" s="393"/>
      <c r="U1" s="396"/>
      <c r="V1" s="395" t="s">
        <v>170</v>
      </c>
      <c r="W1" s="393"/>
      <c r="X1" s="393"/>
      <c r="Y1" s="396"/>
      <c r="Z1" s="395" t="s">
        <v>191</v>
      </c>
      <c r="AA1" s="393"/>
      <c r="AB1" s="393"/>
      <c r="AC1" s="396"/>
      <c r="AD1" s="395" t="s">
        <v>192</v>
      </c>
      <c r="AE1" s="396"/>
      <c r="AF1" s="395" t="s">
        <v>193</v>
      </c>
      <c r="AG1" s="397"/>
      <c r="AH1" s="393" t="s">
        <v>194</v>
      </c>
      <c r="AI1" s="394"/>
      <c r="AJ1" s="395" t="s">
        <v>195</v>
      </c>
      <c r="AK1" s="396"/>
      <c r="AL1" s="395" t="s">
        <v>196</v>
      </c>
      <c r="AM1" s="396"/>
      <c r="AN1" s="395" t="s">
        <v>197</v>
      </c>
      <c r="AO1" s="393"/>
      <c r="AP1" s="394"/>
      <c r="AQ1" s="397"/>
      <c r="AR1" s="395" t="s">
        <v>198</v>
      </c>
      <c r="AS1" s="397"/>
    </row>
    <row r="2" spans="1:45" ht="34.5" customHeight="1" thickBot="1" x14ac:dyDescent="0.3">
      <c r="A2" s="404"/>
      <c r="B2" s="403"/>
      <c r="C2" s="398" t="s">
        <v>199</v>
      </c>
      <c r="D2" s="383"/>
      <c r="E2" s="399" t="s">
        <v>200</v>
      </c>
      <c r="F2" s="400"/>
      <c r="G2" s="399" t="s">
        <v>201</v>
      </c>
      <c r="H2" s="400"/>
      <c r="I2" s="399" t="s">
        <v>202</v>
      </c>
      <c r="J2" s="400"/>
      <c r="K2" s="401" t="s">
        <v>203</v>
      </c>
      <c r="L2" s="390"/>
      <c r="M2" s="391"/>
      <c r="N2" s="389" t="s">
        <v>204</v>
      </c>
      <c r="O2" s="390"/>
      <c r="P2" s="390"/>
      <c r="Q2" s="391"/>
      <c r="R2" s="389" t="s">
        <v>204</v>
      </c>
      <c r="S2" s="390"/>
      <c r="T2" s="390"/>
      <c r="U2" s="391"/>
      <c r="V2" s="389" t="s">
        <v>204</v>
      </c>
      <c r="W2" s="390"/>
      <c r="X2" s="390"/>
      <c r="Y2" s="391"/>
      <c r="Z2" s="382" t="s">
        <v>204</v>
      </c>
      <c r="AA2" s="384"/>
      <c r="AB2" s="384"/>
      <c r="AC2" s="383"/>
      <c r="AD2" s="382" t="s">
        <v>204</v>
      </c>
      <c r="AE2" s="392"/>
      <c r="AF2" s="382" t="s">
        <v>204</v>
      </c>
      <c r="AG2" s="383"/>
      <c r="AH2" s="382" t="s">
        <v>204</v>
      </c>
      <c r="AI2" s="383"/>
      <c r="AJ2" s="382" t="s">
        <v>204</v>
      </c>
      <c r="AK2" s="383"/>
      <c r="AL2" s="382" t="s">
        <v>204</v>
      </c>
      <c r="AM2" s="383"/>
      <c r="AN2" s="382" t="s">
        <v>204</v>
      </c>
      <c r="AO2" s="384"/>
      <c r="AP2" s="384"/>
      <c r="AQ2" s="383"/>
      <c r="AR2" s="385" t="s">
        <v>204</v>
      </c>
      <c r="AS2" s="386"/>
    </row>
    <row r="3" spans="1:45" ht="13.5" customHeight="1" x14ac:dyDescent="0.3">
      <c r="A3" s="359" t="s">
        <v>109</v>
      </c>
      <c r="B3" s="360" t="s">
        <v>110</v>
      </c>
      <c r="C3" s="361" t="s">
        <v>205</v>
      </c>
      <c r="D3" s="361" t="s">
        <v>206</v>
      </c>
      <c r="E3" s="118" t="s">
        <v>117</v>
      </c>
      <c r="F3" s="118" t="s">
        <v>178</v>
      </c>
      <c r="G3" s="118" t="s">
        <v>115</v>
      </c>
      <c r="H3" s="118" t="s">
        <v>207</v>
      </c>
      <c r="I3" s="118" t="s">
        <v>208</v>
      </c>
      <c r="J3" s="118" t="s">
        <v>209</v>
      </c>
      <c r="K3" s="119" t="s">
        <v>210</v>
      </c>
      <c r="L3" s="119" t="s">
        <v>211</v>
      </c>
      <c r="M3" s="119" t="s">
        <v>212</v>
      </c>
      <c r="N3" s="118" t="s">
        <v>213</v>
      </c>
      <c r="O3" s="118" t="s">
        <v>214</v>
      </c>
      <c r="P3" s="118" t="s">
        <v>215</v>
      </c>
      <c r="Q3" s="118" t="s">
        <v>216</v>
      </c>
      <c r="R3" s="118" t="s">
        <v>213</v>
      </c>
      <c r="S3" s="118" t="s">
        <v>214</v>
      </c>
      <c r="T3" s="118" t="s">
        <v>215</v>
      </c>
      <c r="U3" s="118" t="s">
        <v>216</v>
      </c>
      <c r="V3" s="118" t="s">
        <v>213</v>
      </c>
      <c r="W3" s="118" t="s">
        <v>214</v>
      </c>
      <c r="X3" s="118" t="s">
        <v>215</v>
      </c>
      <c r="Y3" s="118" t="s">
        <v>216</v>
      </c>
      <c r="Z3" s="360" t="s">
        <v>213</v>
      </c>
      <c r="AA3" s="360" t="s">
        <v>214</v>
      </c>
      <c r="AB3" s="360" t="s">
        <v>215</v>
      </c>
      <c r="AC3" s="360" t="s">
        <v>216</v>
      </c>
      <c r="AD3" s="360" t="s">
        <v>215</v>
      </c>
      <c r="AE3" s="360" t="s">
        <v>216</v>
      </c>
      <c r="AF3" s="360" t="s">
        <v>215</v>
      </c>
      <c r="AG3" s="360" t="s">
        <v>216</v>
      </c>
      <c r="AH3" s="360" t="s">
        <v>215</v>
      </c>
      <c r="AI3" s="360" t="s">
        <v>216</v>
      </c>
      <c r="AJ3" s="360" t="s">
        <v>215</v>
      </c>
      <c r="AK3" s="360" t="s">
        <v>216</v>
      </c>
      <c r="AL3" s="360" t="s">
        <v>215</v>
      </c>
      <c r="AM3" s="360" t="s">
        <v>216</v>
      </c>
      <c r="AN3" s="360" t="s">
        <v>213</v>
      </c>
      <c r="AO3" s="360" t="s">
        <v>214</v>
      </c>
      <c r="AP3" s="360" t="s">
        <v>215</v>
      </c>
      <c r="AQ3" s="360" t="s">
        <v>216</v>
      </c>
      <c r="AR3" s="360" t="s">
        <v>215</v>
      </c>
      <c r="AS3" s="360" t="s">
        <v>216</v>
      </c>
    </row>
    <row r="4" spans="1:45" ht="13.5" customHeight="1" x14ac:dyDescent="0.3">
      <c r="A4" s="362" t="s">
        <v>142</v>
      </c>
      <c r="B4" s="363" t="str">
        <f>'[1]Incentive Goal'!B3</f>
        <v>ALAMANCE</v>
      </c>
      <c r="C4" s="364">
        <v>14</v>
      </c>
      <c r="D4" s="364">
        <v>23.5</v>
      </c>
      <c r="E4" s="365">
        <v>5707</v>
      </c>
      <c r="F4" s="366">
        <v>407.64285714285717</v>
      </c>
      <c r="G4" s="365">
        <v>297</v>
      </c>
      <c r="H4" s="366">
        <v>21.214285714285715</v>
      </c>
      <c r="I4" s="365">
        <v>304</v>
      </c>
      <c r="J4" s="366">
        <v>21.714285714285715</v>
      </c>
      <c r="K4" s="367">
        <v>10775431.9</v>
      </c>
      <c r="L4" s="367">
        <v>769673.70714285714</v>
      </c>
      <c r="M4" s="367">
        <v>458529.01702127664</v>
      </c>
      <c r="N4" s="368">
        <v>103420</v>
      </c>
      <c r="O4" s="364">
        <v>7387.1428571428569</v>
      </c>
      <c r="P4" s="368">
        <v>554</v>
      </c>
      <c r="Q4" s="364">
        <v>39.571428571428569</v>
      </c>
      <c r="R4" s="368">
        <v>2109</v>
      </c>
      <c r="S4" s="364">
        <v>150.64285714285714</v>
      </c>
      <c r="T4" s="368">
        <v>114</v>
      </c>
      <c r="U4" s="364">
        <v>8.1428571428571423</v>
      </c>
      <c r="V4" s="368">
        <v>249</v>
      </c>
      <c r="W4" s="364">
        <v>17.785714285714285</v>
      </c>
      <c r="X4" s="368">
        <v>294</v>
      </c>
      <c r="Y4" s="364">
        <v>21</v>
      </c>
      <c r="Z4" s="368">
        <v>656</v>
      </c>
      <c r="AA4" s="364">
        <v>46.857142857142854</v>
      </c>
      <c r="AB4" s="368">
        <v>285</v>
      </c>
      <c r="AC4" s="364">
        <v>20.357142857142858</v>
      </c>
      <c r="AD4" s="368">
        <v>352</v>
      </c>
      <c r="AE4" s="364">
        <v>25.142857142857142</v>
      </c>
      <c r="AF4" s="369">
        <v>196</v>
      </c>
      <c r="AG4" s="364">
        <v>14</v>
      </c>
      <c r="AH4" s="369">
        <v>317</v>
      </c>
      <c r="AI4" s="364">
        <v>22.642857142857142</v>
      </c>
      <c r="AJ4" s="369">
        <v>60</v>
      </c>
      <c r="AK4" s="364">
        <v>4.2857142857142856</v>
      </c>
      <c r="AL4" s="369">
        <v>2658</v>
      </c>
      <c r="AM4" s="364">
        <v>189.85714285714286</v>
      </c>
      <c r="AN4" s="369">
        <v>1365</v>
      </c>
      <c r="AO4" s="364">
        <v>97.5</v>
      </c>
      <c r="AP4" s="369">
        <v>2924</v>
      </c>
      <c r="AQ4" s="364">
        <v>208.85714285714286</v>
      </c>
      <c r="AR4" s="369">
        <v>635</v>
      </c>
      <c r="AS4" s="364">
        <v>45.357142857142854</v>
      </c>
    </row>
    <row r="5" spans="1:45" ht="13.5" customHeight="1" x14ac:dyDescent="0.3">
      <c r="A5" s="362" t="s">
        <v>152</v>
      </c>
      <c r="B5" s="363" t="str">
        <f>'[1]Incentive Goal'!B4</f>
        <v>ALEXANDER</v>
      </c>
      <c r="C5" s="364">
        <v>4</v>
      </c>
      <c r="D5" s="364">
        <v>5.25</v>
      </c>
      <c r="E5" s="365">
        <v>1105</v>
      </c>
      <c r="F5" s="366">
        <v>276.25</v>
      </c>
      <c r="G5" s="365">
        <v>36</v>
      </c>
      <c r="H5" s="366">
        <v>9</v>
      </c>
      <c r="I5" s="365">
        <v>38</v>
      </c>
      <c r="J5" s="366">
        <v>9.5</v>
      </c>
      <c r="K5" s="367">
        <v>1688526.33</v>
      </c>
      <c r="L5" s="367">
        <v>422131.58250000002</v>
      </c>
      <c r="M5" s="367">
        <v>321624.06285714288</v>
      </c>
      <c r="N5" s="368">
        <v>34739</v>
      </c>
      <c r="O5" s="364">
        <v>8684.75</v>
      </c>
      <c r="P5" s="368">
        <v>147</v>
      </c>
      <c r="Q5" s="364">
        <v>36.75</v>
      </c>
      <c r="R5" s="368">
        <v>635</v>
      </c>
      <c r="S5" s="364">
        <v>158.75</v>
      </c>
      <c r="T5" s="368">
        <v>15</v>
      </c>
      <c r="U5" s="364">
        <v>3.75</v>
      </c>
      <c r="V5" s="368">
        <v>13</v>
      </c>
      <c r="W5" s="364">
        <v>3.25</v>
      </c>
      <c r="X5" s="368">
        <v>36</v>
      </c>
      <c r="Y5" s="364">
        <v>9</v>
      </c>
      <c r="Z5" s="368">
        <v>56</v>
      </c>
      <c r="AA5" s="364">
        <v>14</v>
      </c>
      <c r="AB5" s="368">
        <v>34</v>
      </c>
      <c r="AC5" s="364">
        <v>8.5</v>
      </c>
      <c r="AD5" s="368">
        <v>19</v>
      </c>
      <c r="AE5" s="364">
        <v>4.75</v>
      </c>
      <c r="AF5" s="369">
        <v>9</v>
      </c>
      <c r="AG5" s="364">
        <v>2.25</v>
      </c>
      <c r="AH5" s="369">
        <v>95</v>
      </c>
      <c r="AI5" s="364">
        <v>23.75</v>
      </c>
      <c r="AJ5" s="369">
        <v>5</v>
      </c>
      <c r="AK5" s="364">
        <v>1.25</v>
      </c>
      <c r="AL5" s="369">
        <v>430</v>
      </c>
      <c r="AM5" s="364">
        <v>107.5</v>
      </c>
      <c r="AN5" s="369">
        <v>904</v>
      </c>
      <c r="AO5" s="364">
        <v>226</v>
      </c>
      <c r="AP5" s="369">
        <v>1357</v>
      </c>
      <c r="AQ5" s="364">
        <v>339.25</v>
      </c>
      <c r="AR5" s="369">
        <v>179</v>
      </c>
      <c r="AS5" s="364">
        <v>44.75</v>
      </c>
    </row>
    <row r="6" spans="1:45" ht="13.5" customHeight="1" x14ac:dyDescent="0.3">
      <c r="A6" s="362" t="s">
        <v>152</v>
      </c>
      <c r="B6" s="363" t="str">
        <f>'[1]Incentive Goal'!B5</f>
        <v>ALLEGHANY</v>
      </c>
      <c r="C6" s="364">
        <v>1.75</v>
      </c>
      <c r="D6" s="364">
        <v>2</v>
      </c>
      <c r="E6" s="365">
        <v>324</v>
      </c>
      <c r="F6" s="366">
        <v>185.14285714285714</v>
      </c>
      <c r="G6" s="365">
        <v>6</v>
      </c>
      <c r="H6" s="366">
        <v>3.4285714285714284</v>
      </c>
      <c r="I6" s="365">
        <v>39</v>
      </c>
      <c r="J6" s="366">
        <v>22.285714285714285</v>
      </c>
      <c r="K6" s="367">
        <v>491202.95</v>
      </c>
      <c r="L6" s="367">
        <v>280687.40000000002</v>
      </c>
      <c r="M6" s="367">
        <v>245601.47500000001</v>
      </c>
      <c r="N6" s="368">
        <v>6961</v>
      </c>
      <c r="O6" s="364">
        <v>3977.7142857142858</v>
      </c>
      <c r="P6" s="368">
        <v>45</v>
      </c>
      <c r="Q6" s="364">
        <v>25.714285714285715</v>
      </c>
      <c r="R6" s="368">
        <v>521</v>
      </c>
      <c r="S6" s="364">
        <v>297.71428571428572</v>
      </c>
      <c r="T6" s="368">
        <v>5</v>
      </c>
      <c r="U6" s="364">
        <v>2.8571428571428572</v>
      </c>
      <c r="V6" s="368">
        <v>5</v>
      </c>
      <c r="W6" s="364">
        <v>2.8571428571428572</v>
      </c>
      <c r="X6" s="368">
        <v>3</v>
      </c>
      <c r="Y6" s="364">
        <v>1.7142857142857142</v>
      </c>
      <c r="Z6" s="368">
        <v>21</v>
      </c>
      <c r="AA6" s="364">
        <v>12</v>
      </c>
      <c r="AB6" s="368">
        <v>38</v>
      </c>
      <c r="AC6" s="364">
        <v>21.714285714285715</v>
      </c>
      <c r="AD6" s="368">
        <v>19</v>
      </c>
      <c r="AE6" s="364">
        <v>10.857142857142858</v>
      </c>
      <c r="AF6" s="369">
        <v>6</v>
      </c>
      <c r="AG6" s="364">
        <v>3.4285714285714284</v>
      </c>
      <c r="AH6" s="369">
        <v>28</v>
      </c>
      <c r="AI6" s="364">
        <v>16</v>
      </c>
      <c r="AJ6" s="369">
        <v>11</v>
      </c>
      <c r="AK6" s="364">
        <v>6.2857142857142856</v>
      </c>
      <c r="AL6" s="369">
        <v>111</v>
      </c>
      <c r="AM6" s="364">
        <v>63.428571428571431</v>
      </c>
      <c r="AN6" s="369">
        <v>112</v>
      </c>
      <c r="AO6" s="364">
        <v>64</v>
      </c>
      <c r="AP6" s="369">
        <v>364</v>
      </c>
      <c r="AQ6" s="364">
        <v>208</v>
      </c>
      <c r="AR6" s="369">
        <v>59</v>
      </c>
      <c r="AS6" s="364">
        <v>33.714285714285715</v>
      </c>
    </row>
    <row r="7" spans="1:45" ht="13.5" customHeight="1" x14ac:dyDescent="0.3">
      <c r="A7" s="362" t="s">
        <v>153</v>
      </c>
      <c r="B7" s="363" t="str">
        <f>'[1]Incentive Goal'!B6</f>
        <v>ANSON</v>
      </c>
      <c r="C7" s="364">
        <v>4.75</v>
      </c>
      <c r="D7" s="364">
        <v>6</v>
      </c>
      <c r="E7" s="365">
        <v>1857</v>
      </c>
      <c r="F7" s="366">
        <v>390.94736842105266</v>
      </c>
      <c r="G7" s="365">
        <v>65</v>
      </c>
      <c r="H7" s="366">
        <v>13.684210526315789</v>
      </c>
      <c r="I7" s="365">
        <v>106</v>
      </c>
      <c r="J7" s="366">
        <v>22.315789473684209</v>
      </c>
      <c r="K7" s="367">
        <v>3043165.34</v>
      </c>
      <c r="L7" s="367">
        <v>640666.38736842107</v>
      </c>
      <c r="M7" s="367">
        <v>507194.22333333333</v>
      </c>
      <c r="N7" s="368">
        <v>42771</v>
      </c>
      <c r="O7" s="364">
        <v>9004.4210526315783</v>
      </c>
      <c r="P7" s="368">
        <v>210</v>
      </c>
      <c r="Q7" s="364">
        <v>44.210526315789473</v>
      </c>
      <c r="R7" s="368">
        <v>577</v>
      </c>
      <c r="S7" s="364">
        <v>121.47368421052632</v>
      </c>
      <c r="T7" s="368">
        <v>24</v>
      </c>
      <c r="U7" s="364">
        <v>5.0526315789473681</v>
      </c>
      <c r="V7" s="368">
        <v>41</v>
      </c>
      <c r="W7" s="364">
        <v>8.6315789473684212</v>
      </c>
      <c r="X7" s="368">
        <v>72</v>
      </c>
      <c r="Y7" s="364">
        <v>15.157894736842104</v>
      </c>
      <c r="Z7" s="368">
        <v>87</v>
      </c>
      <c r="AA7" s="364">
        <v>18.315789473684209</v>
      </c>
      <c r="AB7" s="368">
        <v>87</v>
      </c>
      <c r="AC7" s="364">
        <v>18.315789473684209</v>
      </c>
      <c r="AD7" s="368">
        <v>55</v>
      </c>
      <c r="AE7" s="364">
        <v>11.578947368421053</v>
      </c>
      <c r="AF7" s="369">
        <v>9</v>
      </c>
      <c r="AG7" s="364">
        <v>1.8947368421052631</v>
      </c>
      <c r="AH7" s="369">
        <v>54</v>
      </c>
      <c r="AI7" s="364">
        <v>11.368421052631579</v>
      </c>
      <c r="AJ7" s="369">
        <v>35</v>
      </c>
      <c r="AK7" s="364">
        <v>7.3684210526315788</v>
      </c>
      <c r="AL7" s="369">
        <v>918</v>
      </c>
      <c r="AM7" s="364">
        <v>193.26315789473685</v>
      </c>
      <c r="AN7" s="369">
        <v>1294</v>
      </c>
      <c r="AO7" s="364">
        <v>272.42105263157896</v>
      </c>
      <c r="AP7" s="369">
        <v>1304</v>
      </c>
      <c r="AQ7" s="364">
        <v>274.5263157894737</v>
      </c>
      <c r="AR7" s="369">
        <v>139</v>
      </c>
      <c r="AS7" s="364">
        <v>29.263157894736842</v>
      </c>
    </row>
    <row r="8" spans="1:45" ht="13.5" customHeight="1" x14ac:dyDescent="0.3">
      <c r="A8" s="362" t="s">
        <v>152</v>
      </c>
      <c r="B8" s="363" t="str">
        <f>'[1]Incentive Goal'!B7</f>
        <v>ASHE</v>
      </c>
      <c r="C8" s="364">
        <v>4</v>
      </c>
      <c r="D8" s="364">
        <v>5.25</v>
      </c>
      <c r="E8" s="365">
        <v>794</v>
      </c>
      <c r="F8" s="366">
        <v>198.5</v>
      </c>
      <c r="G8" s="365">
        <v>11</v>
      </c>
      <c r="H8" s="366">
        <v>2.75</v>
      </c>
      <c r="I8" s="365">
        <v>46</v>
      </c>
      <c r="J8" s="366">
        <v>11.5</v>
      </c>
      <c r="K8" s="367">
        <v>1451965.91</v>
      </c>
      <c r="L8" s="367">
        <v>362991.47749999998</v>
      </c>
      <c r="M8" s="367">
        <v>276564.93523809523</v>
      </c>
      <c r="N8" s="368">
        <v>14134</v>
      </c>
      <c r="O8" s="364">
        <v>3533.5</v>
      </c>
      <c r="P8" s="368">
        <v>81</v>
      </c>
      <c r="Q8" s="364">
        <v>20.25</v>
      </c>
      <c r="R8" s="368">
        <v>943</v>
      </c>
      <c r="S8" s="364">
        <v>235.75</v>
      </c>
      <c r="T8" s="368">
        <v>4</v>
      </c>
      <c r="U8" s="364">
        <v>1</v>
      </c>
      <c r="V8" s="368">
        <v>5</v>
      </c>
      <c r="W8" s="364">
        <v>1.25</v>
      </c>
      <c r="X8" s="368">
        <v>11</v>
      </c>
      <c r="Y8" s="364">
        <v>2.75</v>
      </c>
      <c r="Z8" s="368">
        <v>39</v>
      </c>
      <c r="AA8" s="364">
        <v>9.75</v>
      </c>
      <c r="AB8" s="368">
        <v>50</v>
      </c>
      <c r="AC8" s="364">
        <v>12.5</v>
      </c>
      <c r="AD8" s="368">
        <v>9</v>
      </c>
      <c r="AE8" s="364">
        <v>2.25</v>
      </c>
      <c r="AF8" s="369">
        <v>2</v>
      </c>
      <c r="AG8" s="364">
        <v>0.5</v>
      </c>
      <c r="AH8" s="369">
        <v>23</v>
      </c>
      <c r="AI8" s="364">
        <v>5.75</v>
      </c>
      <c r="AJ8" s="369">
        <v>10</v>
      </c>
      <c r="AK8" s="364">
        <v>2.5</v>
      </c>
      <c r="AL8" s="369">
        <v>402</v>
      </c>
      <c r="AM8" s="364">
        <v>100.5</v>
      </c>
      <c r="AN8" s="369">
        <v>1022</v>
      </c>
      <c r="AO8" s="364">
        <v>255.5</v>
      </c>
      <c r="AP8" s="369">
        <v>442</v>
      </c>
      <c r="AQ8" s="364">
        <v>110.5</v>
      </c>
      <c r="AR8" s="369">
        <v>534</v>
      </c>
      <c r="AS8" s="364">
        <v>133.5</v>
      </c>
    </row>
    <row r="9" spans="1:45" ht="13.5" customHeight="1" x14ac:dyDescent="0.3">
      <c r="A9" s="362" t="s">
        <v>152</v>
      </c>
      <c r="B9" s="363" t="str">
        <f>'[1]Incentive Goal'!B8</f>
        <v>AVERY</v>
      </c>
      <c r="C9" s="364">
        <v>1</v>
      </c>
      <c r="D9" s="364">
        <v>1</v>
      </c>
      <c r="E9" s="365">
        <v>265</v>
      </c>
      <c r="F9" s="366">
        <v>265</v>
      </c>
      <c r="G9" s="365">
        <v>1</v>
      </c>
      <c r="H9" s="366">
        <v>1</v>
      </c>
      <c r="I9" s="365">
        <v>14</v>
      </c>
      <c r="J9" s="366">
        <v>14</v>
      </c>
      <c r="K9" s="367">
        <v>589806.4</v>
      </c>
      <c r="L9" s="367">
        <v>589806.4</v>
      </c>
      <c r="M9" s="367">
        <v>589806.4</v>
      </c>
      <c r="N9" s="368">
        <v>4416</v>
      </c>
      <c r="O9" s="364">
        <v>4416</v>
      </c>
      <c r="P9" s="368">
        <v>19</v>
      </c>
      <c r="Q9" s="364">
        <v>19</v>
      </c>
      <c r="R9" s="368">
        <v>43</v>
      </c>
      <c r="S9" s="364">
        <v>43</v>
      </c>
      <c r="T9" s="368">
        <v>0</v>
      </c>
      <c r="U9" s="364">
        <v>0</v>
      </c>
      <c r="V9" s="368">
        <v>0</v>
      </c>
      <c r="W9" s="364">
        <v>0</v>
      </c>
      <c r="X9" s="368">
        <v>1</v>
      </c>
      <c r="Y9" s="364">
        <v>1</v>
      </c>
      <c r="Z9" s="368">
        <v>17</v>
      </c>
      <c r="AA9" s="364">
        <v>17</v>
      </c>
      <c r="AB9" s="368">
        <v>13</v>
      </c>
      <c r="AC9" s="364">
        <v>13</v>
      </c>
      <c r="AD9" s="368">
        <v>1</v>
      </c>
      <c r="AE9" s="364">
        <v>1</v>
      </c>
      <c r="AF9" s="369">
        <v>3</v>
      </c>
      <c r="AG9" s="364">
        <v>3</v>
      </c>
      <c r="AH9" s="369">
        <v>13</v>
      </c>
      <c r="AI9" s="364">
        <v>13</v>
      </c>
      <c r="AJ9" s="369">
        <v>0</v>
      </c>
      <c r="AK9" s="364">
        <v>0</v>
      </c>
      <c r="AL9" s="369">
        <v>71</v>
      </c>
      <c r="AM9" s="364">
        <v>71</v>
      </c>
      <c r="AN9" s="369">
        <v>189</v>
      </c>
      <c r="AO9" s="364">
        <v>189</v>
      </c>
      <c r="AP9" s="369">
        <v>69</v>
      </c>
      <c r="AQ9" s="364">
        <v>69</v>
      </c>
      <c r="AR9" s="369">
        <v>35</v>
      </c>
      <c r="AS9" s="364">
        <v>35</v>
      </c>
    </row>
    <row r="10" spans="1:45" ht="13.5" customHeight="1" x14ac:dyDescent="0.3">
      <c r="A10" s="362" t="s">
        <v>315</v>
      </c>
      <c r="B10" s="363" t="str">
        <f>'[1]Incentive Goal'!B9</f>
        <v>BEAUFORT</v>
      </c>
      <c r="C10" s="364">
        <v>5.5</v>
      </c>
      <c r="D10" s="364">
        <v>7.25</v>
      </c>
      <c r="E10" s="365">
        <v>2428</v>
      </c>
      <c r="F10" s="366">
        <v>441.45454545454544</v>
      </c>
      <c r="G10" s="365">
        <v>79</v>
      </c>
      <c r="H10" s="366">
        <v>14.363636363636363</v>
      </c>
      <c r="I10" s="365">
        <v>179</v>
      </c>
      <c r="J10" s="366">
        <v>32.545454545454547</v>
      </c>
      <c r="K10" s="367">
        <v>3735074.38</v>
      </c>
      <c r="L10" s="367">
        <v>679104.43272727274</v>
      </c>
      <c r="M10" s="367">
        <v>515182.67310344824</v>
      </c>
      <c r="N10" s="368">
        <v>45200</v>
      </c>
      <c r="O10" s="364">
        <v>8218.181818181818</v>
      </c>
      <c r="P10" s="368">
        <v>157</v>
      </c>
      <c r="Q10" s="364">
        <v>28.545454545454547</v>
      </c>
      <c r="R10" s="368">
        <v>2352</v>
      </c>
      <c r="S10" s="364">
        <v>427.63636363636363</v>
      </c>
      <c r="T10" s="368">
        <v>35</v>
      </c>
      <c r="U10" s="364">
        <v>6.3636363636363633</v>
      </c>
      <c r="V10" s="368">
        <v>60</v>
      </c>
      <c r="W10" s="364">
        <v>10.909090909090908</v>
      </c>
      <c r="X10" s="368">
        <v>109</v>
      </c>
      <c r="Y10" s="364">
        <v>19.818181818181817</v>
      </c>
      <c r="Z10" s="368">
        <v>186</v>
      </c>
      <c r="AA10" s="364">
        <v>33.81818181818182</v>
      </c>
      <c r="AB10" s="368">
        <v>182</v>
      </c>
      <c r="AC10" s="364">
        <v>33.090909090909093</v>
      </c>
      <c r="AD10" s="368">
        <v>343</v>
      </c>
      <c r="AE10" s="364">
        <v>62.363636363636367</v>
      </c>
      <c r="AF10" s="369">
        <v>136</v>
      </c>
      <c r="AG10" s="364">
        <v>24.727272727272727</v>
      </c>
      <c r="AH10" s="369">
        <v>177</v>
      </c>
      <c r="AI10" s="364">
        <v>32.18181818181818</v>
      </c>
      <c r="AJ10" s="369">
        <v>35</v>
      </c>
      <c r="AK10" s="364">
        <v>6.3636363636363633</v>
      </c>
      <c r="AL10" s="369">
        <v>1255</v>
      </c>
      <c r="AM10" s="364">
        <v>228.18181818181819</v>
      </c>
      <c r="AN10" s="369">
        <v>781</v>
      </c>
      <c r="AO10" s="364">
        <v>142</v>
      </c>
      <c r="AP10" s="369">
        <v>3509</v>
      </c>
      <c r="AQ10" s="364">
        <v>638</v>
      </c>
      <c r="AR10" s="369">
        <v>386</v>
      </c>
      <c r="AS10" s="364">
        <v>70.181818181818187</v>
      </c>
    </row>
    <row r="11" spans="1:45" ht="13.5" customHeight="1" x14ac:dyDescent="0.3">
      <c r="A11" s="362" t="s">
        <v>315</v>
      </c>
      <c r="B11" s="363" t="str">
        <f>'[1]Incentive Goal'!B10</f>
        <v>BERTIE</v>
      </c>
      <c r="C11" s="364">
        <v>3</v>
      </c>
      <c r="D11" s="364">
        <v>3.5</v>
      </c>
      <c r="E11" s="365">
        <v>1242</v>
      </c>
      <c r="F11" s="366">
        <v>414</v>
      </c>
      <c r="G11" s="365">
        <v>48</v>
      </c>
      <c r="H11" s="366">
        <v>16</v>
      </c>
      <c r="I11" s="365">
        <v>42</v>
      </c>
      <c r="J11" s="366">
        <v>14</v>
      </c>
      <c r="K11" s="367">
        <v>2072920.05</v>
      </c>
      <c r="L11" s="367">
        <v>690973.35</v>
      </c>
      <c r="M11" s="367">
        <v>592262.87142857141</v>
      </c>
      <c r="N11" s="368">
        <v>24063</v>
      </c>
      <c r="O11" s="364">
        <v>8021</v>
      </c>
      <c r="P11" s="368">
        <v>88</v>
      </c>
      <c r="Q11" s="364">
        <v>29.333333333333332</v>
      </c>
      <c r="R11" s="368">
        <v>933</v>
      </c>
      <c r="S11" s="364">
        <v>311</v>
      </c>
      <c r="T11" s="368">
        <v>33</v>
      </c>
      <c r="U11" s="364">
        <v>11</v>
      </c>
      <c r="V11" s="368">
        <v>7</v>
      </c>
      <c r="W11" s="364">
        <v>2.3333333333333335</v>
      </c>
      <c r="X11" s="368">
        <v>16</v>
      </c>
      <c r="Y11" s="364">
        <v>5.333333333333333</v>
      </c>
      <c r="Z11" s="368">
        <v>5</v>
      </c>
      <c r="AA11" s="364">
        <v>1.6666666666666667</v>
      </c>
      <c r="AB11" s="368">
        <v>12</v>
      </c>
      <c r="AC11" s="364">
        <v>4</v>
      </c>
      <c r="AD11" s="368">
        <v>1</v>
      </c>
      <c r="AE11" s="364">
        <v>0.33333333333333331</v>
      </c>
      <c r="AF11" s="369">
        <v>32</v>
      </c>
      <c r="AG11" s="364">
        <v>10.666666666666666</v>
      </c>
      <c r="AH11" s="369">
        <v>115</v>
      </c>
      <c r="AI11" s="364">
        <v>38.333333333333336</v>
      </c>
      <c r="AJ11" s="369">
        <v>19</v>
      </c>
      <c r="AK11" s="364">
        <v>6.333333333333333</v>
      </c>
      <c r="AL11" s="369">
        <v>597</v>
      </c>
      <c r="AM11" s="364">
        <v>199</v>
      </c>
      <c r="AN11" s="369">
        <v>474</v>
      </c>
      <c r="AO11" s="364">
        <v>158</v>
      </c>
      <c r="AP11" s="369">
        <v>1383</v>
      </c>
      <c r="AQ11" s="364">
        <v>461</v>
      </c>
      <c r="AR11" s="369">
        <v>139</v>
      </c>
      <c r="AS11" s="364">
        <v>46.333333333333336</v>
      </c>
    </row>
    <row r="12" spans="1:45" ht="13.5" customHeight="1" x14ac:dyDescent="0.3">
      <c r="A12" s="362" t="s">
        <v>166</v>
      </c>
      <c r="B12" s="363" t="str">
        <f>'[1]Incentive Goal'!B11</f>
        <v>BLADEN</v>
      </c>
      <c r="C12" s="364">
        <v>8</v>
      </c>
      <c r="D12" s="364">
        <v>10</v>
      </c>
      <c r="E12" s="365">
        <v>1973</v>
      </c>
      <c r="F12" s="366">
        <v>246.625</v>
      </c>
      <c r="G12" s="365">
        <v>96</v>
      </c>
      <c r="H12" s="366">
        <v>12</v>
      </c>
      <c r="I12" s="365">
        <v>107</v>
      </c>
      <c r="J12" s="366">
        <v>13.375</v>
      </c>
      <c r="K12" s="367">
        <v>4276792.72</v>
      </c>
      <c r="L12" s="367">
        <v>534599.09</v>
      </c>
      <c r="M12" s="367">
        <v>427679.272</v>
      </c>
      <c r="N12" s="368">
        <v>43813</v>
      </c>
      <c r="O12" s="364">
        <v>5476.625</v>
      </c>
      <c r="P12" s="368">
        <v>213</v>
      </c>
      <c r="Q12" s="364">
        <v>26.625</v>
      </c>
      <c r="R12" s="368">
        <v>3317</v>
      </c>
      <c r="S12" s="364">
        <v>414.625</v>
      </c>
      <c r="T12" s="368">
        <v>163</v>
      </c>
      <c r="U12" s="364">
        <v>20.375</v>
      </c>
      <c r="V12" s="368">
        <v>72</v>
      </c>
      <c r="W12" s="364">
        <v>9</v>
      </c>
      <c r="X12" s="368">
        <v>104</v>
      </c>
      <c r="Y12" s="364">
        <v>13</v>
      </c>
      <c r="Z12" s="368">
        <v>187</v>
      </c>
      <c r="AA12" s="364">
        <v>23.375</v>
      </c>
      <c r="AB12" s="368">
        <v>107</v>
      </c>
      <c r="AC12" s="364">
        <v>13.375</v>
      </c>
      <c r="AD12" s="368">
        <v>216</v>
      </c>
      <c r="AE12" s="364">
        <v>27</v>
      </c>
      <c r="AF12" s="369">
        <v>70</v>
      </c>
      <c r="AG12" s="364">
        <v>8.75</v>
      </c>
      <c r="AH12" s="369">
        <v>113</v>
      </c>
      <c r="AI12" s="364">
        <v>14.125</v>
      </c>
      <c r="AJ12" s="369">
        <v>45</v>
      </c>
      <c r="AK12" s="364">
        <v>5.625</v>
      </c>
      <c r="AL12" s="369">
        <v>1263</v>
      </c>
      <c r="AM12" s="364">
        <v>157.875</v>
      </c>
      <c r="AN12" s="369">
        <v>2005</v>
      </c>
      <c r="AO12" s="364">
        <v>250.625</v>
      </c>
      <c r="AP12" s="369">
        <v>4105</v>
      </c>
      <c r="AQ12" s="364">
        <v>513.125</v>
      </c>
      <c r="AR12" s="369">
        <v>321</v>
      </c>
      <c r="AS12" s="364">
        <v>40.125</v>
      </c>
    </row>
    <row r="13" spans="1:45" ht="13.5" customHeight="1" x14ac:dyDescent="0.3">
      <c r="A13" s="362" t="s">
        <v>166</v>
      </c>
      <c r="B13" s="363" t="str">
        <f>'[1]Incentive Goal'!B12</f>
        <v>BRUNSWICK</v>
      </c>
      <c r="C13" s="364">
        <v>10.75</v>
      </c>
      <c r="D13" s="364">
        <v>13</v>
      </c>
      <c r="E13" s="365">
        <v>3274</v>
      </c>
      <c r="F13" s="366">
        <v>304.55813953488371</v>
      </c>
      <c r="G13" s="365">
        <v>223</v>
      </c>
      <c r="H13" s="366">
        <v>20.744186046511629</v>
      </c>
      <c r="I13" s="365">
        <v>358</v>
      </c>
      <c r="J13" s="366">
        <v>33.302325581395351</v>
      </c>
      <c r="K13" s="367">
        <v>6729723.54</v>
      </c>
      <c r="L13" s="367">
        <v>626020.7944186047</v>
      </c>
      <c r="M13" s="367">
        <v>517671.04153846152</v>
      </c>
      <c r="N13" s="368">
        <v>63936</v>
      </c>
      <c r="O13" s="364">
        <v>5947.5348837209303</v>
      </c>
      <c r="P13" s="368">
        <v>340</v>
      </c>
      <c r="Q13" s="364">
        <v>31.627906976744185</v>
      </c>
      <c r="R13" s="368">
        <v>2140</v>
      </c>
      <c r="S13" s="364">
        <v>199.06976744186048</v>
      </c>
      <c r="T13" s="368">
        <v>277</v>
      </c>
      <c r="U13" s="364">
        <v>25.767441860465116</v>
      </c>
      <c r="V13" s="368">
        <v>113</v>
      </c>
      <c r="W13" s="364">
        <v>10.511627906976743</v>
      </c>
      <c r="X13" s="368">
        <v>219</v>
      </c>
      <c r="Y13" s="364">
        <v>20.372093023255815</v>
      </c>
      <c r="Z13" s="368">
        <v>440</v>
      </c>
      <c r="AA13" s="364">
        <v>40.930232558139537</v>
      </c>
      <c r="AB13" s="368">
        <v>323</v>
      </c>
      <c r="AC13" s="364">
        <v>30.046511627906977</v>
      </c>
      <c r="AD13" s="368">
        <v>1114</v>
      </c>
      <c r="AE13" s="364">
        <v>103.62790697674419</v>
      </c>
      <c r="AF13" s="369">
        <v>158</v>
      </c>
      <c r="AG13" s="364">
        <v>14.697674418604651</v>
      </c>
      <c r="AH13" s="369">
        <v>284</v>
      </c>
      <c r="AI13" s="364">
        <v>26.418604651162791</v>
      </c>
      <c r="AJ13" s="369">
        <v>32</v>
      </c>
      <c r="AK13" s="364">
        <v>2.9767441860465116</v>
      </c>
      <c r="AL13" s="369">
        <v>1608</v>
      </c>
      <c r="AM13" s="364">
        <v>149.58139534883722</v>
      </c>
      <c r="AN13" s="369">
        <v>1274</v>
      </c>
      <c r="AO13" s="364">
        <v>118.51162790697674</v>
      </c>
      <c r="AP13" s="369">
        <v>6472</v>
      </c>
      <c r="AQ13" s="364">
        <v>602.04651162790697</v>
      </c>
      <c r="AR13" s="369">
        <v>693</v>
      </c>
      <c r="AS13" s="364">
        <v>64.465116279069761</v>
      </c>
    </row>
    <row r="14" spans="1:45" ht="13.5" customHeight="1" x14ac:dyDescent="0.3">
      <c r="A14" s="362" t="s">
        <v>251</v>
      </c>
      <c r="B14" s="363" t="str">
        <f>'[1]Incentive Goal'!B13</f>
        <v>BUNCOMBE</v>
      </c>
      <c r="C14" s="364">
        <v>9</v>
      </c>
      <c r="D14" s="364">
        <v>17.5</v>
      </c>
      <c r="E14" s="365">
        <v>5496</v>
      </c>
      <c r="F14" s="366">
        <v>610.66666666666663</v>
      </c>
      <c r="G14" s="365">
        <v>365</v>
      </c>
      <c r="H14" s="366">
        <v>40.555555555555557</v>
      </c>
      <c r="I14" s="365">
        <v>380</v>
      </c>
      <c r="J14" s="366">
        <v>42.222222222222221</v>
      </c>
      <c r="K14" s="367">
        <v>10953676.710000001</v>
      </c>
      <c r="L14" s="367">
        <v>1217075.1900000002</v>
      </c>
      <c r="M14" s="367">
        <v>625924.38342857151</v>
      </c>
      <c r="N14" s="368">
        <v>109459</v>
      </c>
      <c r="O14" s="364">
        <v>12162.111111111111</v>
      </c>
      <c r="P14" s="368">
        <v>853</v>
      </c>
      <c r="Q14" s="364">
        <v>94.777777777777771</v>
      </c>
      <c r="R14" s="368">
        <v>3033</v>
      </c>
      <c r="S14" s="364">
        <v>337</v>
      </c>
      <c r="T14" s="368">
        <v>388</v>
      </c>
      <c r="U14" s="364">
        <v>43.111111111111114</v>
      </c>
      <c r="V14" s="368">
        <v>175</v>
      </c>
      <c r="W14" s="364">
        <v>19.444444444444443</v>
      </c>
      <c r="X14" s="368">
        <v>377</v>
      </c>
      <c r="Y14" s="364">
        <v>41.888888888888886</v>
      </c>
      <c r="Z14" s="368">
        <v>542</v>
      </c>
      <c r="AA14" s="364">
        <v>60.222222222222221</v>
      </c>
      <c r="AB14" s="368">
        <v>339</v>
      </c>
      <c r="AC14" s="364">
        <v>37.666666666666664</v>
      </c>
      <c r="AD14" s="368">
        <v>11</v>
      </c>
      <c r="AE14" s="364">
        <v>1.2222222222222223</v>
      </c>
      <c r="AF14" s="369">
        <v>154</v>
      </c>
      <c r="AG14" s="364">
        <v>17.111111111111111</v>
      </c>
      <c r="AH14" s="369">
        <v>698</v>
      </c>
      <c r="AI14" s="364">
        <v>77.555555555555557</v>
      </c>
      <c r="AJ14" s="369">
        <v>60</v>
      </c>
      <c r="AK14" s="364">
        <v>6.666666666666667</v>
      </c>
      <c r="AL14" s="369">
        <v>3388</v>
      </c>
      <c r="AM14" s="364">
        <v>376.44444444444446</v>
      </c>
      <c r="AN14" s="369">
        <v>6140</v>
      </c>
      <c r="AO14" s="364">
        <v>682.22222222222217</v>
      </c>
      <c r="AP14" s="369">
        <v>3956</v>
      </c>
      <c r="AQ14" s="364">
        <v>439.55555555555554</v>
      </c>
      <c r="AR14" s="369">
        <v>4539</v>
      </c>
      <c r="AS14" s="364">
        <v>504.33333333333331</v>
      </c>
    </row>
    <row r="15" spans="1:45" ht="13.5" customHeight="1" x14ac:dyDescent="0.3">
      <c r="A15" s="362" t="s">
        <v>152</v>
      </c>
      <c r="B15" s="363" t="str">
        <f>'[1]Incentive Goal'!B14</f>
        <v>BURKE</v>
      </c>
      <c r="C15" s="364">
        <v>5</v>
      </c>
      <c r="D15" s="364">
        <v>8</v>
      </c>
      <c r="E15" s="365">
        <v>2340</v>
      </c>
      <c r="F15" s="366">
        <v>468</v>
      </c>
      <c r="G15" s="365">
        <v>132</v>
      </c>
      <c r="H15" s="366">
        <v>26.4</v>
      </c>
      <c r="I15" s="365">
        <v>157</v>
      </c>
      <c r="J15" s="366">
        <v>31.4</v>
      </c>
      <c r="K15" s="367">
        <v>3862616.75</v>
      </c>
      <c r="L15" s="367">
        <v>772523.35</v>
      </c>
      <c r="M15" s="367">
        <v>482827.09375</v>
      </c>
      <c r="N15" s="368">
        <v>59642</v>
      </c>
      <c r="O15" s="364">
        <v>11928.4</v>
      </c>
      <c r="P15" s="368">
        <v>419</v>
      </c>
      <c r="Q15" s="364">
        <v>83.8</v>
      </c>
      <c r="R15" s="368">
        <v>1840</v>
      </c>
      <c r="S15" s="364">
        <v>368</v>
      </c>
      <c r="T15" s="368">
        <v>127</v>
      </c>
      <c r="U15" s="364">
        <v>25.4</v>
      </c>
      <c r="V15" s="368">
        <v>12</v>
      </c>
      <c r="W15" s="364">
        <v>2.4</v>
      </c>
      <c r="X15" s="368">
        <v>162</v>
      </c>
      <c r="Y15" s="364">
        <v>32.4</v>
      </c>
      <c r="Z15" s="368">
        <v>159</v>
      </c>
      <c r="AA15" s="364">
        <v>31.8</v>
      </c>
      <c r="AB15" s="368">
        <v>156</v>
      </c>
      <c r="AC15" s="364">
        <v>31.2</v>
      </c>
      <c r="AD15" s="368">
        <v>11</v>
      </c>
      <c r="AE15" s="364">
        <v>2.2000000000000002</v>
      </c>
      <c r="AF15" s="369">
        <v>80</v>
      </c>
      <c r="AG15" s="364">
        <v>16</v>
      </c>
      <c r="AH15" s="369">
        <v>179</v>
      </c>
      <c r="AI15" s="364">
        <v>35.799999999999997</v>
      </c>
      <c r="AJ15" s="369">
        <v>32</v>
      </c>
      <c r="AK15" s="364">
        <v>6.4</v>
      </c>
      <c r="AL15" s="369">
        <v>1710</v>
      </c>
      <c r="AM15" s="364">
        <v>342</v>
      </c>
      <c r="AN15" s="369">
        <v>1841</v>
      </c>
      <c r="AO15" s="364">
        <v>368.2</v>
      </c>
      <c r="AP15" s="369">
        <v>1574</v>
      </c>
      <c r="AQ15" s="364">
        <v>314.8</v>
      </c>
      <c r="AR15" s="369">
        <v>706</v>
      </c>
      <c r="AS15" s="364">
        <v>141.19999999999999</v>
      </c>
    </row>
    <row r="16" spans="1:45" ht="13.5" customHeight="1" x14ac:dyDescent="0.3">
      <c r="A16" s="362" t="s">
        <v>153</v>
      </c>
      <c r="B16" s="363" t="str">
        <f>'[1]Incentive Goal'!B15</f>
        <v>CABARRUS</v>
      </c>
      <c r="C16" s="364">
        <v>16.75</v>
      </c>
      <c r="D16" s="364">
        <v>23</v>
      </c>
      <c r="E16" s="365">
        <v>4481</v>
      </c>
      <c r="F16" s="366">
        <v>267.52238805970148</v>
      </c>
      <c r="G16" s="365">
        <v>360</v>
      </c>
      <c r="H16" s="366">
        <v>21.492537313432837</v>
      </c>
      <c r="I16" s="365">
        <v>365</v>
      </c>
      <c r="J16" s="366">
        <v>21.791044776119403</v>
      </c>
      <c r="K16" s="367">
        <v>12451230.060000001</v>
      </c>
      <c r="L16" s="367">
        <v>743357.01850746269</v>
      </c>
      <c r="M16" s="367">
        <v>541357.82869565219</v>
      </c>
      <c r="N16" s="368">
        <v>80449</v>
      </c>
      <c r="O16" s="364">
        <v>4802.9253731343288</v>
      </c>
      <c r="P16" s="368">
        <v>659</v>
      </c>
      <c r="Q16" s="364">
        <v>39.343283582089555</v>
      </c>
      <c r="R16" s="368">
        <v>5925</v>
      </c>
      <c r="S16" s="364">
        <v>353.73134328358208</v>
      </c>
      <c r="T16" s="368">
        <v>316</v>
      </c>
      <c r="U16" s="364">
        <v>18.865671641791046</v>
      </c>
      <c r="V16" s="368">
        <v>167</v>
      </c>
      <c r="W16" s="364">
        <v>9.9701492537313428</v>
      </c>
      <c r="X16" s="368">
        <v>374</v>
      </c>
      <c r="Y16" s="364">
        <v>22.328358208955223</v>
      </c>
      <c r="Z16" s="368">
        <v>421</v>
      </c>
      <c r="AA16" s="364">
        <v>25.134328358208954</v>
      </c>
      <c r="AB16" s="368">
        <v>348</v>
      </c>
      <c r="AC16" s="364">
        <v>20.776119402985074</v>
      </c>
      <c r="AD16" s="368">
        <v>67</v>
      </c>
      <c r="AE16" s="364">
        <v>4</v>
      </c>
      <c r="AF16" s="369">
        <v>317</v>
      </c>
      <c r="AG16" s="364">
        <v>18.925373134328357</v>
      </c>
      <c r="AH16" s="369">
        <v>398</v>
      </c>
      <c r="AI16" s="364">
        <v>23.761194029850746</v>
      </c>
      <c r="AJ16" s="369">
        <v>151</v>
      </c>
      <c r="AK16" s="364">
        <v>9.0149253731343286</v>
      </c>
      <c r="AL16" s="369">
        <v>3672</v>
      </c>
      <c r="AM16" s="364">
        <v>219.22388059701493</v>
      </c>
      <c r="AN16" s="369">
        <v>10191</v>
      </c>
      <c r="AO16" s="364">
        <v>608.41791044776119</v>
      </c>
      <c r="AP16" s="369">
        <v>12857</v>
      </c>
      <c r="AQ16" s="364">
        <v>767.58208955223881</v>
      </c>
      <c r="AR16" s="369">
        <v>3396</v>
      </c>
      <c r="AS16" s="364">
        <v>202.74626865671641</v>
      </c>
    </row>
    <row r="17" spans="1:45" ht="13.5" customHeight="1" x14ac:dyDescent="0.3">
      <c r="A17" s="362" t="s">
        <v>152</v>
      </c>
      <c r="B17" s="363" t="str">
        <f>'[1]Incentive Goal'!B16</f>
        <v>CALDWELL</v>
      </c>
      <c r="C17" s="364">
        <v>7.75</v>
      </c>
      <c r="D17" s="364">
        <v>9</v>
      </c>
      <c r="E17" s="365">
        <v>2610</v>
      </c>
      <c r="F17" s="366">
        <v>336.77419354838707</v>
      </c>
      <c r="G17" s="365">
        <v>92</v>
      </c>
      <c r="H17" s="366">
        <v>11.870967741935484</v>
      </c>
      <c r="I17" s="365">
        <v>170</v>
      </c>
      <c r="J17" s="366">
        <v>21.93548387096774</v>
      </c>
      <c r="K17" s="367">
        <v>5388010.2199999997</v>
      </c>
      <c r="L17" s="367">
        <v>695227.12516129029</v>
      </c>
      <c r="M17" s="367">
        <v>598667.80222222221</v>
      </c>
      <c r="N17" s="368">
        <v>58675</v>
      </c>
      <c r="O17" s="364">
        <v>7570.9677419354839</v>
      </c>
      <c r="P17" s="368">
        <v>419</v>
      </c>
      <c r="Q17" s="364">
        <v>54.064516129032256</v>
      </c>
      <c r="R17" s="368">
        <v>908</v>
      </c>
      <c r="S17" s="364">
        <v>117.16129032258064</v>
      </c>
      <c r="T17" s="368">
        <v>65</v>
      </c>
      <c r="U17" s="364">
        <v>8.387096774193548</v>
      </c>
      <c r="V17" s="368">
        <v>28</v>
      </c>
      <c r="W17" s="364">
        <v>3.6129032258064515</v>
      </c>
      <c r="X17" s="368">
        <v>105</v>
      </c>
      <c r="Y17" s="364">
        <v>13.548387096774194</v>
      </c>
      <c r="Z17" s="368">
        <v>142</v>
      </c>
      <c r="AA17" s="364">
        <v>18.322580645161292</v>
      </c>
      <c r="AB17" s="368">
        <v>152</v>
      </c>
      <c r="AC17" s="364">
        <v>19.612903225806452</v>
      </c>
      <c r="AD17" s="368">
        <v>7</v>
      </c>
      <c r="AE17" s="364">
        <v>0.90322580645161288</v>
      </c>
      <c r="AF17" s="369">
        <v>22</v>
      </c>
      <c r="AG17" s="364">
        <v>2.838709677419355</v>
      </c>
      <c r="AH17" s="369">
        <v>163</v>
      </c>
      <c r="AI17" s="364">
        <v>21.032258064516128</v>
      </c>
      <c r="AJ17" s="369">
        <v>32</v>
      </c>
      <c r="AK17" s="364">
        <v>4.129032258064516</v>
      </c>
      <c r="AL17" s="369">
        <v>1773</v>
      </c>
      <c r="AM17" s="364">
        <v>228.7741935483871</v>
      </c>
      <c r="AN17" s="369">
        <v>1656</v>
      </c>
      <c r="AO17" s="364">
        <v>213.67741935483872</v>
      </c>
      <c r="AP17" s="369">
        <v>1098</v>
      </c>
      <c r="AQ17" s="364">
        <v>141.67741935483872</v>
      </c>
      <c r="AR17" s="369">
        <v>1666</v>
      </c>
      <c r="AS17" s="364">
        <v>214.96774193548387</v>
      </c>
    </row>
    <row r="18" spans="1:45" ht="13.5" customHeight="1" x14ac:dyDescent="0.3">
      <c r="A18" s="362" t="s">
        <v>315</v>
      </c>
      <c r="B18" s="363" t="str">
        <f>'[1]Incentive Goal'!B17</f>
        <v>CAMDEN</v>
      </c>
      <c r="C18" s="364">
        <v>0.5</v>
      </c>
      <c r="D18" s="364">
        <v>1.5</v>
      </c>
      <c r="E18" s="365">
        <v>254</v>
      </c>
      <c r="F18" s="366">
        <v>508</v>
      </c>
      <c r="G18" s="365">
        <v>25</v>
      </c>
      <c r="H18" s="366">
        <v>50</v>
      </c>
      <c r="I18" s="365">
        <v>13</v>
      </c>
      <c r="J18" s="366">
        <v>26</v>
      </c>
      <c r="K18" s="367">
        <v>947786.2</v>
      </c>
      <c r="L18" s="367">
        <v>1895572.4</v>
      </c>
      <c r="M18" s="367">
        <v>631857.46666666667</v>
      </c>
      <c r="N18" s="368">
        <v>26</v>
      </c>
      <c r="O18" s="364">
        <v>52</v>
      </c>
      <c r="P18" s="368">
        <v>0</v>
      </c>
      <c r="Q18" s="364">
        <v>0</v>
      </c>
      <c r="R18" s="368">
        <v>0</v>
      </c>
      <c r="S18" s="364">
        <v>0</v>
      </c>
      <c r="T18" s="368">
        <v>0</v>
      </c>
      <c r="U18" s="364">
        <v>0</v>
      </c>
      <c r="V18" s="368">
        <v>1</v>
      </c>
      <c r="W18" s="364">
        <v>2</v>
      </c>
      <c r="X18" s="368">
        <v>0</v>
      </c>
      <c r="Y18" s="364">
        <v>0</v>
      </c>
      <c r="Z18" s="368">
        <v>0</v>
      </c>
      <c r="AA18" s="364">
        <v>0</v>
      </c>
      <c r="AB18" s="368">
        <v>0</v>
      </c>
      <c r="AC18" s="364">
        <v>0</v>
      </c>
      <c r="AD18" s="368">
        <v>0</v>
      </c>
      <c r="AE18" s="364">
        <v>0</v>
      </c>
      <c r="AF18" s="369">
        <v>0</v>
      </c>
      <c r="AG18" s="364">
        <v>0</v>
      </c>
      <c r="AH18" s="369">
        <v>0</v>
      </c>
      <c r="AI18" s="364">
        <v>0</v>
      </c>
      <c r="AJ18" s="369">
        <v>2</v>
      </c>
      <c r="AK18" s="364">
        <v>4</v>
      </c>
      <c r="AL18" s="369">
        <v>96</v>
      </c>
      <c r="AM18" s="364">
        <v>192</v>
      </c>
      <c r="AN18" s="369">
        <v>0</v>
      </c>
      <c r="AO18" s="364">
        <v>0</v>
      </c>
      <c r="AP18" s="369">
        <v>0</v>
      </c>
      <c r="AQ18" s="364">
        <v>0</v>
      </c>
      <c r="AR18" s="369">
        <v>49</v>
      </c>
      <c r="AS18" s="364">
        <v>98</v>
      </c>
    </row>
    <row r="19" spans="1:45" ht="13.5" customHeight="1" x14ac:dyDescent="0.3">
      <c r="A19" s="362" t="s">
        <v>166</v>
      </c>
      <c r="B19" s="363" t="str">
        <f>'[1]Incentive Goal'!B18</f>
        <v>CARTERET</v>
      </c>
      <c r="C19" s="364">
        <v>4</v>
      </c>
      <c r="D19" s="364">
        <v>6.5</v>
      </c>
      <c r="E19" s="365">
        <v>1926</v>
      </c>
      <c r="F19" s="366">
        <v>481.5</v>
      </c>
      <c r="G19" s="365">
        <v>55</v>
      </c>
      <c r="H19" s="366">
        <v>13.75</v>
      </c>
      <c r="I19" s="365">
        <v>58</v>
      </c>
      <c r="J19" s="366">
        <v>14.5</v>
      </c>
      <c r="K19" s="367">
        <v>3904887.72</v>
      </c>
      <c r="L19" s="367">
        <v>976221.93</v>
      </c>
      <c r="M19" s="367">
        <v>600751.956923077</v>
      </c>
      <c r="N19" s="368">
        <v>36902</v>
      </c>
      <c r="O19" s="364">
        <v>9225.5</v>
      </c>
      <c r="P19" s="368">
        <v>169</v>
      </c>
      <c r="Q19" s="364">
        <v>42.25</v>
      </c>
      <c r="R19" s="368">
        <v>1378</v>
      </c>
      <c r="S19" s="364">
        <v>344.5</v>
      </c>
      <c r="T19" s="368">
        <v>21</v>
      </c>
      <c r="U19" s="364">
        <v>5.25</v>
      </c>
      <c r="V19" s="368">
        <v>6</v>
      </c>
      <c r="W19" s="364">
        <v>1.5</v>
      </c>
      <c r="X19" s="368">
        <v>57</v>
      </c>
      <c r="Y19" s="364">
        <v>14.25</v>
      </c>
      <c r="Z19" s="368">
        <v>27</v>
      </c>
      <c r="AA19" s="364">
        <v>6.75</v>
      </c>
      <c r="AB19" s="368">
        <v>44</v>
      </c>
      <c r="AC19" s="364">
        <v>11</v>
      </c>
      <c r="AD19" s="368">
        <v>126</v>
      </c>
      <c r="AE19" s="364">
        <v>31.5</v>
      </c>
      <c r="AF19" s="369">
        <v>16</v>
      </c>
      <c r="AG19" s="364">
        <v>4</v>
      </c>
      <c r="AH19" s="369">
        <v>147</v>
      </c>
      <c r="AI19" s="364">
        <v>36.75</v>
      </c>
      <c r="AJ19" s="369">
        <v>22</v>
      </c>
      <c r="AK19" s="364">
        <v>5.5</v>
      </c>
      <c r="AL19" s="369">
        <v>563</v>
      </c>
      <c r="AM19" s="364">
        <v>140.75</v>
      </c>
      <c r="AN19" s="369">
        <v>379</v>
      </c>
      <c r="AO19" s="364">
        <v>94.75</v>
      </c>
      <c r="AP19" s="369">
        <v>1634</v>
      </c>
      <c r="AQ19" s="364">
        <v>408.5</v>
      </c>
      <c r="AR19" s="369">
        <v>73</v>
      </c>
      <c r="AS19" s="364">
        <v>18.25</v>
      </c>
    </row>
    <row r="20" spans="1:45" ht="13.5" customHeight="1" x14ac:dyDescent="0.3">
      <c r="A20" s="362" t="s">
        <v>142</v>
      </c>
      <c r="B20" s="363" t="str">
        <f>'[1]Incentive Goal'!B19</f>
        <v>CASWELL</v>
      </c>
      <c r="C20" s="364">
        <v>3</v>
      </c>
      <c r="D20" s="364">
        <v>4.33</v>
      </c>
      <c r="E20" s="365">
        <v>816</v>
      </c>
      <c r="F20" s="366">
        <v>272</v>
      </c>
      <c r="G20" s="365">
        <v>60</v>
      </c>
      <c r="H20" s="366">
        <v>20</v>
      </c>
      <c r="I20" s="365">
        <v>34</v>
      </c>
      <c r="J20" s="366">
        <v>11.333333333333334</v>
      </c>
      <c r="K20" s="367">
        <v>1254283.3999999999</v>
      </c>
      <c r="L20" s="367">
        <v>418094.46666666662</v>
      </c>
      <c r="M20" s="367">
        <v>289672.84064665122</v>
      </c>
      <c r="N20" s="368">
        <v>18113</v>
      </c>
      <c r="O20" s="364">
        <v>6037.666666666667</v>
      </c>
      <c r="P20" s="368">
        <v>84</v>
      </c>
      <c r="Q20" s="364">
        <v>28</v>
      </c>
      <c r="R20" s="368">
        <v>508</v>
      </c>
      <c r="S20" s="364">
        <v>169.33333333333334</v>
      </c>
      <c r="T20" s="368">
        <v>55</v>
      </c>
      <c r="U20" s="364">
        <v>18.333333333333332</v>
      </c>
      <c r="V20" s="368">
        <v>14</v>
      </c>
      <c r="W20" s="364">
        <v>4.666666666666667</v>
      </c>
      <c r="X20" s="368">
        <v>47</v>
      </c>
      <c r="Y20" s="364">
        <v>15.666666666666666</v>
      </c>
      <c r="Z20" s="368">
        <v>44</v>
      </c>
      <c r="AA20" s="364">
        <v>14.666666666666666</v>
      </c>
      <c r="AB20" s="368">
        <v>32</v>
      </c>
      <c r="AC20" s="364">
        <v>10.666666666666666</v>
      </c>
      <c r="AD20" s="368">
        <v>4</v>
      </c>
      <c r="AE20" s="364">
        <v>1.3333333333333333</v>
      </c>
      <c r="AF20" s="369">
        <v>16</v>
      </c>
      <c r="AG20" s="364">
        <v>5.333333333333333</v>
      </c>
      <c r="AH20" s="369">
        <v>36</v>
      </c>
      <c r="AI20" s="364">
        <v>12</v>
      </c>
      <c r="AJ20" s="369">
        <v>4</v>
      </c>
      <c r="AK20" s="364">
        <v>1.3333333333333333</v>
      </c>
      <c r="AL20" s="369">
        <v>279</v>
      </c>
      <c r="AM20" s="364">
        <v>93</v>
      </c>
      <c r="AN20" s="369">
        <v>415</v>
      </c>
      <c r="AO20" s="364">
        <v>138.33333333333334</v>
      </c>
      <c r="AP20" s="369">
        <v>358</v>
      </c>
      <c r="AQ20" s="364">
        <v>119.33333333333333</v>
      </c>
      <c r="AR20" s="369">
        <v>127</v>
      </c>
      <c r="AS20" s="364">
        <v>42.333333333333336</v>
      </c>
    </row>
    <row r="21" spans="1:45" ht="13.5" customHeight="1" x14ac:dyDescent="0.3">
      <c r="A21" s="362" t="s">
        <v>152</v>
      </c>
      <c r="B21" s="363" t="str">
        <f>'[1]Incentive Goal'!B20</f>
        <v>CATAWBA</v>
      </c>
      <c r="C21" s="364">
        <v>17</v>
      </c>
      <c r="D21" s="364">
        <v>22</v>
      </c>
      <c r="E21" s="365">
        <v>4668</v>
      </c>
      <c r="F21" s="366">
        <v>274.58823529411762</v>
      </c>
      <c r="G21" s="365">
        <v>208</v>
      </c>
      <c r="H21" s="366">
        <v>12.235294117647058</v>
      </c>
      <c r="I21" s="365">
        <v>281</v>
      </c>
      <c r="J21" s="366">
        <v>16.529411764705884</v>
      </c>
      <c r="K21" s="367">
        <v>10327925.98</v>
      </c>
      <c r="L21" s="367">
        <v>607525.05764705886</v>
      </c>
      <c r="M21" s="367">
        <v>469451.18090909091</v>
      </c>
      <c r="N21" s="368">
        <v>94341</v>
      </c>
      <c r="O21" s="364">
        <v>5549.4705882352937</v>
      </c>
      <c r="P21" s="368">
        <v>524</v>
      </c>
      <c r="Q21" s="364">
        <v>30.823529411764707</v>
      </c>
      <c r="R21" s="368">
        <v>4780</v>
      </c>
      <c r="S21" s="364">
        <v>281.1764705882353</v>
      </c>
      <c r="T21" s="368">
        <v>68</v>
      </c>
      <c r="U21" s="364">
        <v>4</v>
      </c>
      <c r="V21" s="368">
        <v>24</v>
      </c>
      <c r="W21" s="364">
        <v>1.411764705882353</v>
      </c>
      <c r="X21" s="368">
        <v>227</v>
      </c>
      <c r="Y21" s="364">
        <v>13.352941176470589</v>
      </c>
      <c r="Z21" s="368">
        <v>64</v>
      </c>
      <c r="AA21" s="364">
        <v>3.7647058823529411</v>
      </c>
      <c r="AB21" s="368">
        <v>268</v>
      </c>
      <c r="AC21" s="364">
        <v>15.764705882352942</v>
      </c>
      <c r="AD21" s="368">
        <v>56</v>
      </c>
      <c r="AE21" s="364">
        <v>3.2941176470588234</v>
      </c>
      <c r="AF21" s="369">
        <v>150</v>
      </c>
      <c r="AG21" s="364">
        <v>8.8235294117647065</v>
      </c>
      <c r="AH21" s="369">
        <v>345</v>
      </c>
      <c r="AI21" s="364">
        <v>20.294117647058822</v>
      </c>
      <c r="AJ21" s="369">
        <v>120</v>
      </c>
      <c r="AK21" s="364">
        <v>7.0588235294117645</v>
      </c>
      <c r="AL21" s="369">
        <v>3433</v>
      </c>
      <c r="AM21" s="364">
        <v>201.94117647058823</v>
      </c>
      <c r="AN21" s="369">
        <v>5208</v>
      </c>
      <c r="AO21" s="364">
        <v>306.35294117647061</v>
      </c>
      <c r="AP21" s="369">
        <v>5959</v>
      </c>
      <c r="AQ21" s="364">
        <v>350.52941176470586</v>
      </c>
      <c r="AR21" s="369">
        <v>2426</v>
      </c>
      <c r="AS21" s="364">
        <v>142.70588235294119</v>
      </c>
    </row>
    <row r="22" spans="1:45" ht="13.5" customHeight="1" x14ac:dyDescent="0.3">
      <c r="A22" s="362" t="s">
        <v>142</v>
      </c>
      <c r="B22" s="363" t="str">
        <f>'[1]Incentive Goal'!B21</f>
        <v>CHATHAM</v>
      </c>
      <c r="C22" s="364">
        <v>4</v>
      </c>
      <c r="D22" s="364">
        <v>5</v>
      </c>
      <c r="E22" s="365">
        <v>1334</v>
      </c>
      <c r="F22" s="366">
        <v>333.5</v>
      </c>
      <c r="G22" s="365">
        <v>64</v>
      </c>
      <c r="H22" s="366">
        <v>16</v>
      </c>
      <c r="I22" s="365">
        <v>79</v>
      </c>
      <c r="J22" s="366">
        <v>19.75</v>
      </c>
      <c r="K22" s="367">
        <v>2577377.5</v>
      </c>
      <c r="L22" s="367">
        <v>644344.375</v>
      </c>
      <c r="M22" s="367">
        <v>515475.5</v>
      </c>
      <c r="N22" s="368">
        <v>25827</v>
      </c>
      <c r="O22" s="364">
        <v>6456.75</v>
      </c>
      <c r="P22" s="368">
        <v>187</v>
      </c>
      <c r="Q22" s="364">
        <v>46.75</v>
      </c>
      <c r="R22" s="368">
        <v>2021</v>
      </c>
      <c r="S22" s="364">
        <v>505.25</v>
      </c>
      <c r="T22" s="368">
        <v>47</v>
      </c>
      <c r="U22" s="364">
        <v>11.75</v>
      </c>
      <c r="V22" s="368">
        <v>32</v>
      </c>
      <c r="W22" s="364">
        <v>8</v>
      </c>
      <c r="X22" s="368">
        <v>68</v>
      </c>
      <c r="Y22" s="364">
        <v>17</v>
      </c>
      <c r="Z22" s="368">
        <v>116</v>
      </c>
      <c r="AA22" s="364">
        <v>29</v>
      </c>
      <c r="AB22" s="368">
        <v>75</v>
      </c>
      <c r="AC22" s="364">
        <v>18.75</v>
      </c>
      <c r="AD22" s="368">
        <v>5</v>
      </c>
      <c r="AE22" s="364">
        <v>1.25</v>
      </c>
      <c r="AF22" s="369">
        <v>40</v>
      </c>
      <c r="AG22" s="364">
        <v>10</v>
      </c>
      <c r="AH22" s="369">
        <v>66</v>
      </c>
      <c r="AI22" s="364">
        <v>16.5</v>
      </c>
      <c r="AJ22" s="369">
        <v>15</v>
      </c>
      <c r="AK22" s="364">
        <v>3.75</v>
      </c>
      <c r="AL22" s="369">
        <v>504</v>
      </c>
      <c r="AM22" s="364">
        <v>126</v>
      </c>
      <c r="AN22" s="369">
        <v>600</v>
      </c>
      <c r="AO22" s="364">
        <v>150</v>
      </c>
      <c r="AP22" s="369">
        <v>1723</v>
      </c>
      <c r="AQ22" s="364">
        <v>430.75</v>
      </c>
      <c r="AR22" s="369">
        <v>444</v>
      </c>
      <c r="AS22" s="364">
        <v>111</v>
      </c>
    </row>
    <row r="23" spans="1:45" ht="13.5" customHeight="1" x14ac:dyDescent="0.3">
      <c r="A23" s="362" t="s">
        <v>251</v>
      </c>
      <c r="B23" s="363" t="str">
        <f>'[1]Incentive Goal'!B22</f>
        <v>CHEROKEE</v>
      </c>
      <c r="C23" s="364">
        <v>1</v>
      </c>
      <c r="D23" s="364">
        <v>2.1</v>
      </c>
      <c r="E23" s="365">
        <v>587</v>
      </c>
      <c r="F23" s="366">
        <v>587</v>
      </c>
      <c r="G23" s="365">
        <v>41</v>
      </c>
      <c r="H23" s="366">
        <v>41</v>
      </c>
      <c r="I23" s="365">
        <v>39</v>
      </c>
      <c r="J23" s="366">
        <v>39</v>
      </c>
      <c r="K23" s="367">
        <v>995202.37</v>
      </c>
      <c r="L23" s="367">
        <v>995202.37</v>
      </c>
      <c r="M23" s="367">
        <v>473905.89047619043</v>
      </c>
      <c r="N23" s="368">
        <v>13179</v>
      </c>
      <c r="O23" s="364">
        <v>13179</v>
      </c>
      <c r="P23" s="368">
        <v>150</v>
      </c>
      <c r="Q23" s="364">
        <v>150</v>
      </c>
      <c r="R23" s="368">
        <v>77</v>
      </c>
      <c r="S23" s="364">
        <v>77</v>
      </c>
      <c r="T23" s="368">
        <v>9</v>
      </c>
      <c r="U23" s="364">
        <v>9</v>
      </c>
      <c r="V23" s="368">
        <v>16</v>
      </c>
      <c r="W23" s="364">
        <v>16</v>
      </c>
      <c r="X23" s="368">
        <v>41</v>
      </c>
      <c r="Y23" s="364">
        <v>41</v>
      </c>
      <c r="Z23" s="368">
        <v>50</v>
      </c>
      <c r="AA23" s="364">
        <v>50</v>
      </c>
      <c r="AB23" s="368">
        <v>43</v>
      </c>
      <c r="AC23" s="364">
        <v>43</v>
      </c>
      <c r="AD23" s="368">
        <v>6</v>
      </c>
      <c r="AE23" s="364">
        <v>6</v>
      </c>
      <c r="AF23" s="369">
        <v>7</v>
      </c>
      <c r="AG23" s="364">
        <v>7</v>
      </c>
      <c r="AH23" s="369">
        <v>44</v>
      </c>
      <c r="AI23" s="364">
        <v>44</v>
      </c>
      <c r="AJ23" s="369">
        <v>4</v>
      </c>
      <c r="AK23" s="364">
        <v>4</v>
      </c>
      <c r="AL23" s="369">
        <v>182</v>
      </c>
      <c r="AM23" s="364">
        <v>182</v>
      </c>
      <c r="AN23" s="369">
        <v>364</v>
      </c>
      <c r="AO23" s="364">
        <v>364</v>
      </c>
      <c r="AP23" s="369">
        <v>496</v>
      </c>
      <c r="AQ23" s="364">
        <v>496</v>
      </c>
      <c r="AR23" s="369">
        <v>347</v>
      </c>
      <c r="AS23" s="364">
        <v>347</v>
      </c>
    </row>
    <row r="24" spans="1:45" ht="13.5" customHeight="1" x14ac:dyDescent="0.3">
      <c r="A24" s="362" t="s">
        <v>315</v>
      </c>
      <c r="B24" s="363" t="str">
        <f>'[1]Incentive Goal'!B23</f>
        <v>CHOWAN</v>
      </c>
      <c r="C24" s="364">
        <v>2</v>
      </c>
      <c r="D24" s="364">
        <v>4</v>
      </c>
      <c r="E24" s="365">
        <v>830</v>
      </c>
      <c r="F24" s="366">
        <v>415</v>
      </c>
      <c r="G24" s="365">
        <v>23</v>
      </c>
      <c r="H24" s="366">
        <v>11.5</v>
      </c>
      <c r="I24" s="365">
        <v>31</v>
      </c>
      <c r="J24" s="366">
        <v>15.5</v>
      </c>
      <c r="K24" s="367">
        <v>1430954.99</v>
      </c>
      <c r="L24" s="367">
        <v>715477.495</v>
      </c>
      <c r="M24" s="367">
        <v>357738.7475</v>
      </c>
      <c r="N24" s="368">
        <v>17612</v>
      </c>
      <c r="O24" s="364">
        <v>8806</v>
      </c>
      <c r="P24" s="368">
        <v>18</v>
      </c>
      <c r="Q24" s="364">
        <v>9</v>
      </c>
      <c r="R24" s="368">
        <v>588</v>
      </c>
      <c r="S24" s="364">
        <v>294</v>
      </c>
      <c r="T24" s="368">
        <v>1</v>
      </c>
      <c r="U24" s="364">
        <v>0.5</v>
      </c>
      <c r="V24" s="368">
        <v>15</v>
      </c>
      <c r="W24" s="364">
        <v>7.5</v>
      </c>
      <c r="X24" s="368">
        <v>21</v>
      </c>
      <c r="Y24" s="364">
        <v>10.5</v>
      </c>
      <c r="Z24" s="368">
        <v>43</v>
      </c>
      <c r="AA24" s="364">
        <v>21.5</v>
      </c>
      <c r="AB24" s="368">
        <v>22</v>
      </c>
      <c r="AC24" s="364">
        <v>11</v>
      </c>
      <c r="AD24" s="368">
        <v>9</v>
      </c>
      <c r="AE24" s="364">
        <v>4.5</v>
      </c>
      <c r="AF24" s="369">
        <v>24</v>
      </c>
      <c r="AG24" s="364">
        <v>12</v>
      </c>
      <c r="AH24" s="369">
        <v>57</v>
      </c>
      <c r="AI24" s="364">
        <v>28.5</v>
      </c>
      <c r="AJ24" s="369">
        <v>29</v>
      </c>
      <c r="AK24" s="364">
        <v>14.5</v>
      </c>
      <c r="AL24" s="369">
        <v>101</v>
      </c>
      <c r="AM24" s="364">
        <v>50.5</v>
      </c>
      <c r="AN24" s="369">
        <v>262</v>
      </c>
      <c r="AO24" s="364">
        <v>131</v>
      </c>
      <c r="AP24" s="369">
        <v>343</v>
      </c>
      <c r="AQ24" s="364">
        <v>171.5</v>
      </c>
      <c r="AR24" s="369">
        <v>106</v>
      </c>
      <c r="AS24" s="364">
        <v>53</v>
      </c>
    </row>
    <row r="25" spans="1:45" ht="13.5" customHeight="1" x14ac:dyDescent="0.3">
      <c r="A25" s="362" t="s">
        <v>251</v>
      </c>
      <c r="B25" s="363" t="str">
        <f>'[1]Incentive Goal'!B24</f>
        <v>CLAY</v>
      </c>
      <c r="C25" s="364">
        <v>1</v>
      </c>
      <c r="D25" s="364">
        <v>1.2000000000000002</v>
      </c>
      <c r="E25" s="365">
        <v>219</v>
      </c>
      <c r="F25" s="366">
        <v>219</v>
      </c>
      <c r="G25" s="370">
        <v>16</v>
      </c>
      <c r="H25" s="366">
        <v>16</v>
      </c>
      <c r="I25" s="365">
        <v>10</v>
      </c>
      <c r="J25" s="366">
        <v>10</v>
      </c>
      <c r="K25" s="367">
        <v>480961.53</v>
      </c>
      <c r="L25" s="367">
        <v>480961.53</v>
      </c>
      <c r="M25" s="367">
        <v>400801.27499999997</v>
      </c>
      <c r="N25" s="368">
        <v>3269</v>
      </c>
      <c r="O25" s="364">
        <v>3269</v>
      </c>
      <c r="P25" s="368">
        <v>23</v>
      </c>
      <c r="Q25" s="364">
        <v>23</v>
      </c>
      <c r="R25" s="368">
        <v>28</v>
      </c>
      <c r="S25" s="364">
        <v>28</v>
      </c>
      <c r="T25" s="368">
        <v>4</v>
      </c>
      <c r="U25" s="364">
        <v>4</v>
      </c>
      <c r="V25" s="368">
        <v>0</v>
      </c>
      <c r="W25" s="364">
        <v>0</v>
      </c>
      <c r="X25" s="368">
        <v>14</v>
      </c>
      <c r="Y25" s="364">
        <v>14</v>
      </c>
      <c r="Z25" s="368">
        <v>13</v>
      </c>
      <c r="AA25" s="364">
        <v>13</v>
      </c>
      <c r="AB25" s="368">
        <v>11</v>
      </c>
      <c r="AC25" s="364">
        <v>11</v>
      </c>
      <c r="AD25" s="368">
        <v>12</v>
      </c>
      <c r="AE25" s="364">
        <v>12</v>
      </c>
      <c r="AF25" s="369">
        <v>4</v>
      </c>
      <c r="AG25" s="364">
        <v>4</v>
      </c>
      <c r="AH25" s="369">
        <v>13</v>
      </c>
      <c r="AI25" s="364">
        <v>13</v>
      </c>
      <c r="AJ25" s="369">
        <v>3</v>
      </c>
      <c r="AK25" s="364">
        <v>3</v>
      </c>
      <c r="AL25" s="369">
        <v>69</v>
      </c>
      <c r="AM25" s="364">
        <v>69</v>
      </c>
      <c r="AN25" s="369">
        <v>93</v>
      </c>
      <c r="AO25" s="364">
        <v>93</v>
      </c>
      <c r="AP25" s="369">
        <v>350</v>
      </c>
      <c r="AQ25" s="364">
        <v>350</v>
      </c>
      <c r="AR25" s="369">
        <v>16</v>
      </c>
      <c r="AS25" s="364">
        <v>16</v>
      </c>
    </row>
    <row r="26" spans="1:45" ht="13.5" customHeight="1" x14ac:dyDescent="0.3">
      <c r="A26" s="362" t="s">
        <v>152</v>
      </c>
      <c r="B26" s="363" t="str">
        <f>'[1]Incentive Goal'!B25</f>
        <v>CLEVELAND</v>
      </c>
      <c r="C26" s="364">
        <v>15</v>
      </c>
      <c r="D26" s="364">
        <v>16</v>
      </c>
      <c r="E26" s="365">
        <v>5485</v>
      </c>
      <c r="F26" s="366">
        <v>365.66666666666669</v>
      </c>
      <c r="G26" s="365">
        <v>146</v>
      </c>
      <c r="H26" s="366">
        <v>9.7333333333333325</v>
      </c>
      <c r="I26" s="365">
        <v>233</v>
      </c>
      <c r="J26" s="366">
        <v>15.533333333333333</v>
      </c>
      <c r="K26" s="367">
        <v>8722350.2799999993</v>
      </c>
      <c r="L26" s="367">
        <v>581490.01866666658</v>
      </c>
      <c r="M26" s="367">
        <v>545146.89249999996</v>
      </c>
      <c r="N26" s="368">
        <v>149670</v>
      </c>
      <c r="O26" s="364">
        <v>9978</v>
      </c>
      <c r="P26" s="368">
        <v>695</v>
      </c>
      <c r="Q26" s="364">
        <v>46.333333333333336</v>
      </c>
      <c r="R26" s="368">
        <v>4043</v>
      </c>
      <c r="S26" s="364">
        <v>269.53333333333336</v>
      </c>
      <c r="T26" s="368">
        <v>78</v>
      </c>
      <c r="U26" s="364">
        <v>5.2</v>
      </c>
      <c r="V26" s="368">
        <v>138</v>
      </c>
      <c r="W26" s="364">
        <v>9.1999999999999993</v>
      </c>
      <c r="X26" s="368">
        <v>147</v>
      </c>
      <c r="Y26" s="364">
        <v>9.8000000000000007</v>
      </c>
      <c r="Z26" s="368">
        <v>382</v>
      </c>
      <c r="AA26" s="364">
        <v>25.466666666666665</v>
      </c>
      <c r="AB26" s="368">
        <v>217</v>
      </c>
      <c r="AC26" s="364">
        <v>14.466666666666667</v>
      </c>
      <c r="AD26" s="368">
        <v>215</v>
      </c>
      <c r="AE26" s="364">
        <v>14.333333333333334</v>
      </c>
      <c r="AF26" s="369">
        <v>265</v>
      </c>
      <c r="AG26" s="364">
        <v>17.666666666666668</v>
      </c>
      <c r="AH26" s="369">
        <v>683</v>
      </c>
      <c r="AI26" s="364">
        <v>45.533333333333331</v>
      </c>
      <c r="AJ26" s="369">
        <v>62</v>
      </c>
      <c r="AK26" s="364">
        <v>4.1333333333333337</v>
      </c>
      <c r="AL26" s="369">
        <v>3863</v>
      </c>
      <c r="AM26" s="364">
        <v>257.53333333333336</v>
      </c>
      <c r="AN26" s="369">
        <v>2531</v>
      </c>
      <c r="AO26" s="364">
        <v>168.73333333333332</v>
      </c>
      <c r="AP26" s="369">
        <v>5525</v>
      </c>
      <c r="AQ26" s="364">
        <v>368.33333333333331</v>
      </c>
      <c r="AR26" s="369">
        <v>1032</v>
      </c>
      <c r="AS26" s="364">
        <v>68.8</v>
      </c>
    </row>
    <row r="27" spans="1:45" ht="13.5" customHeight="1" x14ac:dyDescent="0.3">
      <c r="A27" s="362" t="s">
        <v>166</v>
      </c>
      <c r="B27" s="363" t="str">
        <f>'[1]Incentive Goal'!B26</f>
        <v>COLUMBUS</v>
      </c>
      <c r="C27" s="364">
        <v>9</v>
      </c>
      <c r="D27" s="364">
        <v>14</v>
      </c>
      <c r="E27" s="365">
        <v>3291</v>
      </c>
      <c r="F27" s="366">
        <v>365.66666666666669</v>
      </c>
      <c r="G27" s="365">
        <v>144</v>
      </c>
      <c r="H27" s="366">
        <v>16</v>
      </c>
      <c r="I27" s="365">
        <v>215</v>
      </c>
      <c r="J27" s="366">
        <v>23.888888888888889</v>
      </c>
      <c r="K27" s="367">
        <v>4633478.45</v>
      </c>
      <c r="L27" s="367">
        <v>514830.93888888892</v>
      </c>
      <c r="M27" s="367">
        <v>330962.74642857147</v>
      </c>
      <c r="N27" s="368">
        <v>86076</v>
      </c>
      <c r="O27" s="364">
        <v>9564</v>
      </c>
      <c r="P27" s="368">
        <v>338</v>
      </c>
      <c r="Q27" s="364">
        <v>37.555555555555557</v>
      </c>
      <c r="R27" s="368">
        <v>2850</v>
      </c>
      <c r="S27" s="364">
        <v>316.66666666666669</v>
      </c>
      <c r="T27" s="368">
        <v>292</v>
      </c>
      <c r="U27" s="364">
        <v>32.444444444444443</v>
      </c>
      <c r="V27" s="368">
        <v>161</v>
      </c>
      <c r="W27" s="364">
        <v>17.888888888888889</v>
      </c>
      <c r="X27" s="368">
        <v>153</v>
      </c>
      <c r="Y27" s="364">
        <v>17</v>
      </c>
      <c r="Z27" s="368">
        <v>332</v>
      </c>
      <c r="AA27" s="364">
        <v>36.888888888888886</v>
      </c>
      <c r="AB27" s="368">
        <v>188</v>
      </c>
      <c r="AC27" s="364">
        <v>20.888888888888889</v>
      </c>
      <c r="AD27" s="368">
        <v>78</v>
      </c>
      <c r="AE27" s="364">
        <v>8.6666666666666661</v>
      </c>
      <c r="AF27" s="369">
        <v>57</v>
      </c>
      <c r="AG27" s="364">
        <v>6.333333333333333</v>
      </c>
      <c r="AH27" s="369">
        <v>253</v>
      </c>
      <c r="AI27" s="364">
        <v>28.111111111111111</v>
      </c>
      <c r="AJ27" s="369">
        <v>28</v>
      </c>
      <c r="AK27" s="364">
        <v>3.1111111111111112</v>
      </c>
      <c r="AL27" s="369">
        <v>1704</v>
      </c>
      <c r="AM27" s="364">
        <v>189.33333333333334</v>
      </c>
      <c r="AN27" s="369">
        <v>1460</v>
      </c>
      <c r="AO27" s="364">
        <v>162.22222222222223</v>
      </c>
      <c r="AP27" s="369">
        <v>9026</v>
      </c>
      <c r="AQ27" s="364">
        <v>1002.8888888888889</v>
      </c>
      <c r="AR27" s="369">
        <v>718</v>
      </c>
      <c r="AS27" s="364">
        <v>79.777777777777771</v>
      </c>
    </row>
    <row r="28" spans="1:45" ht="13.5" customHeight="1" x14ac:dyDescent="0.3">
      <c r="A28" s="362" t="s">
        <v>166</v>
      </c>
      <c r="B28" s="363" t="str">
        <f>'[1]Incentive Goal'!B27</f>
        <v>CRAVEN</v>
      </c>
      <c r="C28" s="364">
        <v>7</v>
      </c>
      <c r="D28" s="364">
        <v>9</v>
      </c>
      <c r="E28" s="365">
        <v>3822</v>
      </c>
      <c r="F28" s="366">
        <v>546</v>
      </c>
      <c r="G28" s="365">
        <v>287</v>
      </c>
      <c r="H28" s="366">
        <v>41</v>
      </c>
      <c r="I28" s="365">
        <v>215</v>
      </c>
      <c r="J28" s="366">
        <v>30.714285714285715</v>
      </c>
      <c r="K28" s="367">
        <v>7417545.7599999998</v>
      </c>
      <c r="L28" s="367">
        <v>1059649.3942857143</v>
      </c>
      <c r="M28" s="367">
        <v>824171.75111111114</v>
      </c>
      <c r="N28" s="368">
        <v>71451</v>
      </c>
      <c r="O28" s="364">
        <v>10207.285714285714</v>
      </c>
      <c r="P28" s="368">
        <v>249</v>
      </c>
      <c r="Q28" s="364">
        <v>35.571428571428569</v>
      </c>
      <c r="R28" s="368">
        <v>6257</v>
      </c>
      <c r="S28" s="364">
        <v>893.85714285714289</v>
      </c>
      <c r="T28" s="368">
        <v>40</v>
      </c>
      <c r="U28" s="364">
        <v>5.7142857142857144</v>
      </c>
      <c r="V28" s="368">
        <v>189</v>
      </c>
      <c r="W28" s="364">
        <v>27</v>
      </c>
      <c r="X28" s="368">
        <v>296</v>
      </c>
      <c r="Y28" s="364">
        <v>42.285714285714285</v>
      </c>
      <c r="Z28" s="368">
        <v>461</v>
      </c>
      <c r="AA28" s="364">
        <v>65.857142857142861</v>
      </c>
      <c r="AB28" s="368">
        <v>188</v>
      </c>
      <c r="AC28" s="364">
        <v>26.857142857142858</v>
      </c>
      <c r="AD28" s="368">
        <v>71</v>
      </c>
      <c r="AE28" s="364">
        <v>10.142857142857142</v>
      </c>
      <c r="AF28" s="369">
        <v>5</v>
      </c>
      <c r="AG28" s="364">
        <v>0.7142857142857143</v>
      </c>
      <c r="AH28" s="369">
        <v>150</v>
      </c>
      <c r="AI28" s="364">
        <v>21.428571428571427</v>
      </c>
      <c r="AJ28" s="369">
        <v>50</v>
      </c>
      <c r="AK28" s="364">
        <v>7.1428571428571432</v>
      </c>
      <c r="AL28" s="369">
        <v>1578</v>
      </c>
      <c r="AM28" s="364">
        <v>225.42857142857142</v>
      </c>
      <c r="AN28" s="369">
        <v>1086</v>
      </c>
      <c r="AO28" s="364">
        <v>155.14285714285714</v>
      </c>
      <c r="AP28" s="369">
        <v>2849</v>
      </c>
      <c r="AQ28" s="364">
        <v>407</v>
      </c>
      <c r="AR28" s="369">
        <v>537</v>
      </c>
      <c r="AS28" s="364">
        <v>76.714285714285708</v>
      </c>
    </row>
    <row r="29" spans="1:45" ht="13.5" customHeight="1" x14ac:dyDescent="0.3">
      <c r="A29" s="362" t="s">
        <v>166</v>
      </c>
      <c r="B29" s="363" t="str">
        <f>'[1]Incentive Goal'!B28</f>
        <v>CUMBERLAND</v>
      </c>
      <c r="C29" s="364">
        <v>46</v>
      </c>
      <c r="D29" s="364">
        <v>76</v>
      </c>
      <c r="E29" s="365">
        <v>16929</v>
      </c>
      <c r="F29" s="366">
        <v>368.02173913043481</v>
      </c>
      <c r="G29" s="365">
        <v>1087</v>
      </c>
      <c r="H29" s="366">
        <v>23.630434782608695</v>
      </c>
      <c r="I29" s="365">
        <v>843</v>
      </c>
      <c r="J29" s="366">
        <v>18.326086956521738</v>
      </c>
      <c r="K29" s="367">
        <v>37264109.659999996</v>
      </c>
      <c r="L29" s="367">
        <v>810089.34043478256</v>
      </c>
      <c r="M29" s="367">
        <v>490317.23236842098</v>
      </c>
      <c r="N29" s="368">
        <v>343626</v>
      </c>
      <c r="O29" s="364">
        <v>7470.130434782609</v>
      </c>
      <c r="P29" s="368">
        <v>2400</v>
      </c>
      <c r="Q29" s="364">
        <v>52.173913043478258</v>
      </c>
      <c r="R29" s="368">
        <v>52930</v>
      </c>
      <c r="S29" s="364">
        <v>1150.6521739130435</v>
      </c>
      <c r="T29" s="368">
        <v>2756</v>
      </c>
      <c r="U29" s="364">
        <v>59.913043478260867</v>
      </c>
      <c r="V29" s="368">
        <v>483</v>
      </c>
      <c r="W29" s="364">
        <v>10.5</v>
      </c>
      <c r="X29" s="368">
        <v>1137</v>
      </c>
      <c r="Y29" s="364">
        <v>24.717391304347824</v>
      </c>
      <c r="Z29" s="368">
        <v>1264</v>
      </c>
      <c r="AA29" s="364">
        <v>27.478260869565219</v>
      </c>
      <c r="AB29" s="368">
        <v>806</v>
      </c>
      <c r="AC29" s="364">
        <v>17.521739130434781</v>
      </c>
      <c r="AD29" s="368">
        <v>586</v>
      </c>
      <c r="AE29" s="364">
        <v>12.739130434782609</v>
      </c>
      <c r="AF29" s="369">
        <v>946</v>
      </c>
      <c r="AG29" s="364">
        <v>20.565217391304348</v>
      </c>
      <c r="AH29" s="369">
        <v>742</v>
      </c>
      <c r="AI29" s="364">
        <v>16.130434782608695</v>
      </c>
      <c r="AJ29" s="369">
        <v>366</v>
      </c>
      <c r="AK29" s="364">
        <v>7.9565217391304346</v>
      </c>
      <c r="AL29" s="369">
        <v>8905</v>
      </c>
      <c r="AM29" s="364">
        <v>193.58695652173913</v>
      </c>
      <c r="AN29" s="369">
        <v>5046</v>
      </c>
      <c r="AO29" s="364">
        <v>109.69565217391305</v>
      </c>
      <c r="AP29" s="369">
        <v>38016</v>
      </c>
      <c r="AQ29" s="364">
        <v>826.43478260869563</v>
      </c>
      <c r="AR29" s="369">
        <v>385</v>
      </c>
      <c r="AS29" s="364">
        <v>8.3695652173913047</v>
      </c>
    </row>
    <row r="30" spans="1:45" ht="13.5" customHeight="1" x14ac:dyDescent="0.3">
      <c r="A30" s="362" t="s">
        <v>315</v>
      </c>
      <c r="B30" s="363" t="str">
        <f>'[1]Incentive Goal'!B29</f>
        <v>CURRITUCK</v>
      </c>
      <c r="C30" s="364">
        <v>2</v>
      </c>
      <c r="D30" s="364">
        <v>2.5</v>
      </c>
      <c r="E30" s="365">
        <v>673</v>
      </c>
      <c r="F30" s="366">
        <v>336.5</v>
      </c>
      <c r="G30" s="365">
        <v>31</v>
      </c>
      <c r="H30" s="366">
        <v>15.5</v>
      </c>
      <c r="I30" s="365">
        <v>29</v>
      </c>
      <c r="J30" s="366">
        <v>14.5</v>
      </c>
      <c r="K30" s="367">
        <v>2089456.17</v>
      </c>
      <c r="L30" s="367">
        <v>1044728.085</v>
      </c>
      <c r="M30" s="367">
        <v>835782.46799999999</v>
      </c>
      <c r="N30" s="368">
        <v>8193</v>
      </c>
      <c r="O30" s="364">
        <v>4096.5</v>
      </c>
      <c r="P30" s="368">
        <v>22</v>
      </c>
      <c r="Q30" s="364">
        <v>11</v>
      </c>
      <c r="R30" s="368">
        <v>260</v>
      </c>
      <c r="S30" s="364">
        <v>130</v>
      </c>
      <c r="T30" s="368">
        <v>1</v>
      </c>
      <c r="U30" s="364">
        <v>0.5</v>
      </c>
      <c r="V30" s="368">
        <v>1</v>
      </c>
      <c r="W30" s="364">
        <v>0.5</v>
      </c>
      <c r="X30" s="368">
        <v>3</v>
      </c>
      <c r="Y30" s="364">
        <v>1.5</v>
      </c>
      <c r="Z30" s="368">
        <v>0</v>
      </c>
      <c r="AA30" s="364">
        <v>0</v>
      </c>
      <c r="AB30" s="368">
        <v>6</v>
      </c>
      <c r="AC30" s="364">
        <v>3</v>
      </c>
      <c r="AD30" s="368">
        <v>1</v>
      </c>
      <c r="AE30" s="364">
        <v>0.5</v>
      </c>
      <c r="AF30" s="369">
        <v>41</v>
      </c>
      <c r="AG30" s="364">
        <v>20.5</v>
      </c>
      <c r="AH30" s="369">
        <v>75</v>
      </c>
      <c r="AI30" s="364">
        <v>37.5</v>
      </c>
      <c r="AJ30" s="369">
        <v>12</v>
      </c>
      <c r="AK30" s="364">
        <v>6</v>
      </c>
      <c r="AL30" s="369">
        <v>233</v>
      </c>
      <c r="AM30" s="364">
        <v>116.5</v>
      </c>
      <c r="AN30" s="369">
        <v>1181</v>
      </c>
      <c r="AO30" s="364">
        <v>590.5</v>
      </c>
      <c r="AP30" s="369">
        <v>502</v>
      </c>
      <c r="AQ30" s="364">
        <v>251</v>
      </c>
      <c r="AR30" s="369">
        <v>251</v>
      </c>
      <c r="AS30" s="364">
        <v>125.5</v>
      </c>
    </row>
    <row r="31" spans="1:45" ht="13.5" customHeight="1" x14ac:dyDescent="0.3">
      <c r="A31" s="362" t="s">
        <v>315</v>
      </c>
      <c r="B31" s="363" t="str">
        <f>'[1]Incentive Goal'!B30</f>
        <v>DARE</v>
      </c>
      <c r="C31" s="364">
        <v>2</v>
      </c>
      <c r="D31" s="364">
        <v>2.5</v>
      </c>
      <c r="E31" s="365">
        <v>687</v>
      </c>
      <c r="F31" s="366">
        <v>343.5</v>
      </c>
      <c r="G31" s="365">
        <v>27</v>
      </c>
      <c r="H31" s="366">
        <v>13.5</v>
      </c>
      <c r="I31" s="365">
        <v>32</v>
      </c>
      <c r="J31" s="366">
        <v>16</v>
      </c>
      <c r="K31" s="367">
        <v>2065581.32</v>
      </c>
      <c r="L31" s="367">
        <v>1032790.66</v>
      </c>
      <c r="M31" s="367">
        <v>826232.52800000005</v>
      </c>
      <c r="N31" s="368">
        <v>13451</v>
      </c>
      <c r="O31" s="364">
        <v>6725.5</v>
      </c>
      <c r="P31" s="368">
        <v>169</v>
      </c>
      <c r="Q31" s="364">
        <v>84.5</v>
      </c>
      <c r="R31" s="368">
        <v>444</v>
      </c>
      <c r="S31" s="364">
        <v>222</v>
      </c>
      <c r="T31" s="368">
        <v>8</v>
      </c>
      <c r="U31" s="364">
        <v>4</v>
      </c>
      <c r="V31" s="368">
        <v>8</v>
      </c>
      <c r="W31" s="364">
        <v>4</v>
      </c>
      <c r="X31" s="368">
        <v>60</v>
      </c>
      <c r="Y31" s="364">
        <v>30</v>
      </c>
      <c r="Z31" s="368">
        <v>63</v>
      </c>
      <c r="AA31" s="364">
        <v>31.5</v>
      </c>
      <c r="AB31" s="368">
        <v>53</v>
      </c>
      <c r="AC31" s="364">
        <v>26.5</v>
      </c>
      <c r="AD31" s="368">
        <v>5</v>
      </c>
      <c r="AE31" s="364">
        <v>2.5</v>
      </c>
      <c r="AF31" s="369">
        <v>25</v>
      </c>
      <c r="AG31" s="364">
        <v>12.5</v>
      </c>
      <c r="AH31" s="369">
        <v>53</v>
      </c>
      <c r="AI31" s="364">
        <v>26.5</v>
      </c>
      <c r="AJ31" s="369">
        <v>10</v>
      </c>
      <c r="AK31" s="364">
        <v>5</v>
      </c>
      <c r="AL31" s="369">
        <v>232</v>
      </c>
      <c r="AM31" s="364">
        <v>116</v>
      </c>
      <c r="AN31" s="369">
        <v>352</v>
      </c>
      <c r="AO31" s="364">
        <v>176</v>
      </c>
      <c r="AP31" s="369">
        <v>492</v>
      </c>
      <c r="AQ31" s="364">
        <v>246</v>
      </c>
      <c r="AR31" s="369">
        <v>215</v>
      </c>
      <c r="AS31" s="364">
        <v>107.5</v>
      </c>
    </row>
    <row r="32" spans="1:45" ht="13.5" customHeight="1" x14ac:dyDescent="0.3">
      <c r="A32" s="362" t="s">
        <v>142</v>
      </c>
      <c r="B32" s="363" t="str">
        <f>'[1]Incentive Goal'!B31</f>
        <v>DAVIDSON</v>
      </c>
      <c r="C32" s="364">
        <v>15</v>
      </c>
      <c r="D32" s="364">
        <v>20</v>
      </c>
      <c r="E32" s="365">
        <v>4576</v>
      </c>
      <c r="F32" s="366">
        <v>305.06666666666666</v>
      </c>
      <c r="G32" s="365">
        <v>242</v>
      </c>
      <c r="H32" s="366">
        <v>16.133333333333333</v>
      </c>
      <c r="I32" s="365">
        <v>302</v>
      </c>
      <c r="J32" s="366">
        <v>20.133333333333333</v>
      </c>
      <c r="K32" s="367">
        <v>11655925.789999999</v>
      </c>
      <c r="L32" s="367">
        <v>777061.71933333331</v>
      </c>
      <c r="M32" s="367">
        <v>582796.28949999996</v>
      </c>
      <c r="N32" s="368">
        <v>91267</v>
      </c>
      <c r="O32" s="364">
        <v>6084.4666666666662</v>
      </c>
      <c r="P32" s="368">
        <v>424</v>
      </c>
      <c r="Q32" s="364">
        <v>28.266666666666666</v>
      </c>
      <c r="R32" s="368">
        <v>11660</v>
      </c>
      <c r="S32" s="364">
        <v>777.33333333333337</v>
      </c>
      <c r="T32" s="368">
        <v>1037</v>
      </c>
      <c r="U32" s="364">
        <v>69.13333333333334</v>
      </c>
      <c r="V32" s="368">
        <v>159</v>
      </c>
      <c r="W32" s="364">
        <v>10.6</v>
      </c>
      <c r="X32" s="368">
        <v>275</v>
      </c>
      <c r="Y32" s="364">
        <v>18.333333333333332</v>
      </c>
      <c r="Z32" s="368">
        <v>708</v>
      </c>
      <c r="AA32" s="364">
        <v>47.2</v>
      </c>
      <c r="AB32" s="368">
        <v>297</v>
      </c>
      <c r="AC32" s="364">
        <v>19.8</v>
      </c>
      <c r="AD32" s="368">
        <v>478</v>
      </c>
      <c r="AE32" s="364">
        <v>31.866666666666667</v>
      </c>
      <c r="AF32" s="369">
        <v>186</v>
      </c>
      <c r="AG32" s="364">
        <v>12.4</v>
      </c>
      <c r="AH32" s="369">
        <v>278</v>
      </c>
      <c r="AI32" s="364">
        <v>18.533333333333335</v>
      </c>
      <c r="AJ32" s="369">
        <v>47</v>
      </c>
      <c r="AK32" s="364">
        <v>3.1333333333333333</v>
      </c>
      <c r="AL32" s="369">
        <v>2620</v>
      </c>
      <c r="AM32" s="364">
        <v>174.66666666666666</v>
      </c>
      <c r="AN32" s="369">
        <v>2329</v>
      </c>
      <c r="AO32" s="364">
        <v>155.26666666666668</v>
      </c>
      <c r="AP32" s="369">
        <v>5424</v>
      </c>
      <c r="AQ32" s="364">
        <v>361.6</v>
      </c>
      <c r="AR32" s="369">
        <v>977</v>
      </c>
      <c r="AS32" s="364">
        <v>65.13333333333334</v>
      </c>
    </row>
    <row r="33" spans="1:45" ht="13.5" customHeight="1" x14ac:dyDescent="0.3">
      <c r="A33" s="362" t="s">
        <v>142</v>
      </c>
      <c r="B33" s="363" t="str">
        <f>'[1]Incentive Goal'!B32</f>
        <v>DAVIE</v>
      </c>
      <c r="C33" s="364">
        <v>3.75</v>
      </c>
      <c r="D33" s="364">
        <v>4</v>
      </c>
      <c r="E33" s="365">
        <v>952</v>
      </c>
      <c r="F33" s="366">
        <v>253.86666666666667</v>
      </c>
      <c r="G33" s="365">
        <v>74</v>
      </c>
      <c r="H33" s="366">
        <v>19.733333333333334</v>
      </c>
      <c r="I33" s="365">
        <v>84</v>
      </c>
      <c r="J33" s="366">
        <v>22.4</v>
      </c>
      <c r="K33" s="367">
        <v>2351526.61</v>
      </c>
      <c r="L33" s="367">
        <v>627073.76266666665</v>
      </c>
      <c r="M33" s="367">
        <v>587881.65249999997</v>
      </c>
      <c r="N33" s="368">
        <v>17491</v>
      </c>
      <c r="O33" s="364">
        <v>4664.2666666666664</v>
      </c>
      <c r="P33" s="368">
        <v>50</v>
      </c>
      <c r="Q33" s="364">
        <v>13.333333333333334</v>
      </c>
      <c r="R33" s="368">
        <v>1705</v>
      </c>
      <c r="S33" s="364">
        <v>454.66666666666669</v>
      </c>
      <c r="T33" s="368">
        <v>7</v>
      </c>
      <c r="U33" s="364">
        <v>1.8666666666666667</v>
      </c>
      <c r="V33" s="368">
        <v>24</v>
      </c>
      <c r="W33" s="364">
        <v>6.4</v>
      </c>
      <c r="X33" s="368">
        <v>78</v>
      </c>
      <c r="Y33" s="364">
        <v>20.8</v>
      </c>
      <c r="Z33" s="368">
        <v>117</v>
      </c>
      <c r="AA33" s="364">
        <v>31.2</v>
      </c>
      <c r="AB33" s="368">
        <v>82</v>
      </c>
      <c r="AC33" s="364">
        <v>21.866666666666667</v>
      </c>
      <c r="AD33" s="368">
        <v>1</v>
      </c>
      <c r="AE33" s="364">
        <v>0.26666666666666666</v>
      </c>
      <c r="AF33" s="369">
        <v>33</v>
      </c>
      <c r="AG33" s="364">
        <v>8.8000000000000007</v>
      </c>
      <c r="AH33" s="369">
        <v>31</v>
      </c>
      <c r="AI33" s="364">
        <v>8.2666666666666675</v>
      </c>
      <c r="AJ33" s="369">
        <v>1</v>
      </c>
      <c r="AK33" s="364">
        <v>0.26666666666666666</v>
      </c>
      <c r="AL33" s="369">
        <v>626</v>
      </c>
      <c r="AM33" s="364">
        <v>166.93333333333334</v>
      </c>
      <c r="AN33" s="369">
        <v>683</v>
      </c>
      <c r="AO33" s="364">
        <v>182.13333333333333</v>
      </c>
      <c r="AP33" s="369">
        <v>1730</v>
      </c>
      <c r="AQ33" s="364">
        <v>461.33333333333331</v>
      </c>
      <c r="AR33" s="369">
        <v>174</v>
      </c>
      <c r="AS33" s="364">
        <v>46.4</v>
      </c>
    </row>
    <row r="34" spans="1:45" ht="13.5" customHeight="1" x14ac:dyDescent="0.3">
      <c r="A34" s="362" t="s">
        <v>166</v>
      </c>
      <c r="B34" s="363" t="str">
        <f>'[1]Incentive Goal'!B33</f>
        <v>DUPLIN</v>
      </c>
      <c r="C34" s="364">
        <v>9</v>
      </c>
      <c r="D34" s="364">
        <v>9</v>
      </c>
      <c r="E34" s="365">
        <v>2324</v>
      </c>
      <c r="F34" s="366">
        <v>258.22222222222223</v>
      </c>
      <c r="G34" s="365">
        <v>113</v>
      </c>
      <c r="H34" s="366">
        <v>12.555555555555555</v>
      </c>
      <c r="I34" s="365">
        <v>161</v>
      </c>
      <c r="J34" s="366">
        <v>17.888888888888889</v>
      </c>
      <c r="K34" s="367">
        <v>5241860.5999999996</v>
      </c>
      <c r="L34" s="367">
        <v>582428.95555555553</v>
      </c>
      <c r="M34" s="367">
        <v>582428.95555555553</v>
      </c>
      <c r="N34" s="368">
        <v>42803</v>
      </c>
      <c r="O34" s="364">
        <v>4755.8888888888887</v>
      </c>
      <c r="P34" s="368">
        <v>173</v>
      </c>
      <c r="Q34" s="364">
        <v>19.222222222222221</v>
      </c>
      <c r="R34" s="368">
        <v>1242</v>
      </c>
      <c r="S34" s="364">
        <v>138</v>
      </c>
      <c r="T34" s="368">
        <v>24</v>
      </c>
      <c r="U34" s="364">
        <v>2.6666666666666665</v>
      </c>
      <c r="V34" s="368">
        <v>115</v>
      </c>
      <c r="W34" s="364">
        <v>12.777777777777779</v>
      </c>
      <c r="X34" s="368">
        <v>123</v>
      </c>
      <c r="Y34" s="364">
        <v>13.666666666666666</v>
      </c>
      <c r="Z34" s="368">
        <v>271</v>
      </c>
      <c r="AA34" s="364">
        <v>30.111111111111111</v>
      </c>
      <c r="AB34" s="368">
        <v>152</v>
      </c>
      <c r="AC34" s="364">
        <v>16.888888888888889</v>
      </c>
      <c r="AD34" s="368">
        <v>12</v>
      </c>
      <c r="AE34" s="364">
        <v>1.3333333333333333</v>
      </c>
      <c r="AF34" s="369">
        <v>124</v>
      </c>
      <c r="AG34" s="364">
        <v>13.777777777777779</v>
      </c>
      <c r="AH34" s="369">
        <v>151</v>
      </c>
      <c r="AI34" s="364">
        <v>16.777777777777779</v>
      </c>
      <c r="AJ34" s="369">
        <v>12</v>
      </c>
      <c r="AK34" s="364">
        <v>1.3333333333333333</v>
      </c>
      <c r="AL34" s="369">
        <v>1064</v>
      </c>
      <c r="AM34" s="364">
        <v>118.22222222222223</v>
      </c>
      <c r="AN34" s="369">
        <v>1163</v>
      </c>
      <c r="AO34" s="364">
        <v>129.22222222222223</v>
      </c>
      <c r="AP34" s="369">
        <v>1051</v>
      </c>
      <c r="AQ34" s="364">
        <v>116.77777777777777</v>
      </c>
      <c r="AR34" s="369">
        <v>457</v>
      </c>
      <c r="AS34" s="364">
        <v>50.777777777777779</v>
      </c>
    </row>
    <row r="35" spans="1:45" ht="13.5" customHeight="1" x14ac:dyDescent="0.3">
      <c r="A35" s="362" t="s">
        <v>142</v>
      </c>
      <c r="B35" s="363" t="str">
        <f>'[1]Incentive Goal'!B34</f>
        <v>DURHAM</v>
      </c>
      <c r="C35" s="364">
        <v>29</v>
      </c>
      <c r="D35" s="364">
        <v>41.5</v>
      </c>
      <c r="E35" s="365">
        <v>7562</v>
      </c>
      <c r="F35" s="366">
        <v>260.75862068965517</v>
      </c>
      <c r="G35" s="365">
        <v>350</v>
      </c>
      <c r="H35" s="366">
        <v>12.068965517241379</v>
      </c>
      <c r="I35" s="365">
        <v>307</v>
      </c>
      <c r="J35" s="366">
        <v>10.586206896551724</v>
      </c>
      <c r="K35" s="367">
        <v>15300254.4</v>
      </c>
      <c r="L35" s="367">
        <v>527594.97931034479</v>
      </c>
      <c r="M35" s="367">
        <v>368680.82891566266</v>
      </c>
      <c r="N35" s="368">
        <v>139691</v>
      </c>
      <c r="O35" s="364">
        <v>4816.9310344827591</v>
      </c>
      <c r="P35" s="368">
        <v>888</v>
      </c>
      <c r="Q35" s="364">
        <v>30.620689655172413</v>
      </c>
      <c r="R35" s="368">
        <v>4580</v>
      </c>
      <c r="S35" s="364">
        <v>157.93103448275863</v>
      </c>
      <c r="T35" s="368">
        <v>182</v>
      </c>
      <c r="U35" s="364">
        <v>6.2758620689655169</v>
      </c>
      <c r="V35" s="368">
        <v>180</v>
      </c>
      <c r="W35" s="364">
        <v>6.2068965517241379</v>
      </c>
      <c r="X35" s="368">
        <v>535</v>
      </c>
      <c r="Y35" s="364">
        <v>18.448275862068964</v>
      </c>
      <c r="Z35" s="368">
        <v>332</v>
      </c>
      <c r="AA35" s="364">
        <v>11.448275862068966</v>
      </c>
      <c r="AB35" s="368">
        <v>272</v>
      </c>
      <c r="AC35" s="364">
        <v>9.3793103448275854</v>
      </c>
      <c r="AD35" s="368">
        <v>288</v>
      </c>
      <c r="AE35" s="364">
        <v>9.931034482758621</v>
      </c>
      <c r="AF35" s="369">
        <v>110</v>
      </c>
      <c r="AG35" s="364">
        <v>3.7931034482758621</v>
      </c>
      <c r="AH35" s="369">
        <v>478</v>
      </c>
      <c r="AI35" s="364">
        <v>16.482758620689655</v>
      </c>
      <c r="AJ35" s="369">
        <v>143</v>
      </c>
      <c r="AK35" s="364">
        <v>4.931034482758621</v>
      </c>
      <c r="AL35" s="369">
        <v>4601</v>
      </c>
      <c r="AM35" s="364">
        <v>158.65517241379311</v>
      </c>
      <c r="AN35" s="369">
        <v>2314</v>
      </c>
      <c r="AO35" s="364">
        <v>79.793103448275858</v>
      </c>
      <c r="AP35" s="369">
        <v>9273</v>
      </c>
      <c r="AQ35" s="364">
        <v>319.75862068965517</v>
      </c>
      <c r="AR35" s="369">
        <v>757</v>
      </c>
      <c r="AS35" s="364">
        <v>26.103448275862068</v>
      </c>
    </row>
    <row r="36" spans="1:45" ht="13.5" customHeight="1" x14ac:dyDescent="0.3">
      <c r="A36" s="362" t="s">
        <v>238</v>
      </c>
      <c r="B36" s="363" t="str">
        <f>'[1]Incentive Goal'!B35</f>
        <v>EDGE-Rky Mt</v>
      </c>
      <c r="C36" s="364">
        <v>8.5</v>
      </c>
      <c r="D36" s="364">
        <v>10.5</v>
      </c>
      <c r="E36" s="365">
        <v>2096</v>
      </c>
      <c r="F36" s="366">
        <v>246.58823529411765</v>
      </c>
      <c r="G36" s="365">
        <v>43</v>
      </c>
      <c r="H36" s="366">
        <v>5.0588235294117645</v>
      </c>
      <c r="I36" s="365">
        <v>16</v>
      </c>
      <c r="J36" s="366">
        <v>1.8823529411764706</v>
      </c>
      <c r="K36" s="367">
        <v>2452959.2999999998</v>
      </c>
      <c r="L36" s="367">
        <v>288583.44705882348</v>
      </c>
      <c r="M36" s="367">
        <v>233615.1714285714</v>
      </c>
      <c r="N36" s="368">
        <v>55415</v>
      </c>
      <c r="O36" s="364">
        <v>6519.411764705882</v>
      </c>
      <c r="P36" s="368">
        <v>225</v>
      </c>
      <c r="Q36" s="364">
        <v>26.470588235294116</v>
      </c>
      <c r="R36" s="368">
        <v>4341</v>
      </c>
      <c r="S36" s="364">
        <v>510.70588235294116</v>
      </c>
      <c r="T36" s="368">
        <v>190</v>
      </c>
      <c r="U36" s="364">
        <v>22.352941176470587</v>
      </c>
      <c r="V36" s="368">
        <v>44</v>
      </c>
      <c r="W36" s="364">
        <v>5.1764705882352944</v>
      </c>
      <c r="X36" s="368">
        <v>58</v>
      </c>
      <c r="Y36" s="364">
        <v>6.8235294117647056</v>
      </c>
      <c r="Z36" s="368">
        <v>77</v>
      </c>
      <c r="AA36" s="364">
        <v>9.0588235294117645</v>
      </c>
      <c r="AB36" s="368">
        <v>30</v>
      </c>
      <c r="AC36" s="364">
        <v>3.5294117647058822</v>
      </c>
      <c r="AD36" s="368">
        <v>47</v>
      </c>
      <c r="AE36" s="364">
        <v>5.5294117647058822</v>
      </c>
      <c r="AF36" s="369">
        <v>77</v>
      </c>
      <c r="AG36" s="364">
        <v>9.0588235294117645</v>
      </c>
      <c r="AH36" s="369">
        <v>108</v>
      </c>
      <c r="AI36" s="364">
        <v>12.705882352941176</v>
      </c>
      <c r="AJ36" s="369">
        <v>4</v>
      </c>
      <c r="AK36" s="364">
        <v>0.47058823529411764</v>
      </c>
      <c r="AL36" s="369">
        <v>886</v>
      </c>
      <c r="AM36" s="364">
        <v>104.23529411764706</v>
      </c>
      <c r="AN36" s="369">
        <v>1152</v>
      </c>
      <c r="AO36" s="364">
        <v>135.52941176470588</v>
      </c>
      <c r="AP36" s="369">
        <v>966</v>
      </c>
      <c r="AQ36" s="364">
        <v>113.64705882352941</v>
      </c>
      <c r="AR36" s="369">
        <v>240</v>
      </c>
      <c r="AS36" s="364">
        <v>28.235294117647058</v>
      </c>
    </row>
    <row r="37" spans="1:45" ht="13.5" customHeight="1" x14ac:dyDescent="0.3">
      <c r="A37" s="362" t="s">
        <v>238</v>
      </c>
      <c r="B37" s="363" t="str">
        <f>'[1]Incentive Goal'!B36</f>
        <v>EDGE-Tarboro</v>
      </c>
      <c r="C37" s="364">
        <v>9.5</v>
      </c>
      <c r="D37" s="364">
        <v>11.5</v>
      </c>
      <c r="E37" s="365">
        <v>2296</v>
      </c>
      <c r="F37" s="366">
        <v>241.68421052631578</v>
      </c>
      <c r="G37" s="365">
        <v>60</v>
      </c>
      <c r="H37" s="366">
        <v>6.3157894736842106</v>
      </c>
      <c r="I37" s="365">
        <v>37</v>
      </c>
      <c r="J37" s="366">
        <v>3.8947368421052633</v>
      </c>
      <c r="K37" s="367">
        <v>2444179.1800000002</v>
      </c>
      <c r="L37" s="367">
        <v>257282.01894736843</v>
      </c>
      <c r="M37" s="367">
        <v>212537.32</v>
      </c>
      <c r="N37" s="371">
        <v>37530</v>
      </c>
      <c r="O37" s="364">
        <v>3950.5263157894738</v>
      </c>
      <c r="P37" s="368">
        <v>138</v>
      </c>
      <c r="Q37" s="364">
        <v>14.526315789473685</v>
      </c>
      <c r="R37" s="368">
        <v>1477</v>
      </c>
      <c r="S37" s="364">
        <v>155.47368421052633</v>
      </c>
      <c r="T37" s="368">
        <v>59</v>
      </c>
      <c r="U37" s="364">
        <v>6.2105263157894735</v>
      </c>
      <c r="V37" s="368">
        <v>43</v>
      </c>
      <c r="W37" s="364">
        <v>4.5263157894736841</v>
      </c>
      <c r="X37" s="368">
        <v>38</v>
      </c>
      <c r="Y37" s="364">
        <v>4</v>
      </c>
      <c r="Z37" s="368">
        <v>45</v>
      </c>
      <c r="AA37" s="364">
        <v>4.7368421052631575</v>
      </c>
      <c r="AB37" s="368">
        <v>13</v>
      </c>
      <c r="AC37" s="364">
        <v>1.368421052631579</v>
      </c>
      <c r="AD37" s="368">
        <v>4</v>
      </c>
      <c r="AE37" s="364">
        <v>0.42105263157894735</v>
      </c>
      <c r="AF37" s="369">
        <v>58</v>
      </c>
      <c r="AG37" s="364">
        <v>6.1052631578947372</v>
      </c>
      <c r="AH37" s="369">
        <v>104</v>
      </c>
      <c r="AI37" s="364">
        <v>10.947368421052632</v>
      </c>
      <c r="AJ37" s="369">
        <v>12</v>
      </c>
      <c r="AK37" s="364">
        <v>1.263157894736842</v>
      </c>
      <c r="AL37" s="369">
        <v>478</v>
      </c>
      <c r="AM37" s="364">
        <v>50.315789473684212</v>
      </c>
      <c r="AN37" s="369">
        <v>2081</v>
      </c>
      <c r="AO37" s="364">
        <v>219.05263157894737</v>
      </c>
      <c r="AP37" s="369">
        <v>1056</v>
      </c>
      <c r="AQ37" s="364">
        <v>111.15789473684211</v>
      </c>
      <c r="AR37" s="369">
        <v>340</v>
      </c>
      <c r="AS37" s="364">
        <v>35.789473684210527</v>
      </c>
    </row>
    <row r="38" spans="1:45" ht="13.5" customHeight="1" x14ac:dyDescent="0.3">
      <c r="A38" s="362" t="s">
        <v>142</v>
      </c>
      <c r="B38" s="363" t="str">
        <f>'[1]Incentive Goal'!B37</f>
        <v>FORSYTH</v>
      </c>
      <c r="C38" s="364">
        <v>34</v>
      </c>
      <c r="D38" s="364">
        <v>50</v>
      </c>
      <c r="E38" s="365">
        <v>11985</v>
      </c>
      <c r="F38" s="366">
        <v>352.5</v>
      </c>
      <c r="G38" s="365">
        <v>760</v>
      </c>
      <c r="H38" s="366">
        <v>22.352941176470587</v>
      </c>
      <c r="I38" s="365">
        <v>626</v>
      </c>
      <c r="J38" s="366">
        <v>18.411764705882351</v>
      </c>
      <c r="K38" s="367">
        <v>22691064.84</v>
      </c>
      <c r="L38" s="367">
        <v>667384.26</v>
      </c>
      <c r="M38" s="367">
        <v>453821.29680000001</v>
      </c>
      <c r="N38" s="371">
        <v>208443</v>
      </c>
      <c r="O38" s="364">
        <v>6130.6764705882351</v>
      </c>
      <c r="P38" s="368">
        <v>1415</v>
      </c>
      <c r="Q38" s="364">
        <v>41.617647058823529</v>
      </c>
      <c r="R38" s="368">
        <v>8582</v>
      </c>
      <c r="S38" s="364">
        <v>252.41176470588235</v>
      </c>
      <c r="T38" s="368">
        <v>1190</v>
      </c>
      <c r="U38" s="364">
        <v>35</v>
      </c>
      <c r="V38" s="368">
        <v>301</v>
      </c>
      <c r="W38" s="364">
        <v>8.8529411764705888</v>
      </c>
      <c r="X38" s="368">
        <v>835</v>
      </c>
      <c r="Y38" s="364">
        <v>24.558823529411764</v>
      </c>
      <c r="Z38" s="368">
        <v>726</v>
      </c>
      <c r="AA38" s="364">
        <v>21.352941176470587</v>
      </c>
      <c r="AB38" s="368">
        <v>566</v>
      </c>
      <c r="AC38" s="364">
        <v>16.647058823529413</v>
      </c>
      <c r="AD38" s="368">
        <v>1574</v>
      </c>
      <c r="AE38" s="364">
        <v>46.294117647058826</v>
      </c>
      <c r="AF38" s="369">
        <v>431</v>
      </c>
      <c r="AG38" s="364">
        <v>12.676470588235293</v>
      </c>
      <c r="AH38" s="369">
        <v>742</v>
      </c>
      <c r="AI38" s="364">
        <v>21.823529411764707</v>
      </c>
      <c r="AJ38" s="369">
        <v>137</v>
      </c>
      <c r="AK38" s="364">
        <v>4.0294117647058822</v>
      </c>
      <c r="AL38" s="369">
        <v>7758</v>
      </c>
      <c r="AM38" s="364">
        <v>228.1764705882353</v>
      </c>
      <c r="AN38" s="369">
        <v>2578</v>
      </c>
      <c r="AO38" s="364">
        <v>75.82352941176471</v>
      </c>
      <c r="AP38" s="369">
        <v>22199</v>
      </c>
      <c r="AQ38" s="364">
        <v>652.91176470588232</v>
      </c>
      <c r="AR38" s="369">
        <v>553</v>
      </c>
      <c r="AS38" s="364">
        <v>16.264705882352942</v>
      </c>
    </row>
    <row r="39" spans="1:45" ht="13.5" customHeight="1" x14ac:dyDescent="0.3">
      <c r="A39" s="362" t="s">
        <v>238</v>
      </c>
      <c r="B39" s="363" t="str">
        <f>'[1]Incentive Goal'!B38</f>
        <v>FRANKLIN</v>
      </c>
      <c r="C39" s="364">
        <v>8</v>
      </c>
      <c r="D39" s="364">
        <v>9</v>
      </c>
      <c r="E39" s="365">
        <v>2455</v>
      </c>
      <c r="F39" s="366">
        <v>306.875</v>
      </c>
      <c r="G39" s="365">
        <v>94</v>
      </c>
      <c r="H39" s="366">
        <v>11.75</v>
      </c>
      <c r="I39" s="365">
        <v>139</v>
      </c>
      <c r="J39" s="366">
        <v>17.375</v>
      </c>
      <c r="K39" s="367">
        <v>5420708.7800000003</v>
      </c>
      <c r="L39" s="367">
        <v>677588.59750000003</v>
      </c>
      <c r="M39" s="367">
        <v>602300.97555555555</v>
      </c>
      <c r="N39" s="371">
        <v>40768</v>
      </c>
      <c r="O39" s="364">
        <v>5096</v>
      </c>
      <c r="P39" s="368">
        <v>429</v>
      </c>
      <c r="Q39" s="364">
        <v>53.625</v>
      </c>
      <c r="R39" s="368">
        <v>704</v>
      </c>
      <c r="S39" s="364">
        <v>88</v>
      </c>
      <c r="T39" s="368">
        <v>22</v>
      </c>
      <c r="U39" s="364">
        <v>2.75</v>
      </c>
      <c r="V39" s="368">
        <v>33</v>
      </c>
      <c r="W39" s="364">
        <v>4.125</v>
      </c>
      <c r="X39" s="368">
        <v>104</v>
      </c>
      <c r="Y39" s="364">
        <v>13</v>
      </c>
      <c r="Z39" s="368">
        <v>134</v>
      </c>
      <c r="AA39" s="364">
        <v>16.75</v>
      </c>
      <c r="AB39" s="368">
        <v>117</v>
      </c>
      <c r="AC39" s="364">
        <v>14.625</v>
      </c>
      <c r="AD39" s="368">
        <v>137</v>
      </c>
      <c r="AE39" s="364">
        <v>17.125</v>
      </c>
      <c r="AF39" s="369">
        <v>153</v>
      </c>
      <c r="AG39" s="364">
        <v>19.125</v>
      </c>
      <c r="AH39" s="369">
        <v>98</v>
      </c>
      <c r="AI39" s="364">
        <v>12.25</v>
      </c>
      <c r="AJ39" s="369">
        <v>13</v>
      </c>
      <c r="AK39" s="364">
        <v>1.625</v>
      </c>
      <c r="AL39" s="369">
        <v>1539</v>
      </c>
      <c r="AM39" s="364">
        <v>192.375</v>
      </c>
      <c r="AN39" s="369">
        <v>1146</v>
      </c>
      <c r="AO39" s="364">
        <v>143.25</v>
      </c>
      <c r="AP39" s="369">
        <v>4110</v>
      </c>
      <c r="AQ39" s="364">
        <v>513.75</v>
      </c>
      <c r="AR39" s="369">
        <v>486</v>
      </c>
      <c r="AS39" s="364">
        <v>60.75</v>
      </c>
    </row>
    <row r="40" spans="1:45" ht="13.5" customHeight="1" x14ac:dyDescent="0.3">
      <c r="A40" s="362" t="s">
        <v>152</v>
      </c>
      <c r="B40" s="363" t="str">
        <f>'[1]Incentive Goal'!B39</f>
        <v>GASTON</v>
      </c>
      <c r="C40" s="364">
        <v>24</v>
      </c>
      <c r="D40" s="364">
        <v>32</v>
      </c>
      <c r="E40" s="365">
        <v>7790</v>
      </c>
      <c r="F40" s="366">
        <v>324.58333333333331</v>
      </c>
      <c r="G40" s="365">
        <v>528</v>
      </c>
      <c r="H40" s="366">
        <v>22</v>
      </c>
      <c r="I40" s="365">
        <v>528</v>
      </c>
      <c r="J40" s="366">
        <v>22</v>
      </c>
      <c r="K40" s="367">
        <v>14576002.189999999</v>
      </c>
      <c r="L40" s="367">
        <v>607333.42458333331</v>
      </c>
      <c r="M40" s="367">
        <v>455500.06843749998</v>
      </c>
      <c r="N40" s="371">
        <v>167109</v>
      </c>
      <c r="O40" s="364">
        <v>6962.875</v>
      </c>
      <c r="P40" s="368">
        <v>775</v>
      </c>
      <c r="Q40" s="364">
        <v>32.291666666666664</v>
      </c>
      <c r="R40" s="368">
        <v>10064</v>
      </c>
      <c r="S40" s="364">
        <v>419.33333333333331</v>
      </c>
      <c r="T40" s="368">
        <v>871</v>
      </c>
      <c r="U40" s="364">
        <v>36.291666666666664</v>
      </c>
      <c r="V40" s="368">
        <v>321</v>
      </c>
      <c r="W40" s="364">
        <v>13.375</v>
      </c>
      <c r="X40" s="368">
        <v>546</v>
      </c>
      <c r="Y40" s="364">
        <v>22.75</v>
      </c>
      <c r="Z40" s="368">
        <v>981</v>
      </c>
      <c r="AA40" s="364">
        <v>40.875</v>
      </c>
      <c r="AB40" s="368">
        <v>486</v>
      </c>
      <c r="AC40" s="364">
        <v>20.25</v>
      </c>
      <c r="AD40" s="368">
        <v>97</v>
      </c>
      <c r="AE40" s="364">
        <v>4.041666666666667</v>
      </c>
      <c r="AF40" s="369">
        <v>472</v>
      </c>
      <c r="AG40" s="364">
        <v>19.666666666666668</v>
      </c>
      <c r="AH40" s="369">
        <v>368</v>
      </c>
      <c r="AI40" s="364">
        <v>15.333333333333334</v>
      </c>
      <c r="AJ40" s="369">
        <v>148</v>
      </c>
      <c r="AK40" s="364">
        <v>6.166666666666667</v>
      </c>
      <c r="AL40" s="369">
        <v>5109</v>
      </c>
      <c r="AM40" s="364">
        <v>212.875</v>
      </c>
      <c r="AN40" s="369">
        <v>1722</v>
      </c>
      <c r="AO40" s="364">
        <v>71.75</v>
      </c>
      <c r="AP40" s="369">
        <v>12261</v>
      </c>
      <c r="AQ40" s="364">
        <v>510.875</v>
      </c>
      <c r="AR40" s="369">
        <v>743</v>
      </c>
      <c r="AS40" s="364">
        <v>30.958333333333332</v>
      </c>
    </row>
    <row r="41" spans="1:45" ht="13.5" customHeight="1" x14ac:dyDescent="0.3">
      <c r="A41" s="362" t="s">
        <v>315</v>
      </c>
      <c r="B41" s="363" t="str">
        <f>'[1]Incentive Goal'!B40</f>
        <v>GATES</v>
      </c>
      <c r="C41" s="364">
        <v>1</v>
      </c>
      <c r="D41" s="364">
        <v>2</v>
      </c>
      <c r="E41" s="365">
        <v>391</v>
      </c>
      <c r="F41" s="366">
        <v>391</v>
      </c>
      <c r="G41" s="365">
        <v>21</v>
      </c>
      <c r="H41" s="366">
        <v>21</v>
      </c>
      <c r="I41" s="365">
        <v>18</v>
      </c>
      <c r="J41" s="366">
        <v>18</v>
      </c>
      <c r="K41" s="367">
        <v>1034086.15</v>
      </c>
      <c r="L41" s="367">
        <v>1034086.15</v>
      </c>
      <c r="M41" s="367">
        <v>517043.07500000001</v>
      </c>
      <c r="N41" s="371">
        <v>169</v>
      </c>
      <c r="O41" s="364">
        <v>169</v>
      </c>
      <c r="P41" s="368">
        <v>0</v>
      </c>
      <c r="Q41" s="364">
        <v>0</v>
      </c>
      <c r="R41" s="368">
        <v>6</v>
      </c>
      <c r="S41" s="364">
        <v>6</v>
      </c>
      <c r="T41" s="368">
        <v>0</v>
      </c>
      <c r="U41" s="364">
        <v>0</v>
      </c>
      <c r="V41" s="368">
        <v>1</v>
      </c>
      <c r="W41" s="364">
        <v>1</v>
      </c>
      <c r="X41" s="368">
        <v>0</v>
      </c>
      <c r="Y41" s="364">
        <v>0</v>
      </c>
      <c r="Z41" s="368">
        <v>0</v>
      </c>
      <c r="AA41" s="364">
        <v>0</v>
      </c>
      <c r="AB41" s="368">
        <v>0</v>
      </c>
      <c r="AC41" s="364">
        <v>0</v>
      </c>
      <c r="AD41" s="368">
        <v>0</v>
      </c>
      <c r="AE41" s="364">
        <v>0</v>
      </c>
      <c r="AF41" s="369">
        <v>0</v>
      </c>
      <c r="AG41" s="364">
        <v>0</v>
      </c>
      <c r="AH41" s="369">
        <v>0</v>
      </c>
      <c r="AI41" s="364">
        <v>0</v>
      </c>
      <c r="AJ41" s="369">
        <v>11</v>
      </c>
      <c r="AK41" s="364">
        <v>11</v>
      </c>
      <c r="AL41" s="369">
        <v>207</v>
      </c>
      <c r="AM41" s="364">
        <v>207</v>
      </c>
      <c r="AN41" s="369">
        <v>0</v>
      </c>
      <c r="AO41" s="364">
        <v>0</v>
      </c>
      <c r="AP41" s="369">
        <v>0</v>
      </c>
      <c r="AQ41" s="364">
        <v>0</v>
      </c>
      <c r="AR41" s="369">
        <v>69</v>
      </c>
      <c r="AS41" s="364">
        <v>69</v>
      </c>
    </row>
    <row r="42" spans="1:45" ht="13.5" customHeight="1" x14ac:dyDescent="0.3">
      <c r="A42" s="362" t="s">
        <v>251</v>
      </c>
      <c r="B42" s="363" t="str">
        <f>'[1]Incentive Goal'!B41</f>
        <v>GRAHAM</v>
      </c>
      <c r="C42" s="364">
        <v>0.75</v>
      </c>
      <c r="D42" s="364">
        <v>1.1000000000000001</v>
      </c>
      <c r="E42" s="365">
        <v>208</v>
      </c>
      <c r="F42" s="366">
        <v>277.33333333333331</v>
      </c>
      <c r="G42" s="365">
        <v>4</v>
      </c>
      <c r="H42" s="366">
        <v>5.333333333333333</v>
      </c>
      <c r="I42" s="365">
        <v>8</v>
      </c>
      <c r="J42" s="366">
        <v>10.666666666666666</v>
      </c>
      <c r="K42" s="367">
        <v>536364.57999999996</v>
      </c>
      <c r="L42" s="367">
        <v>715152.77333333332</v>
      </c>
      <c r="M42" s="367">
        <v>487604.16363636358</v>
      </c>
      <c r="N42" s="371">
        <v>3202</v>
      </c>
      <c r="O42" s="364">
        <v>4269.333333333333</v>
      </c>
      <c r="P42" s="368">
        <v>20</v>
      </c>
      <c r="Q42" s="364">
        <v>26.666666666666668</v>
      </c>
      <c r="R42" s="368">
        <v>28</v>
      </c>
      <c r="S42" s="364">
        <v>37.333333333333336</v>
      </c>
      <c r="T42" s="368">
        <v>0</v>
      </c>
      <c r="U42" s="364">
        <v>0</v>
      </c>
      <c r="V42" s="368">
        <v>2</v>
      </c>
      <c r="W42" s="364">
        <v>2.6666666666666665</v>
      </c>
      <c r="X42" s="368">
        <v>2</v>
      </c>
      <c r="Y42" s="364">
        <v>2.6666666666666665</v>
      </c>
      <c r="Z42" s="368">
        <v>9</v>
      </c>
      <c r="AA42" s="364">
        <v>12</v>
      </c>
      <c r="AB42" s="368">
        <v>8</v>
      </c>
      <c r="AC42" s="364">
        <v>10.666666666666666</v>
      </c>
      <c r="AD42" s="368">
        <v>3</v>
      </c>
      <c r="AE42" s="364">
        <v>4</v>
      </c>
      <c r="AF42" s="369">
        <v>4</v>
      </c>
      <c r="AG42" s="364">
        <v>5.333333333333333</v>
      </c>
      <c r="AH42" s="369">
        <v>26</v>
      </c>
      <c r="AI42" s="364">
        <v>34.666666666666664</v>
      </c>
      <c r="AJ42" s="369">
        <v>2</v>
      </c>
      <c r="AK42" s="364">
        <v>2.6666666666666665</v>
      </c>
      <c r="AL42" s="369">
        <v>7</v>
      </c>
      <c r="AM42" s="364">
        <v>9.3333333333333339</v>
      </c>
      <c r="AN42" s="369">
        <v>109</v>
      </c>
      <c r="AO42" s="364">
        <v>145.33333333333334</v>
      </c>
      <c r="AP42" s="369">
        <v>38</v>
      </c>
      <c r="AQ42" s="364">
        <v>50.666666666666664</v>
      </c>
      <c r="AR42" s="369">
        <v>51</v>
      </c>
      <c r="AS42" s="364">
        <v>68</v>
      </c>
    </row>
    <row r="43" spans="1:45" ht="13.5" customHeight="1" x14ac:dyDescent="0.3">
      <c r="A43" s="362" t="s">
        <v>238</v>
      </c>
      <c r="B43" s="363" t="str">
        <f>'[1]Incentive Goal'!B42</f>
        <v>GRANVILLE</v>
      </c>
      <c r="C43" s="364">
        <v>9.5</v>
      </c>
      <c r="D43" s="364">
        <v>9</v>
      </c>
      <c r="E43" s="365">
        <v>2196</v>
      </c>
      <c r="F43" s="366">
        <v>231.15789473684211</v>
      </c>
      <c r="G43" s="365">
        <v>94</v>
      </c>
      <c r="H43" s="366">
        <v>9.8947368421052637</v>
      </c>
      <c r="I43" s="365">
        <v>139</v>
      </c>
      <c r="J43" s="366">
        <v>14.631578947368421</v>
      </c>
      <c r="K43" s="367">
        <v>3724468.44</v>
      </c>
      <c r="L43" s="367">
        <v>392049.30947368423</v>
      </c>
      <c r="M43" s="367">
        <v>413829.82666666666</v>
      </c>
      <c r="N43" s="371">
        <v>38242</v>
      </c>
      <c r="O43" s="364">
        <v>4025.4736842105262</v>
      </c>
      <c r="P43" s="368">
        <v>181</v>
      </c>
      <c r="Q43" s="364">
        <v>19.05263157894737</v>
      </c>
      <c r="R43" s="368">
        <v>845</v>
      </c>
      <c r="S43" s="364">
        <v>88.94736842105263</v>
      </c>
      <c r="T43" s="368">
        <v>17</v>
      </c>
      <c r="U43" s="364">
        <v>1.7894736842105263</v>
      </c>
      <c r="V43" s="368">
        <v>41</v>
      </c>
      <c r="W43" s="364">
        <v>4.3157894736842106</v>
      </c>
      <c r="X43" s="368">
        <v>98</v>
      </c>
      <c r="Y43" s="364">
        <v>10.315789473684211</v>
      </c>
      <c r="Z43" s="368">
        <v>133</v>
      </c>
      <c r="AA43" s="364">
        <v>14</v>
      </c>
      <c r="AB43" s="368">
        <v>105</v>
      </c>
      <c r="AC43" s="364">
        <v>11.052631578947368</v>
      </c>
      <c r="AD43" s="368">
        <v>15</v>
      </c>
      <c r="AE43" s="364">
        <v>1.5789473684210527</v>
      </c>
      <c r="AF43" s="369">
        <v>94</v>
      </c>
      <c r="AG43" s="364">
        <v>9.8947368421052637</v>
      </c>
      <c r="AH43" s="369">
        <v>133</v>
      </c>
      <c r="AI43" s="364">
        <v>14</v>
      </c>
      <c r="AJ43" s="369">
        <v>14</v>
      </c>
      <c r="AK43" s="364">
        <v>1.4736842105263157</v>
      </c>
      <c r="AL43" s="369">
        <v>1054</v>
      </c>
      <c r="AM43" s="364">
        <v>110.94736842105263</v>
      </c>
      <c r="AN43" s="369">
        <v>962</v>
      </c>
      <c r="AO43" s="364">
        <v>101.26315789473684</v>
      </c>
      <c r="AP43" s="369">
        <v>1823</v>
      </c>
      <c r="AQ43" s="364">
        <v>191.89473684210526</v>
      </c>
      <c r="AR43" s="369">
        <v>197</v>
      </c>
      <c r="AS43" s="364">
        <v>20.736842105263158</v>
      </c>
    </row>
    <row r="44" spans="1:45" ht="13.5" customHeight="1" x14ac:dyDescent="0.3">
      <c r="A44" s="362" t="s">
        <v>238</v>
      </c>
      <c r="B44" s="363" t="str">
        <f>'[1]Incentive Goal'!B43</f>
        <v>GREENE</v>
      </c>
      <c r="C44" s="364">
        <v>3</v>
      </c>
      <c r="D44" s="364">
        <v>4.55</v>
      </c>
      <c r="E44" s="365">
        <v>1181</v>
      </c>
      <c r="F44" s="366">
        <v>393.66666666666669</v>
      </c>
      <c r="G44" s="365">
        <v>66</v>
      </c>
      <c r="H44" s="366">
        <v>22</v>
      </c>
      <c r="I44" s="365">
        <v>81</v>
      </c>
      <c r="J44" s="366">
        <v>27</v>
      </c>
      <c r="K44" s="367">
        <v>1892724.39</v>
      </c>
      <c r="L44" s="367">
        <v>630908.13</v>
      </c>
      <c r="M44" s="367">
        <v>415983.38241758238</v>
      </c>
      <c r="N44" s="371">
        <v>22620</v>
      </c>
      <c r="O44" s="364">
        <v>7540</v>
      </c>
      <c r="P44" s="368">
        <v>118</v>
      </c>
      <c r="Q44" s="364">
        <v>39.333333333333336</v>
      </c>
      <c r="R44" s="368">
        <v>1227</v>
      </c>
      <c r="S44" s="364">
        <v>409</v>
      </c>
      <c r="T44" s="368">
        <v>79</v>
      </c>
      <c r="U44" s="364">
        <v>26.333333333333332</v>
      </c>
      <c r="V44" s="368">
        <v>69</v>
      </c>
      <c r="W44" s="364">
        <v>23</v>
      </c>
      <c r="X44" s="368">
        <v>66</v>
      </c>
      <c r="Y44" s="364">
        <v>22</v>
      </c>
      <c r="Z44" s="368">
        <v>126</v>
      </c>
      <c r="AA44" s="364">
        <v>42</v>
      </c>
      <c r="AB44" s="368">
        <v>87</v>
      </c>
      <c r="AC44" s="364">
        <v>29</v>
      </c>
      <c r="AD44" s="368">
        <v>4</v>
      </c>
      <c r="AE44" s="364">
        <v>1.3333333333333333</v>
      </c>
      <c r="AF44" s="369">
        <v>44</v>
      </c>
      <c r="AG44" s="364">
        <v>14.666666666666666</v>
      </c>
      <c r="AH44" s="369">
        <v>71</v>
      </c>
      <c r="AI44" s="364">
        <v>23.666666666666668</v>
      </c>
      <c r="AJ44" s="369">
        <v>16</v>
      </c>
      <c r="AK44" s="364">
        <v>5.333333333333333</v>
      </c>
      <c r="AL44" s="369">
        <v>693</v>
      </c>
      <c r="AM44" s="364">
        <v>231</v>
      </c>
      <c r="AN44" s="369">
        <v>775</v>
      </c>
      <c r="AO44" s="364">
        <v>258.33333333333331</v>
      </c>
      <c r="AP44" s="369">
        <v>358</v>
      </c>
      <c r="AQ44" s="364">
        <v>119.33333333333333</v>
      </c>
      <c r="AR44" s="369">
        <v>662</v>
      </c>
      <c r="AS44" s="364">
        <v>220.66666666666666</v>
      </c>
    </row>
    <row r="45" spans="1:45" ht="13.5" customHeight="1" x14ac:dyDescent="0.3">
      <c r="A45" s="362" t="s">
        <v>142</v>
      </c>
      <c r="B45" s="363" t="str">
        <f>'[1]Incentive Goal'!B44</f>
        <v>GUIL-Gboro</v>
      </c>
      <c r="C45" s="364">
        <v>35</v>
      </c>
      <c r="D45" s="364">
        <v>66</v>
      </c>
      <c r="E45" s="365">
        <v>13056</v>
      </c>
      <c r="F45" s="366">
        <v>373.02857142857141</v>
      </c>
      <c r="G45" s="365">
        <v>618</v>
      </c>
      <c r="H45" s="366">
        <v>17.657142857142858</v>
      </c>
      <c r="I45" s="365">
        <v>585</v>
      </c>
      <c r="J45" s="366">
        <v>16.714285714285715</v>
      </c>
      <c r="K45" s="367">
        <v>24631894.280000001</v>
      </c>
      <c r="L45" s="367">
        <v>703768.40800000005</v>
      </c>
      <c r="M45" s="367">
        <v>373210.51939393941</v>
      </c>
      <c r="N45" s="371">
        <v>255519</v>
      </c>
      <c r="O45" s="364">
        <v>7300.5428571428574</v>
      </c>
      <c r="P45" s="368">
        <v>1748</v>
      </c>
      <c r="Q45" s="364">
        <v>49.942857142857143</v>
      </c>
      <c r="R45" s="368">
        <v>4764</v>
      </c>
      <c r="S45" s="364">
        <v>136.11428571428573</v>
      </c>
      <c r="T45" s="368">
        <v>301</v>
      </c>
      <c r="U45" s="364">
        <v>8.6</v>
      </c>
      <c r="V45" s="368">
        <v>438</v>
      </c>
      <c r="W45" s="364">
        <v>12.514285714285714</v>
      </c>
      <c r="X45" s="368">
        <v>666</v>
      </c>
      <c r="Y45" s="364">
        <v>19.028571428571428</v>
      </c>
      <c r="Z45" s="368">
        <v>1080</v>
      </c>
      <c r="AA45" s="364">
        <v>30.857142857142858</v>
      </c>
      <c r="AB45" s="368">
        <v>558</v>
      </c>
      <c r="AC45" s="364">
        <v>15.942857142857143</v>
      </c>
      <c r="AD45" s="368">
        <v>1620</v>
      </c>
      <c r="AE45" s="364">
        <v>46.285714285714285</v>
      </c>
      <c r="AF45" s="369">
        <v>410</v>
      </c>
      <c r="AG45" s="364">
        <v>11.714285714285714</v>
      </c>
      <c r="AH45" s="369">
        <v>629</v>
      </c>
      <c r="AI45" s="364">
        <v>17.971428571428572</v>
      </c>
      <c r="AJ45" s="369">
        <v>215</v>
      </c>
      <c r="AK45" s="364">
        <v>6.1428571428571432</v>
      </c>
      <c r="AL45" s="369">
        <v>8244</v>
      </c>
      <c r="AM45" s="364">
        <v>235.54285714285714</v>
      </c>
      <c r="AN45" s="369">
        <v>4373</v>
      </c>
      <c r="AO45" s="364">
        <v>124.94285714285714</v>
      </c>
      <c r="AP45" s="369">
        <v>35460</v>
      </c>
      <c r="AQ45" s="364">
        <v>1013.1428571428571</v>
      </c>
      <c r="AR45" s="369">
        <v>1207</v>
      </c>
      <c r="AS45" s="364">
        <v>34.485714285714288</v>
      </c>
    </row>
    <row r="46" spans="1:45" ht="13.5" customHeight="1" x14ac:dyDescent="0.3">
      <c r="A46" s="362" t="s">
        <v>142</v>
      </c>
      <c r="B46" s="363" t="str">
        <f>'[1]Incentive Goal'!B45</f>
        <v>GUIL-HP</v>
      </c>
      <c r="C46" s="364">
        <v>14</v>
      </c>
      <c r="D46" s="364">
        <v>26</v>
      </c>
      <c r="E46" s="365">
        <v>4870</v>
      </c>
      <c r="F46" s="366">
        <v>347.85714285714283</v>
      </c>
      <c r="G46" s="365">
        <v>334</v>
      </c>
      <c r="H46" s="366">
        <v>23.857142857142858</v>
      </c>
      <c r="I46" s="365">
        <v>237</v>
      </c>
      <c r="J46" s="366">
        <v>16.928571428571427</v>
      </c>
      <c r="K46" s="367">
        <v>8757906.6799999997</v>
      </c>
      <c r="L46" s="367">
        <v>625564.76285714284</v>
      </c>
      <c r="M46" s="367">
        <v>336842.56461538462</v>
      </c>
      <c r="N46" s="372">
        <v>104390</v>
      </c>
      <c r="O46" s="364">
        <v>7456.4285714285716</v>
      </c>
      <c r="P46" s="368">
        <v>416</v>
      </c>
      <c r="Q46" s="364">
        <v>29.714285714285715</v>
      </c>
      <c r="R46" s="368">
        <v>3122</v>
      </c>
      <c r="S46" s="364">
        <v>223</v>
      </c>
      <c r="T46" s="368">
        <v>206</v>
      </c>
      <c r="U46" s="364">
        <v>14.714285714285714</v>
      </c>
      <c r="V46" s="368">
        <v>214</v>
      </c>
      <c r="W46" s="364">
        <v>15.285714285714286</v>
      </c>
      <c r="X46" s="368">
        <v>337</v>
      </c>
      <c r="Y46" s="364">
        <v>24.071428571428573</v>
      </c>
      <c r="Z46" s="368">
        <v>395</v>
      </c>
      <c r="AA46" s="364">
        <v>28.214285714285715</v>
      </c>
      <c r="AB46" s="368">
        <v>205</v>
      </c>
      <c r="AC46" s="364">
        <v>14.642857142857142</v>
      </c>
      <c r="AD46" s="368">
        <v>1051</v>
      </c>
      <c r="AE46" s="364">
        <v>75.071428571428569</v>
      </c>
      <c r="AF46" s="369">
        <v>139</v>
      </c>
      <c r="AG46" s="364">
        <v>9.9285714285714288</v>
      </c>
      <c r="AH46" s="369">
        <v>325</v>
      </c>
      <c r="AI46" s="364">
        <v>23.214285714285715</v>
      </c>
      <c r="AJ46" s="369">
        <v>88</v>
      </c>
      <c r="AK46" s="364">
        <v>6.2857142857142856</v>
      </c>
      <c r="AL46" s="369">
        <v>2968</v>
      </c>
      <c r="AM46" s="364">
        <v>212</v>
      </c>
      <c r="AN46" s="369">
        <v>2854</v>
      </c>
      <c r="AO46" s="364">
        <v>203.85714285714286</v>
      </c>
      <c r="AP46" s="369">
        <v>14716</v>
      </c>
      <c r="AQ46" s="364">
        <v>1051.1428571428571</v>
      </c>
      <c r="AR46" s="369">
        <v>535</v>
      </c>
      <c r="AS46" s="364">
        <v>38.214285714285715</v>
      </c>
    </row>
    <row r="47" spans="1:45" ht="13.5" customHeight="1" x14ac:dyDescent="0.3">
      <c r="A47" s="362" t="s">
        <v>238</v>
      </c>
      <c r="B47" s="363" t="str">
        <f>'[1]Incentive Goal'!B46</f>
        <v>HALIFAX</v>
      </c>
      <c r="C47" s="364">
        <v>12</v>
      </c>
      <c r="D47" s="364">
        <v>16.5</v>
      </c>
      <c r="E47" s="365">
        <v>3184</v>
      </c>
      <c r="F47" s="366">
        <v>265.33333333333331</v>
      </c>
      <c r="G47" s="365">
        <v>150</v>
      </c>
      <c r="H47" s="366">
        <v>12.5</v>
      </c>
      <c r="I47" s="365">
        <v>120</v>
      </c>
      <c r="J47" s="366">
        <v>10</v>
      </c>
      <c r="K47" s="367">
        <v>5576916.6699999999</v>
      </c>
      <c r="L47" s="367">
        <v>464743.05583333335</v>
      </c>
      <c r="M47" s="367">
        <v>337994.94969696971</v>
      </c>
      <c r="N47" s="371">
        <v>77548</v>
      </c>
      <c r="O47" s="364">
        <v>6462.333333333333</v>
      </c>
      <c r="P47" s="368">
        <v>246</v>
      </c>
      <c r="Q47" s="364">
        <v>20.5</v>
      </c>
      <c r="R47" s="368">
        <v>26652</v>
      </c>
      <c r="S47" s="364">
        <v>2221</v>
      </c>
      <c r="T47" s="368">
        <v>1606</v>
      </c>
      <c r="U47" s="364">
        <v>133.83333333333334</v>
      </c>
      <c r="V47" s="368">
        <v>88</v>
      </c>
      <c r="W47" s="364">
        <v>7.333333333333333</v>
      </c>
      <c r="X47" s="368">
        <v>152</v>
      </c>
      <c r="Y47" s="364">
        <v>12.666666666666666</v>
      </c>
      <c r="Z47" s="368">
        <v>239</v>
      </c>
      <c r="AA47" s="364">
        <v>19.916666666666668</v>
      </c>
      <c r="AB47" s="368">
        <v>104</v>
      </c>
      <c r="AC47" s="364">
        <v>8.6666666666666661</v>
      </c>
      <c r="AD47" s="368">
        <v>219</v>
      </c>
      <c r="AE47" s="364">
        <v>18.25</v>
      </c>
      <c r="AF47" s="369">
        <v>254</v>
      </c>
      <c r="AG47" s="364">
        <v>21.166666666666668</v>
      </c>
      <c r="AH47" s="369">
        <v>222</v>
      </c>
      <c r="AI47" s="364">
        <v>18.5</v>
      </c>
      <c r="AJ47" s="369">
        <v>47</v>
      </c>
      <c r="AK47" s="364">
        <v>3.9166666666666665</v>
      </c>
      <c r="AL47" s="369">
        <v>1972</v>
      </c>
      <c r="AM47" s="364">
        <v>164.33333333333334</v>
      </c>
      <c r="AN47" s="369">
        <v>1985</v>
      </c>
      <c r="AO47" s="364">
        <v>165.41666666666666</v>
      </c>
      <c r="AP47" s="369">
        <v>4749</v>
      </c>
      <c r="AQ47" s="364">
        <v>395.75</v>
      </c>
      <c r="AR47" s="369">
        <v>1470</v>
      </c>
      <c r="AS47" s="364">
        <v>122.5</v>
      </c>
    </row>
    <row r="48" spans="1:45" ht="13.5" customHeight="1" x14ac:dyDescent="0.3">
      <c r="A48" s="362" t="s">
        <v>153</v>
      </c>
      <c r="B48" s="363" t="str">
        <f>'[1]Incentive Goal'!B47</f>
        <v>HARNETT</v>
      </c>
      <c r="C48" s="364">
        <v>14</v>
      </c>
      <c r="D48" s="364">
        <v>16.5</v>
      </c>
      <c r="E48" s="365">
        <v>4120</v>
      </c>
      <c r="F48" s="366">
        <v>294.28571428571428</v>
      </c>
      <c r="G48" s="365">
        <v>388</v>
      </c>
      <c r="H48" s="366">
        <v>27.714285714285715</v>
      </c>
      <c r="I48" s="365">
        <v>327</v>
      </c>
      <c r="J48" s="366">
        <v>23.357142857142858</v>
      </c>
      <c r="K48" s="367">
        <v>9604963.9800000004</v>
      </c>
      <c r="L48" s="367">
        <v>686068.85571428575</v>
      </c>
      <c r="M48" s="367">
        <v>582119.02909090917</v>
      </c>
      <c r="N48" s="371">
        <v>78155</v>
      </c>
      <c r="O48" s="364">
        <v>5582.5</v>
      </c>
      <c r="P48" s="368">
        <v>518</v>
      </c>
      <c r="Q48" s="364">
        <v>37</v>
      </c>
      <c r="R48" s="368">
        <v>3638</v>
      </c>
      <c r="S48" s="364">
        <v>259.85714285714283</v>
      </c>
      <c r="T48" s="368">
        <v>51</v>
      </c>
      <c r="U48" s="364">
        <v>3.6428571428571428</v>
      </c>
      <c r="V48" s="368">
        <v>118</v>
      </c>
      <c r="W48" s="364">
        <v>8.4285714285714288</v>
      </c>
      <c r="X48" s="368">
        <v>412</v>
      </c>
      <c r="Y48" s="364">
        <v>29.428571428571427</v>
      </c>
      <c r="Z48" s="368">
        <v>445</v>
      </c>
      <c r="AA48" s="364">
        <v>31.785714285714285</v>
      </c>
      <c r="AB48" s="368">
        <v>291</v>
      </c>
      <c r="AC48" s="364">
        <v>20.785714285714285</v>
      </c>
      <c r="AD48" s="368">
        <v>320</v>
      </c>
      <c r="AE48" s="364">
        <v>22.857142857142858</v>
      </c>
      <c r="AF48" s="369">
        <v>248</v>
      </c>
      <c r="AG48" s="364">
        <v>17.714285714285715</v>
      </c>
      <c r="AH48" s="369">
        <v>319</v>
      </c>
      <c r="AI48" s="364">
        <v>22.785714285714285</v>
      </c>
      <c r="AJ48" s="369">
        <v>43</v>
      </c>
      <c r="AK48" s="364">
        <v>3.0714285714285716</v>
      </c>
      <c r="AL48" s="369">
        <v>2282</v>
      </c>
      <c r="AM48" s="364">
        <v>163</v>
      </c>
      <c r="AN48" s="369">
        <v>1430</v>
      </c>
      <c r="AO48" s="364">
        <v>102.14285714285714</v>
      </c>
      <c r="AP48" s="369">
        <v>6237</v>
      </c>
      <c r="AQ48" s="364">
        <v>445.5</v>
      </c>
      <c r="AR48" s="369">
        <v>1177</v>
      </c>
      <c r="AS48" s="364">
        <v>84.071428571428569</v>
      </c>
    </row>
    <row r="49" spans="1:45" ht="13.5" customHeight="1" x14ac:dyDescent="0.3">
      <c r="A49" s="362" t="s">
        <v>251</v>
      </c>
      <c r="B49" s="363" t="str">
        <f>'[1]Incentive Goal'!B48</f>
        <v>HAYWOOD</v>
      </c>
      <c r="C49" s="364">
        <v>4</v>
      </c>
      <c r="D49" s="364">
        <v>8</v>
      </c>
      <c r="E49" s="365">
        <v>1111</v>
      </c>
      <c r="F49" s="366">
        <v>277.75</v>
      </c>
      <c r="G49" s="365">
        <v>20</v>
      </c>
      <c r="H49" s="366">
        <v>5</v>
      </c>
      <c r="I49" s="365">
        <v>65</v>
      </c>
      <c r="J49" s="366">
        <v>16.25</v>
      </c>
      <c r="K49" s="367">
        <v>3003105.74</v>
      </c>
      <c r="L49" s="367">
        <v>750776.43500000006</v>
      </c>
      <c r="M49" s="367">
        <v>375388.21750000003</v>
      </c>
      <c r="N49" s="371">
        <v>19610</v>
      </c>
      <c r="O49" s="364">
        <v>4902.5</v>
      </c>
      <c r="P49" s="368">
        <v>113</v>
      </c>
      <c r="Q49" s="364">
        <v>28.25</v>
      </c>
      <c r="R49" s="368">
        <v>1798</v>
      </c>
      <c r="S49" s="364">
        <v>449.5</v>
      </c>
      <c r="T49" s="368">
        <v>255</v>
      </c>
      <c r="U49" s="364">
        <v>63.75</v>
      </c>
      <c r="V49" s="368">
        <v>8</v>
      </c>
      <c r="W49" s="364">
        <v>2</v>
      </c>
      <c r="X49" s="368">
        <v>19</v>
      </c>
      <c r="Y49" s="364">
        <v>4.75</v>
      </c>
      <c r="Z49" s="368">
        <v>117</v>
      </c>
      <c r="AA49" s="364">
        <v>29.25</v>
      </c>
      <c r="AB49" s="368">
        <v>63</v>
      </c>
      <c r="AC49" s="364">
        <v>15.75</v>
      </c>
      <c r="AD49" s="368">
        <v>68</v>
      </c>
      <c r="AE49" s="364">
        <v>17</v>
      </c>
      <c r="AF49" s="369">
        <v>94</v>
      </c>
      <c r="AG49" s="364">
        <v>23.5</v>
      </c>
      <c r="AH49" s="369">
        <v>41</v>
      </c>
      <c r="AI49" s="364">
        <v>10.25</v>
      </c>
      <c r="AJ49" s="369">
        <v>4</v>
      </c>
      <c r="AK49" s="364">
        <v>1</v>
      </c>
      <c r="AL49" s="369">
        <v>809</v>
      </c>
      <c r="AM49" s="364">
        <v>202.25</v>
      </c>
      <c r="AN49" s="369">
        <v>1240</v>
      </c>
      <c r="AO49" s="364">
        <v>310</v>
      </c>
      <c r="AP49" s="369">
        <v>663</v>
      </c>
      <c r="AQ49" s="364">
        <v>165.75</v>
      </c>
      <c r="AR49" s="369">
        <v>1146</v>
      </c>
      <c r="AS49" s="364">
        <v>286.5</v>
      </c>
    </row>
    <row r="50" spans="1:45" ht="13.5" customHeight="1" x14ac:dyDescent="0.3">
      <c r="A50" s="362" t="s">
        <v>251</v>
      </c>
      <c r="B50" s="363" t="str">
        <f>'[1]Incentive Goal'!B49</f>
        <v>HENDERSON</v>
      </c>
      <c r="C50" s="364">
        <v>5</v>
      </c>
      <c r="D50" s="364">
        <v>6.5</v>
      </c>
      <c r="E50" s="365">
        <v>1805</v>
      </c>
      <c r="F50" s="366">
        <v>361</v>
      </c>
      <c r="G50" s="365">
        <v>105</v>
      </c>
      <c r="H50" s="366">
        <v>21</v>
      </c>
      <c r="I50" s="365">
        <v>182</v>
      </c>
      <c r="J50" s="366">
        <v>36.4</v>
      </c>
      <c r="K50" s="367">
        <v>3700889.78</v>
      </c>
      <c r="L50" s="367">
        <v>740177.95600000001</v>
      </c>
      <c r="M50" s="367">
        <v>569367.65846153838</v>
      </c>
      <c r="N50" s="371">
        <v>33454</v>
      </c>
      <c r="O50" s="364">
        <v>6690.8</v>
      </c>
      <c r="P50" s="368">
        <v>259</v>
      </c>
      <c r="Q50" s="364">
        <v>51.8</v>
      </c>
      <c r="R50" s="368">
        <v>628</v>
      </c>
      <c r="S50" s="364">
        <v>125.6</v>
      </c>
      <c r="T50" s="368">
        <v>14</v>
      </c>
      <c r="U50" s="364">
        <v>2.8</v>
      </c>
      <c r="V50" s="368">
        <v>28</v>
      </c>
      <c r="W50" s="364">
        <v>5.6</v>
      </c>
      <c r="X50" s="368">
        <v>113</v>
      </c>
      <c r="Y50" s="364">
        <v>22.6</v>
      </c>
      <c r="Z50" s="368">
        <v>175</v>
      </c>
      <c r="AA50" s="364">
        <v>35</v>
      </c>
      <c r="AB50" s="368">
        <v>153</v>
      </c>
      <c r="AC50" s="364">
        <v>30.6</v>
      </c>
      <c r="AD50" s="368">
        <v>188</v>
      </c>
      <c r="AE50" s="364">
        <v>37.6</v>
      </c>
      <c r="AF50" s="369">
        <v>70</v>
      </c>
      <c r="AG50" s="364">
        <v>14</v>
      </c>
      <c r="AH50" s="369">
        <v>231</v>
      </c>
      <c r="AI50" s="364">
        <v>46.2</v>
      </c>
      <c r="AJ50" s="369">
        <v>22</v>
      </c>
      <c r="AK50" s="364">
        <v>4.4000000000000004</v>
      </c>
      <c r="AL50" s="369">
        <v>962</v>
      </c>
      <c r="AM50" s="364">
        <v>192.4</v>
      </c>
      <c r="AN50" s="369">
        <v>1569</v>
      </c>
      <c r="AO50" s="364">
        <v>313.8</v>
      </c>
      <c r="AP50" s="369">
        <v>2892</v>
      </c>
      <c r="AQ50" s="364">
        <v>578.4</v>
      </c>
      <c r="AR50" s="369">
        <v>143</v>
      </c>
      <c r="AS50" s="364">
        <v>28.6</v>
      </c>
    </row>
    <row r="51" spans="1:45" ht="13.5" customHeight="1" x14ac:dyDescent="0.3">
      <c r="A51" s="362" t="s">
        <v>315</v>
      </c>
      <c r="B51" s="363" t="str">
        <f>'[1]Incentive Goal'!B50</f>
        <v>HERTFORD</v>
      </c>
      <c r="C51" s="364">
        <v>4</v>
      </c>
      <c r="D51" s="364">
        <v>4.5</v>
      </c>
      <c r="E51" s="365">
        <v>1573</v>
      </c>
      <c r="F51" s="366">
        <v>393.25</v>
      </c>
      <c r="G51" s="365">
        <v>65</v>
      </c>
      <c r="H51" s="366">
        <v>16.25</v>
      </c>
      <c r="I51" s="365">
        <v>68</v>
      </c>
      <c r="J51" s="366">
        <v>17</v>
      </c>
      <c r="K51" s="367">
        <v>2860392.17</v>
      </c>
      <c r="L51" s="367">
        <v>715098.04249999998</v>
      </c>
      <c r="M51" s="367">
        <v>635642.70444444439</v>
      </c>
      <c r="N51" s="371">
        <v>30126</v>
      </c>
      <c r="O51" s="364">
        <v>7531.5</v>
      </c>
      <c r="P51" s="368">
        <v>105</v>
      </c>
      <c r="Q51" s="364">
        <v>26.25</v>
      </c>
      <c r="R51" s="368">
        <v>1153</v>
      </c>
      <c r="S51" s="364">
        <v>288.25</v>
      </c>
      <c r="T51" s="368">
        <v>32</v>
      </c>
      <c r="U51" s="364">
        <v>8</v>
      </c>
      <c r="V51" s="368">
        <v>88</v>
      </c>
      <c r="W51" s="364">
        <v>22</v>
      </c>
      <c r="X51" s="368">
        <v>103</v>
      </c>
      <c r="Y51" s="364">
        <v>25.75</v>
      </c>
      <c r="Z51" s="368">
        <v>139</v>
      </c>
      <c r="AA51" s="364">
        <v>34.75</v>
      </c>
      <c r="AB51" s="368">
        <v>79</v>
      </c>
      <c r="AC51" s="364">
        <v>19.75</v>
      </c>
      <c r="AD51" s="368">
        <v>31</v>
      </c>
      <c r="AE51" s="364">
        <v>7.75</v>
      </c>
      <c r="AF51" s="369">
        <v>28</v>
      </c>
      <c r="AG51" s="364">
        <v>7</v>
      </c>
      <c r="AH51" s="369">
        <v>83</v>
      </c>
      <c r="AI51" s="364">
        <v>20.75</v>
      </c>
      <c r="AJ51" s="369">
        <v>21</v>
      </c>
      <c r="AK51" s="364">
        <v>5.25</v>
      </c>
      <c r="AL51" s="369">
        <v>837</v>
      </c>
      <c r="AM51" s="364">
        <v>209.25</v>
      </c>
      <c r="AN51" s="369">
        <v>194</v>
      </c>
      <c r="AO51" s="364">
        <v>48.5</v>
      </c>
      <c r="AP51" s="369">
        <v>903</v>
      </c>
      <c r="AQ51" s="364">
        <v>225.75</v>
      </c>
      <c r="AR51" s="369">
        <v>74</v>
      </c>
      <c r="AS51" s="364">
        <v>18.5</v>
      </c>
    </row>
    <row r="52" spans="1:45" ht="13.5" customHeight="1" x14ac:dyDescent="0.3">
      <c r="A52" s="362" t="s">
        <v>153</v>
      </c>
      <c r="B52" s="363" t="str">
        <f>'[1]Incentive Goal'!B51</f>
        <v>HOKE</v>
      </c>
      <c r="C52" s="364">
        <v>7.75</v>
      </c>
      <c r="D52" s="364">
        <v>9</v>
      </c>
      <c r="E52" s="365">
        <v>2129</v>
      </c>
      <c r="F52" s="366">
        <v>274.70967741935482</v>
      </c>
      <c r="G52" s="365">
        <v>129</v>
      </c>
      <c r="H52" s="366">
        <v>16.64516129032258</v>
      </c>
      <c r="I52" s="365">
        <v>106</v>
      </c>
      <c r="J52" s="366">
        <v>13.67741935483871</v>
      </c>
      <c r="K52" s="367">
        <v>4510046.6100000003</v>
      </c>
      <c r="L52" s="367">
        <v>581941.49806451623</v>
      </c>
      <c r="M52" s="367">
        <v>501116.29000000004</v>
      </c>
      <c r="N52" s="371">
        <v>39491</v>
      </c>
      <c r="O52" s="364">
        <v>5095.6129032258068</v>
      </c>
      <c r="P52" s="368">
        <v>249</v>
      </c>
      <c r="Q52" s="364">
        <v>32.12903225806452</v>
      </c>
      <c r="R52" s="368">
        <v>4606</v>
      </c>
      <c r="S52" s="364">
        <v>594.32258064516134</v>
      </c>
      <c r="T52" s="368">
        <v>91</v>
      </c>
      <c r="U52" s="364">
        <v>11.741935483870968</v>
      </c>
      <c r="V52" s="368">
        <v>92</v>
      </c>
      <c r="W52" s="364">
        <v>11.870967741935484</v>
      </c>
      <c r="X52" s="368">
        <v>153</v>
      </c>
      <c r="Y52" s="364">
        <v>19.741935483870968</v>
      </c>
      <c r="Z52" s="368">
        <v>186</v>
      </c>
      <c r="AA52" s="364">
        <v>24</v>
      </c>
      <c r="AB52" s="368">
        <v>100</v>
      </c>
      <c r="AC52" s="364">
        <v>12.903225806451612</v>
      </c>
      <c r="AD52" s="368">
        <v>110</v>
      </c>
      <c r="AE52" s="364">
        <v>14.193548387096774</v>
      </c>
      <c r="AF52" s="369">
        <v>97</v>
      </c>
      <c r="AG52" s="364">
        <v>12.516129032258064</v>
      </c>
      <c r="AH52" s="369">
        <v>163</v>
      </c>
      <c r="AI52" s="364">
        <v>21.032258064516128</v>
      </c>
      <c r="AJ52" s="369">
        <v>23</v>
      </c>
      <c r="AK52" s="364">
        <v>2.967741935483871</v>
      </c>
      <c r="AL52" s="369">
        <v>1001</v>
      </c>
      <c r="AM52" s="364">
        <v>129.16129032258064</v>
      </c>
      <c r="AN52" s="369">
        <v>1132</v>
      </c>
      <c r="AO52" s="364">
        <v>146.06451612903226</v>
      </c>
      <c r="AP52" s="369">
        <v>2868</v>
      </c>
      <c r="AQ52" s="364">
        <v>370.06451612903226</v>
      </c>
      <c r="AR52" s="369">
        <v>188</v>
      </c>
      <c r="AS52" s="364">
        <v>24.258064516129032</v>
      </c>
    </row>
    <row r="53" spans="1:45" ht="13.5" customHeight="1" x14ac:dyDescent="0.3">
      <c r="A53" s="362" t="s">
        <v>315</v>
      </c>
      <c r="B53" s="363" t="str">
        <f>'[1]Incentive Goal'!B52</f>
        <v>HYDE</v>
      </c>
      <c r="C53" s="364">
        <v>0.5</v>
      </c>
      <c r="D53" s="364">
        <v>1</v>
      </c>
      <c r="E53" s="365">
        <v>126</v>
      </c>
      <c r="F53" s="366">
        <v>252</v>
      </c>
      <c r="G53" s="365">
        <v>15</v>
      </c>
      <c r="H53" s="366">
        <v>30</v>
      </c>
      <c r="I53" s="365">
        <v>5</v>
      </c>
      <c r="J53" s="366">
        <v>10</v>
      </c>
      <c r="K53" s="367">
        <v>273733.69</v>
      </c>
      <c r="L53" s="367">
        <v>547467.38</v>
      </c>
      <c r="M53" s="367">
        <v>273733.69</v>
      </c>
      <c r="N53" s="371">
        <v>0</v>
      </c>
      <c r="O53" s="364">
        <v>0</v>
      </c>
      <c r="P53" s="372">
        <v>0</v>
      </c>
      <c r="Q53" s="364">
        <v>0</v>
      </c>
      <c r="R53" s="368">
        <v>0</v>
      </c>
      <c r="S53" s="364">
        <v>0</v>
      </c>
      <c r="T53" s="368">
        <v>0</v>
      </c>
      <c r="U53" s="364">
        <v>0</v>
      </c>
      <c r="V53" s="368">
        <v>0</v>
      </c>
      <c r="W53" s="364">
        <v>0</v>
      </c>
      <c r="X53" s="368">
        <v>0</v>
      </c>
      <c r="Y53" s="364">
        <v>0</v>
      </c>
      <c r="Z53" s="368">
        <v>0</v>
      </c>
      <c r="AA53" s="364">
        <v>0</v>
      </c>
      <c r="AB53" s="368">
        <v>0</v>
      </c>
      <c r="AC53" s="364">
        <v>0</v>
      </c>
      <c r="AD53" s="368">
        <v>0</v>
      </c>
      <c r="AE53" s="364">
        <v>0</v>
      </c>
      <c r="AF53" s="369">
        <v>0</v>
      </c>
      <c r="AG53" s="364">
        <v>0</v>
      </c>
      <c r="AH53" s="369">
        <v>0</v>
      </c>
      <c r="AI53" s="364">
        <v>0</v>
      </c>
      <c r="AJ53" s="369">
        <v>1</v>
      </c>
      <c r="AK53" s="364">
        <v>2</v>
      </c>
      <c r="AL53" s="369">
        <v>55</v>
      </c>
      <c r="AM53" s="364">
        <v>110</v>
      </c>
      <c r="AN53" s="369">
        <v>0</v>
      </c>
      <c r="AO53" s="364">
        <v>0</v>
      </c>
      <c r="AP53" s="369">
        <v>0</v>
      </c>
      <c r="AQ53" s="364">
        <v>0</v>
      </c>
      <c r="AR53" s="369">
        <v>51</v>
      </c>
      <c r="AS53" s="364">
        <v>102</v>
      </c>
    </row>
    <row r="54" spans="1:45" ht="13.5" customHeight="1" x14ac:dyDescent="0.3">
      <c r="A54" s="362" t="s">
        <v>152</v>
      </c>
      <c r="B54" s="363" t="str">
        <f>'[1]Incentive Goal'!B53</f>
        <v>IREDELL</v>
      </c>
      <c r="C54" s="364">
        <v>13</v>
      </c>
      <c r="D54" s="364">
        <v>17</v>
      </c>
      <c r="E54" s="365">
        <v>4798</v>
      </c>
      <c r="F54" s="366">
        <v>369.07692307692309</v>
      </c>
      <c r="G54" s="365">
        <v>244</v>
      </c>
      <c r="H54" s="366">
        <v>18.76923076923077</v>
      </c>
      <c r="I54" s="365">
        <v>245</v>
      </c>
      <c r="J54" s="366">
        <v>18.846153846153847</v>
      </c>
      <c r="K54" s="367">
        <v>9928133.1699999999</v>
      </c>
      <c r="L54" s="367">
        <v>763702.55153846159</v>
      </c>
      <c r="M54" s="367">
        <v>584007.83352941182</v>
      </c>
      <c r="N54" s="371">
        <v>101259</v>
      </c>
      <c r="O54" s="364">
        <v>7789.1538461538457</v>
      </c>
      <c r="P54" s="371">
        <v>585</v>
      </c>
      <c r="Q54" s="364">
        <v>45</v>
      </c>
      <c r="R54" s="368">
        <v>5243</v>
      </c>
      <c r="S54" s="364">
        <v>403.30769230769232</v>
      </c>
      <c r="T54" s="368">
        <v>257</v>
      </c>
      <c r="U54" s="364">
        <v>19.76923076923077</v>
      </c>
      <c r="V54" s="368">
        <v>88</v>
      </c>
      <c r="W54" s="364">
        <v>6.7692307692307692</v>
      </c>
      <c r="X54" s="368">
        <v>244</v>
      </c>
      <c r="Y54" s="364">
        <v>18.76923076923077</v>
      </c>
      <c r="Z54" s="368">
        <v>282</v>
      </c>
      <c r="AA54" s="364">
        <v>21.692307692307693</v>
      </c>
      <c r="AB54" s="368">
        <v>238</v>
      </c>
      <c r="AC54" s="364">
        <v>18.307692307692307</v>
      </c>
      <c r="AD54" s="368">
        <v>182</v>
      </c>
      <c r="AE54" s="364">
        <v>14</v>
      </c>
      <c r="AF54" s="369">
        <v>134</v>
      </c>
      <c r="AG54" s="364">
        <v>10.307692307692308</v>
      </c>
      <c r="AH54" s="369">
        <v>370</v>
      </c>
      <c r="AI54" s="364">
        <v>28.46153846153846</v>
      </c>
      <c r="AJ54" s="369">
        <v>17</v>
      </c>
      <c r="AK54" s="364">
        <v>1.3076923076923077</v>
      </c>
      <c r="AL54" s="369">
        <v>2724</v>
      </c>
      <c r="AM54" s="364">
        <v>209.53846153846155</v>
      </c>
      <c r="AN54" s="369">
        <v>2958</v>
      </c>
      <c r="AO54" s="364">
        <v>227.53846153846155</v>
      </c>
      <c r="AP54" s="369">
        <v>9754</v>
      </c>
      <c r="AQ54" s="364">
        <v>750.30769230769226</v>
      </c>
      <c r="AR54" s="369">
        <v>2912</v>
      </c>
      <c r="AS54" s="364">
        <v>224</v>
      </c>
    </row>
    <row r="55" spans="1:45" ht="13.5" customHeight="1" x14ac:dyDescent="0.3">
      <c r="A55" s="362" t="s">
        <v>251</v>
      </c>
      <c r="B55" s="363" t="str">
        <f>'[1]Incentive Goal'!B54</f>
        <v>JACKSON</v>
      </c>
      <c r="C55" s="364">
        <v>2</v>
      </c>
      <c r="D55" s="364">
        <v>4.0999999999999996</v>
      </c>
      <c r="E55" s="365">
        <v>763</v>
      </c>
      <c r="F55" s="366">
        <v>381.5</v>
      </c>
      <c r="G55" s="365">
        <v>48</v>
      </c>
      <c r="H55" s="366">
        <v>24</v>
      </c>
      <c r="I55" s="365">
        <v>66</v>
      </c>
      <c r="J55" s="366">
        <v>33</v>
      </c>
      <c r="K55" s="367">
        <v>1772895.51</v>
      </c>
      <c r="L55" s="367">
        <v>886447.755</v>
      </c>
      <c r="M55" s="367">
        <v>432413.53902439028</v>
      </c>
      <c r="N55" s="371">
        <v>10782</v>
      </c>
      <c r="O55" s="364">
        <v>5391</v>
      </c>
      <c r="P55" s="371">
        <v>56</v>
      </c>
      <c r="Q55" s="364">
        <v>28</v>
      </c>
      <c r="R55" s="368">
        <v>987</v>
      </c>
      <c r="S55" s="364">
        <v>493.5</v>
      </c>
      <c r="T55" s="368">
        <v>6</v>
      </c>
      <c r="U55" s="364">
        <v>3</v>
      </c>
      <c r="V55" s="368">
        <v>4</v>
      </c>
      <c r="W55" s="364">
        <v>2</v>
      </c>
      <c r="X55" s="368">
        <v>47</v>
      </c>
      <c r="Y55" s="364">
        <v>23.5</v>
      </c>
      <c r="Z55" s="368">
        <v>173</v>
      </c>
      <c r="AA55" s="364">
        <v>86.5</v>
      </c>
      <c r="AB55" s="368">
        <v>69</v>
      </c>
      <c r="AC55" s="364">
        <v>34.5</v>
      </c>
      <c r="AD55" s="368">
        <v>6</v>
      </c>
      <c r="AE55" s="364">
        <v>3</v>
      </c>
      <c r="AF55" s="369">
        <v>15</v>
      </c>
      <c r="AG55" s="364">
        <v>7.5</v>
      </c>
      <c r="AH55" s="369">
        <v>60</v>
      </c>
      <c r="AI55" s="364">
        <v>30</v>
      </c>
      <c r="AJ55" s="369">
        <v>14</v>
      </c>
      <c r="AK55" s="364">
        <v>7</v>
      </c>
      <c r="AL55" s="369">
        <v>198</v>
      </c>
      <c r="AM55" s="364">
        <v>99</v>
      </c>
      <c r="AN55" s="369">
        <v>956</v>
      </c>
      <c r="AO55" s="364">
        <v>478</v>
      </c>
      <c r="AP55" s="369">
        <v>668</v>
      </c>
      <c r="AQ55" s="364">
        <v>334</v>
      </c>
      <c r="AR55" s="369">
        <v>802</v>
      </c>
      <c r="AS55" s="364">
        <v>401</v>
      </c>
    </row>
    <row r="56" spans="1:45" ht="13.5" customHeight="1" x14ac:dyDescent="0.3">
      <c r="A56" s="362" t="s">
        <v>238</v>
      </c>
      <c r="B56" s="363" t="str">
        <f>'[1]Incentive Goal'!B55</f>
        <v>JOHNSTON</v>
      </c>
      <c r="C56" s="364">
        <v>14.25</v>
      </c>
      <c r="D56" s="364">
        <v>22</v>
      </c>
      <c r="E56" s="365">
        <v>5235</v>
      </c>
      <c r="F56" s="366">
        <v>367.36842105263156</v>
      </c>
      <c r="G56" s="365">
        <v>432</v>
      </c>
      <c r="H56" s="366">
        <v>30.315789473684209</v>
      </c>
      <c r="I56" s="365">
        <v>498</v>
      </c>
      <c r="J56" s="366">
        <v>34.94736842105263</v>
      </c>
      <c r="K56" s="367">
        <v>14721919.74</v>
      </c>
      <c r="L56" s="367">
        <v>1033117.1747368422</v>
      </c>
      <c r="M56" s="367">
        <v>669178.17000000004</v>
      </c>
      <c r="N56" s="371">
        <v>115153</v>
      </c>
      <c r="O56" s="364">
        <v>8080.9122807017548</v>
      </c>
      <c r="P56" s="371">
        <v>1098</v>
      </c>
      <c r="Q56" s="364">
        <v>77.05263157894737</v>
      </c>
      <c r="R56" s="368">
        <v>3762</v>
      </c>
      <c r="S56" s="364">
        <v>264</v>
      </c>
      <c r="T56" s="368">
        <v>171</v>
      </c>
      <c r="U56" s="364">
        <v>12</v>
      </c>
      <c r="V56" s="368">
        <v>258</v>
      </c>
      <c r="W56" s="364">
        <v>18.105263157894736</v>
      </c>
      <c r="X56" s="368">
        <v>467</v>
      </c>
      <c r="Y56" s="364">
        <v>32.771929824561404</v>
      </c>
      <c r="Z56" s="368">
        <v>682</v>
      </c>
      <c r="AA56" s="364">
        <v>47.859649122807021</v>
      </c>
      <c r="AB56" s="368">
        <v>472</v>
      </c>
      <c r="AC56" s="364">
        <v>33.122807017543863</v>
      </c>
      <c r="AD56" s="368">
        <v>40</v>
      </c>
      <c r="AE56" s="364">
        <v>2.807017543859649</v>
      </c>
      <c r="AF56" s="369">
        <v>513</v>
      </c>
      <c r="AG56" s="364">
        <v>36</v>
      </c>
      <c r="AH56" s="369">
        <v>438</v>
      </c>
      <c r="AI56" s="364">
        <v>30.736842105263158</v>
      </c>
      <c r="AJ56" s="369">
        <v>49</v>
      </c>
      <c r="AK56" s="364">
        <v>3.4385964912280702</v>
      </c>
      <c r="AL56" s="369">
        <v>4166</v>
      </c>
      <c r="AM56" s="364">
        <v>292.35087719298247</v>
      </c>
      <c r="AN56" s="369">
        <v>4824</v>
      </c>
      <c r="AO56" s="364">
        <v>338.5263157894737</v>
      </c>
      <c r="AP56" s="369">
        <v>4604</v>
      </c>
      <c r="AQ56" s="364">
        <v>323.08771929824559</v>
      </c>
      <c r="AR56" s="369">
        <v>1802</v>
      </c>
      <c r="AS56" s="364">
        <v>126.45614035087719</v>
      </c>
    </row>
    <row r="57" spans="1:45" ht="13.5" customHeight="1" x14ac:dyDescent="0.3">
      <c r="A57" s="362" t="s">
        <v>166</v>
      </c>
      <c r="B57" s="363" t="str">
        <f>'[1]Incentive Goal'!B56</f>
        <v>JONES</v>
      </c>
      <c r="C57" s="364">
        <v>1</v>
      </c>
      <c r="D57" s="364">
        <v>1</v>
      </c>
      <c r="E57" s="365">
        <v>338</v>
      </c>
      <c r="F57" s="366">
        <v>338</v>
      </c>
      <c r="G57" s="365">
        <v>12</v>
      </c>
      <c r="H57" s="366">
        <v>12</v>
      </c>
      <c r="I57" s="365">
        <v>10</v>
      </c>
      <c r="J57" s="366">
        <v>10</v>
      </c>
      <c r="K57" s="367">
        <v>808435.93</v>
      </c>
      <c r="L57" s="367">
        <v>808435.93</v>
      </c>
      <c r="M57" s="367">
        <v>808435.93</v>
      </c>
      <c r="N57" s="371">
        <v>6590</v>
      </c>
      <c r="O57" s="364">
        <v>6590</v>
      </c>
      <c r="P57" s="371">
        <v>14</v>
      </c>
      <c r="Q57" s="364">
        <v>14</v>
      </c>
      <c r="R57" s="368">
        <v>306</v>
      </c>
      <c r="S57" s="364">
        <v>306</v>
      </c>
      <c r="T57" s="368">
        <v>5</v>
      </c>
      <c r="U57" s="364">
        <v>5</v>
      </c>
      <c r="V57" s="368">
        <v>2</v>
      </c>
      <c r="W57" s="364">
        <v>2</v>
      </c>
      <c r="X57" s="368">
        <v>14</v>
      </c>
      <c r="Y57" s="364">
        <v>14</v>
      </c>
      <c r="Z57" s="368">
        <v>16</v>
      </c>
      <c r="AA57" s="364">
        <v>16</v>
      </c>
      <c r="AB57" s="368">
        <v>13</v>
      </c>
      <c r="AC57" s="364">
        <v>13</v>
      </c>
      <c r="AD57" s="368">
        <v>2</v>
      </c>
      <c r="AE57" s="364">
        <v>2</v>
      </c>
      <c r="AF57" s="369">
        <v>26</v>
      </c>
      <c r="AG57" s="364">
        <v>26</v>
      </c>
      <c r="AH57" s="369">
        <v>25</v>
      </c>
      <c r="AI57" s="364">
        <v>25</v>
      </c>
      <c r="AJ57" s="369">
        <v>0</v>
      </c>
      <c r="AK57" s="364">
        <v>0</v>
      </c>
      <c r="AL57" s="369">
        <v>109</v>
      </c>
      <c r="AM57" s="364">
        <v>109</v>
      </c>
      <c r="AN57" s="369">
        <v>70</v>
      </c>
      <c r="AO57" s="364">
        <v>70</v>
      </c>
      <c r="AP57" s="369">
        <v>99</v>
      </c>
      <c r="AQ57" s="364">
        <v>99</v>
      </c>
      <c r="AR57" s="369">
        <v>112</v>
      </c>
      <c r="AS57" s="364">
        <v>112</v>
      </c>
    </row>
    <row r="58" spans="1:45" ht="13.5" customHeight="1" x14ac:dyDescent="0.3">
      <c r="A58" s="362" t="s">
        <v>153</v>
      </c>
      <c r="B58" s="363" t="str">
        <f>'[1]Incentive Goal'!B57</f>
        <v>LEE</v>
      </c>
      <c r="C58" s="364">
        <v>6.75</v>
      </c>
      <c r="D58" s="364">
        <v>10</v>
      </c>
      <c r="E58" s="365">
        <v>1975</v>
      </c>
      <c r="F58" s="366">
        <v>292.59259259259261</v>
      </c>
      <c r="G58" s="365">
        <v>97</v>
      </c>
      <c r="H58" s="366">
        <v>14.37037037037037</v>
      </c>
      <c r="I58" s="365">
        <v>112</v>
      </c>
      <c r="J58" s="366">
        <v>16.592592592592592</v>
      </c>
      <c r="K58" s="367">
        <v>4065000.25</v>
      </c>
      <c r="L58" s="367">
        <v>602222.25925925921</v>
      </c>
      <c r="M58" s="367">
        <v>406500.02500000002</v>
      </c>
      <c r="N58" s="371">
        <v>37078</v>
      </c>
      <c r="O58" s="364">
        <v>5493.0370370370374</v>
      </c>
      <c r="P58" s="371">
        <v>203</v>
      </c>
      <c r="Q58" s="364">
        <v>30.074074074074073</v>
      </c>
      <c r="R58" s="368">
        <v>1686</v>
      </c>
      <c r="S58" s="364">
        <v>249.77777777777777</v>
      </c>
      <c r="T58" s="368">
        <v>31</v>
      </c>
      <c r="U58" s="364">
        <v>4.5925925925925926</v>
      </c>
      <c r="V58" s="368">
        <v>43</v>
      </c>
      <c r="W58" s="364">
        <v>6.3703703703703702</v>
      </c>
      <c r="X58" s="368">
        <v>95</v>
      </c>
      <c r="Y58" s="364">
        <v>14.074074074074074</v>
      </c>
      <c r="Z58" s="368">
        <v>132</v>
      </c>
      <c r="AA58" s="364">
        <v>19.555555555555557</v>
      </c>
      <c r="AB58" s="368">
        <v>102</v>
      </c>
      <c r="AC58" s="364">
        <v>15.111111111111111</v>
      </c>
      <c r="AD58" s="368">
        <v>49</v>
      </c>
      <c r="AE58" s="364">
        <v>7.2592592592592595</v>
      </c>
      <c r="AF58" s="369">
        <v>53</v>
      </c>
      <c r="AG58" s="364">
        <v>7.8518518518518521</v>
      </c>
      <c r="AH58" s="369">
        <v>136</v>
      </c>
      <c r="AI58" s="364">
        <v>20.148148148148149</v>
      </c>
      <c r="AJ58" s="369">
        <v>20</v>
      </c>
      <c r="AK58" s="364">
        <v>2.9629629629629628</v>
      </c>
      <c r="AL58" s="369">
        <v>1012</v>
      </c>
      <c r="AM58" s="364">
        <v>149.92592592592592</v>
      </c>
      <c r="AN58" s="369">
        <v>975</v>
      </c>
      <c r="AO58" s="364">
        <v>144.44444444444446</v>
      </c>
      <c r="AP58" s="369">
        <v>1638</v>
      </c>
      <c r="AQ58" s="364">
        <v>242.66666666666666</v>
      </c>
      <c r="AR58" s="369">
        <v>216</v>
      </c>
      <c r="AS58" s="364">
        <v>32</v>
      </c>
    </row>
    <row r="59" spans="1:45" ht="13.5" customHeight="1" x14ac:dyDescent="0.3">
      <c r="A59" s="362" t="s">
        <v>166</v>
      </c>
      <c r="B59" s="363" t="str">
        <f>'[1]Incentive Goal'!B58</f>
        <v>LENOIR</v>
      </c>
      <c r="C59" s="364">
        <v>13</v>
      </c>
      <c r="D59" s="364">
        <v>18</v>
      </c>
      <c r="E59" s="365">
        <v>4124</v>
      </c>
      <c r="F59" s="366">
        <v>317.23076923076923</v>
      </c>
      <c r="G59" s="365">
        <v>194</v>
      </c>
      <c r="H59" s="366">
        <v>14.923076923076923</v>
      </c>
      <c r="I59" s="365">
        <v>180</v>
      </c>
      <c r="J59" s="366">
        <v>13.846153846153847</v>
      </c>
      <c r="K59" s="367">
        <v>6831974.6500000004</v>
      </c>
      <c r="L59" s="367">
        <v>525536.51153846155</v>
      </c>
      <c r="M59" s="367">
        <v>379554.14722222224</v>
      </c>
      <c r="N59" s="371">
        <v>101296</v>
      </c>
      <c r="O59" s="364">
        <v>7792</v>
      </c>
      <c r="P59" s="371">
        <v>736</v>
      </c>
      <c r="Q59" s="364">
        <v>56.615384615384613</v>
      </c>
      <c r="R59" s="368">
        <v>7426</v>
      </c>
      <c r="S59" s="364">
        <v>571.23076923076928</v>
      </c>
      <c r="T59" s="368">
        <v>459</v>
      </c>
      <c r="U59" s="364">
        <v>35.307692307692307</v>
      </c>
      <c r="V59" s="368">
        <v>205</v>
      </c>
      <c r="W59" s="364">
        <v>15.76923076923077</v>
      </c>
      <c r="X59" s="368">
        <v>202</v>
      </c>
      <c r="Y59" s="364">
        <v>15.538461538461538</v>
      </c>
      <c r="Z59" s="368">
        <v>352</v>
      </c>
      <c r="AA59" s="364">
        <v>27.076923076923077</v>
      </c>
      <c r="AB59" s="368">
        <v>168</v>
      </c>
      <c r="AC59" s="364">
        <v>12.923076923076923</v>
      </c>
      <c r="AD59" s="368">
        <v>16</v>
      </c>
      <c r="AE59" s="364">
        <v>1.2307692307692308</v>
      </c>
      <c r="AF59" s="369">
        <v>181</v>
      </c>
      <c r="AG59" s="364">
        <v>13.923076923076923</v>
      </c>
      <c r="AH59" s="369">
        <v>247</v>
      </c>
      <c r="AI59" s="364">
        <v>19</v>
      </c>
      <c r="AJ59" s="369">
        <v>15</v>
      </c>
      <c r="AK59" s="364">
        <v>1.1538461538461537</v>
      </c>
      <c r="AL59" s="369">
        <v>2818</v>
      </c>
      <c r="AM59" s="364">
        <v>216.76923076923077</v>
      </c>
      <c r="AN59" s="369">
        <v>3699</v>
      </c>
      <c r="AO59" s="364">
        <v>284.53846153846155</v>
      </c>
      <c r="AP59" s="369">
        <v>2949</v>
      </c>
      <c r="AQ59" s="364">
        <v>226.84615384615384</v>
      </c>
      <c r="AR59" s="369">
        <v>1484</v>
      </c>
      <c r="AS59" s="364">
        <v>114.15384615384616</v>
      </c>
    </row>
    <row r="60" spans="1:45" ht="13.5" customHeight="1" x14ac:dyDescent="0.3">
      <c r="A60" s="362" t="s">
        <v>152</v>
      </c>
      <c r="B60" s="363" t="str">
        <f>'[1]Incentive Goal'!B59</f>
        <v>LINCOLN</v>
      </c>
      <c r="C60" s="364">
        <v>7.75</v>
      </c>
      <c r="D60" s="364">
        <v>10</v>
      </c>
      <c r="E60" s="365">
        <v>2107</v>
      </c>
      <c r="F60" s="366">
        <v>271.87096774193549</v>
      </c>
      <c r="G60" s="365">
        <v>151</v>
      </c>
      <c r="H60" s="366">
        <v>19.483870967741936</v>
      </c>
      <c r="I60" s="365">
        <v>140</v>
      </c>
      <c r="J60" s="366">
        <v>18.06451612903226</v>
      </c>
      <c r="K60" s="367">
        <v>4609402.87</v>
      </c>
      <c r="L60" s="367">
        <v>594761.66064516129</v>
      </c>
      <c r="M60" s="367">
        <v>460940.28700000001</v>
      </c>
      <c r="N60" s="371">
        <v>46400</v>
      </c>
      <c r="O60" s="364">
        <v>5987.0967741935483</v>
      </c>
      <c r="P60" s="371">
        <v>318</v>
      </c>
      <c r="Q60" s="364">
        <v>41.032258064516128</v>
      </c>
      <c r="R60" s="368">
        <v>8406</v>
      </c>
      <c r="S60" s="364">
        <v>1084.6451612903227</v>
      </c>
      <c r="T60" s="368">
        <v>54</v>
      </c>
      <c r="U60" s="364">
        <v>6.967741935483871</v>
      </c>
      <c r="V60" s="368">
        <v>22</v>
      </c>
      <c r="W60" s="364">
        <v>2.838709677419355</v>
      </c>
      <c r="X60" s="368">
        <v>183</v>
      </c>
      <c r="Y60" s="364">
        <v>23.612903225806452</v>
      </c>
      <c r="Z60" s="368">
        <v>164</v>
      </c>
      <c r="AA60" s="364">
        <v>21.161290322580644</v>
      </c>
      <c r="AB60" s="368">
        <v>128</v>
      </c>
      <c r="AC60" s="364">
        <v>16.516129032258064</v>
      </c>
      <c r="AD60" s="368">
        <v>59</v>
      </c>
      <c r="AE60" s="364">
        <v>7.612903225806452</v>
      </c>
      <c r="AF60" s="369">
        <v>73</v>
      </c>
      <c r="AG60" s="364">
        <v>9.4193548387096779</v>
      </c>
      <c r="AH60" s="369">
        <v>227</v>
      </c>
      <c r="AI60" s="364">
        <v>29.29032258064516</v>
      </c>
      <c r="AJ60" s="369">
        <v>41</v>
      </c>
      <c r="AK60" s="364">
        <v>5.290322580645161</v>
      </c>
      <c r="AL60" s="369">
        <v>1375</v>
      </c>
      <c r="AM60" s="364">
        <v>177.41935483870967</v>
      </c>
      <c r="AN60" s="369">
        <v>1729</v>
      </c>
      <c r="AO60" s="364">
        <v>223.09677419354838</v>
      </c>
      <c r="AP60" s="369">
        <v>2467</v>
      </c>
      <c r="AQ60" s="364">
        <v>318.32258064516128</v>
      </c>
      <c r="AR60" s="369">
        <v>520</v>
      </c>
      <c r="AS60" s="364">
        <v>67.096774193548384</v>
      </c>
    </row>
    <row r="61" spans="1:45" ht="13.5" customHeight="1" x14ac:dyDescent="0.3">
      <c r="A61" s="362" t="s">
        <v>251</v>
      </c>
      <c r="B61" s="363" t="str">
        <f>'[1]Incentive Goal'!B60</f>
        <v>MACON</v>
      </c>
      <c r="C61" s="364">
        <v>3</v>
      </c>
      <c r="D61" s="364">
        <v>2.35</v>
      </c>
      <c r="E61" s="365">
        <v>958</v>
      </c>
      <c r="F61" s="366">
        <v>319.33333333333331</v>
      </c>
      <c r="G61" s="365">
        <v>39</v>
      </c>
      <c r="H61" s="366">
        <v>13</v>
      </c>
      <c r="I61" s="365">
        <v>52</v>
      </c>
      <c r="J61" s="366">
        <v>17.333333333333332</v>
      </c>
      <c r="K61" s="367">
        <v>1838094.01</v>
      </c>
      <c r="L61" s="367">
        <v>612698.0033333333</v>
      </c>
      <c r="M61" s="367">
        <v>782167.66382978717</v>
      </c>
      <c r="N61" s="371">
        <v>12611</v>
      </c>
      <c r="O61" s="364">
        <v>4203.666666666667</v>
      </c>
      <c r="P61" s="371">
        <v>30</v>
      </c>
      <c r="Q61" s="364">
        <v>10</v>
      </c>
      <c r="R61" s="368">
        <v>162</v>
      </c>
      <c r="S61" s="364">
        <v>54</v>
      </c>
      <c r="T61" s="368">
        <v>7</v>
      </c>
      <c r="U61" s="364">
        <v>2.3333333333333335</v>
      </c>
      <c r="V61" s="368">
        <v>10</v>
      </c>
      <c r="W61" s="364">
        <v>3.3333333333333335</v>
      </c>
      <c r="X61" s="368">
        <v>39</v>
      </c>
      <c r="Y61" s="364">
        <v>13</v>
      </c>
      <c r="Z61" s="368">
        <v>57</v>
      </c>
      <c r="AA61" s="364">
        <v>19</v>
      </c>
      <c r="AB61" s="368">
        <v>52</v>
      </c>
      <c r="AC61" s="364">
        <v>17.333333333333332</v>
      </c>
      <c r="AD61" s="368">
        <v>4</v>
      </c>
      <c r="AE61" s="364">
        <v>1.3333333333333333</v>
      </c>
      <c r="AF61" s="369">
        <v>39</v>
      </c>
      <c r="AG61" s="364">
        <v>13</v>
      </c>
      <c r="AH61" s="369">
        <v>53</v>
      </c>
      <c r="AI61" s="364">
        <v>17.666666666666668</v>
      </c>
      <c r="AJ61" s="369">
        <v>3</v>
      </c>
      <c r="AK61" s="364">
        <v>1</v>
      </c>
      <c r="AL61" s="369">
        <v>272</v>
      </c>
      <c r="AM61" s="364">
        <v>90.666666666666671</v>
      </c>
      <c r="AN61" s="369">
        <v>269</v>
      </c>
      <c r="AO61" s="364">
        <v>89.666666666666671</v>
      </c>
      <c r="AP61" s="369">
        <v>429</v>
      </c>
      <c r="AQ61" s="364">
        <v>143</v>
      </c>
      <c r="AR61" s="369">
        <v>298</v>
      </c>
      <c r="AS61" s="364">
        <v>99.333333333333329</v>
      </c>
    </row>
    <row r="62" spans="1:45" ht="13.5" customHeight="1" x14ac:dyDescent="0.3">
      <c r="A62" s="362" t="s">
        <v>251</v>
      </c>
      <c r="B62" s="363" t="str">
        <f>'[1]Incentive Goal'!B61</f>
        <v>MADISON</v>
      </c>
      <c r="C62" s="364">
        <v>0.75</v>
      </c>
      <c r="D62" s="364">
        <v>1.35</v>
      </c>
      <c r="E62" s="365">
        <v>538</v>
      </c>
      <c r="F62" s="366">
        <v>717.33333333333337</v>
      </c>
      <c r="G62" s="365">
        <v>28</v>
      </c>
      <c r="H62" s="366">
        <v>37.333333333333336</v>
      </c>
      <c r="I62" s="365">
        <v>18</v>
      </c>
      <c r="J62" s="366">
        <v>24</v>
      </c>
      <c r="K62" s="367">
        <v>670425.39</v>
      </c>
      <c r="L62" s="367">
        <v>893900.52</v>
      </c>
      <c r="M62" s="367">
        <v>496611.39999999997</v>
      </c>
      <c r="N62" s="371">
        <v>8408</v>
      </c>
      <c r="O62" s="364">
        <v>11210.666666666666</v>
      </c>
      <c r="P62" s="371">
        <v>32</v>
      </c>
      <c r="Q62" s="364">
        <v>42.666666666666664</v>
      </c>
      <c r="R62" s="368">
        <v>299</v>
      </c>
      <c r="S62" s="364">
        <v>398.66666666666669</v>
      </c>
      <c r="T62" s="368">
        <v>28</v>
      </c>
      <c r="U62" s="364">
        <v>37.333333333333336</v>
      </c>
      <c r="V62" s="368">
        <v>4</v>
      </c>
      <c r="W62" s="364">
        <v>5.333333333333333</v>
      </c>
      <c r="X62" s="368">
        <v>27</v>
      </c>
      <c r="Y62" s="364">
        <v>36</v>
      </c>
      <c r="Z62" s="368">
        <v>33</v>
      </c>
      <c r="AA62" s="364">
        <v>44</v>
      </c>
      <c r="AB62" s="368">
        <v>22</v>
      </c>
      <c r="AC62" s="364">
        <v>29.333333333333332</v>
      </c>
      <c r="AD62" s="368">
        <v>1</v>
      </c>
      <c r="AE62" s="364">
        <v>1.3333333333333333</v>
      </c>
      <c r="AF62" s="369">
        <v>12</v>
      </c>
      <c r="AG62" s="364">
        <v>16</v>
      </c>
      <c r="AH62" s="369">
        <v>16</v>
      </c>
      <c r="AI62" s="364">
        <v>21.333333333333332</v>
      </c>
      <c r="AJ62" s="369">
        <v>6</v>
      </c>
      <c r="AK62" s="364">
        <v>8</v>
      </c>
      <c r="AL62" s="369">
        <v>34</v>
      </c>
      <c r="AM62" s="364">
        <v>45.333333333333336</v>
      </c>
      <c r="AN62" s="369">
        <v>195</v>
      </c>
      <c r="AO62" s="364">
        <v>260</v>
      </c>
      <c r="AP62" s="369">
        <v>895</v>
      </c>
      <c r="AQ62" s="364">
        <v>1193.3333333333333</v>
      </c>
      <c r="AR62" s="369">
        <v>167</v>
      </c>
      <c r="AS62" s="364">
        <v>222.66666666666666</v>
      </c>
    </row>
    <row r="63" spans="1:45" ht="13.5" customHeight="1" x14ac:dyDescent="0.3">
      <c r="A63" s="362" t="s">
        <v>315</v>
      </c>
      <c r="B63" s="363" t="str">
        <f>'[1]Incentive Goal'!B62</f>
        <v>MARTIN</v>
      </c>
      <c r="C63" s="364">
        <v>6</v>
      </c>
      <c r="D63" s="364">
        <v>6.4</v>
      </c>
      <c r="E63" s="365">
        <v>1557</v>
      </c>
      <c r="F63" s="366">
        <v>259.5</v>
      </c>
      <c r="G63" s="365">
        <v>56</v>
      </c>
      <c r="H63" s="366">
        <v>9.3333333333333339</v>
      </c>
      <c r="I63" s="365">
        <v>50</v>
      </c>
      <c r="J63" s="366">
        <v>8.3333333333333339</v>
      </c>
      <c r="K63" s="367">
        <v>2435951.38</v>
      </c>
      <c r="L63" s="367">
        <v>405991.89666666667</v>
      </c>
      <c r="M63" s="367">
        <v>380617.40312499995</v>
      </c>
      <c r="N63" s="371">
        <v>31929</v>
      </c>
      <c r="O63" s="364">
        <v>5321.5</v>
      </c>
      <c r="P63" s="371">
        <v>141</v>
      </c>
      <c r="Q63" s="364">
        <v>23.5</v>
      </c>
      <c r="R63" s="368">
        <v>1536</v>
      </c>
      <c r="S63" s="364">
        <v>256</v>
      </c>
      <c r="T63" s="368">
        <v>25</v>
      </c>
      <c r="U63" s="364">
        <v>4.166666666666667</v>
      </c>
      <c r="V63" s="368">
        <v>68</v>
      </c>
      <c r="W63" s="364">
        <v>11.333333333333334</v>
      </c>
      <c r="X63" s="368">
        <v>54</v>
      </c>
      <c r="Y63" s="364">
        <v>9</v>
      </c>
      <c r="Z63" s="368">
        <v>137</v>
      </c>
      <c r="AA63" s="364">
        <v>22.833333333333332</v>
      </c>
      <c r="AB63" s="368">
        <v>45</v>
      </c>
      <c r="AC63" s="364">
        <v>7.5</v>
      </c>
      <c r="AD63" s="368">
        <v>5</v>
      </c>
      <c r="AE63" s="364">
        <v>0.83333333333333337</v>
      </c>
      <c r="AF63" s="369">
        <v>39</v>
      </c>
      <c r="AG63" s="364">
        <v>6.5</v>
      </c>
      <c r="AH63" s="369">
        <v>80</v>
      </c>
      <c r="AI63" s="364">
        <v>13.333333333333334</v>
      </c>
      <c r="AJ63" s="369">
        <v>15</v>
      </c>
      <c r="AK63" s="364">
        <v>2.5</v>
      </c>
      <c r="AL63" s="369">
        <v>1111</v>
      </c>
      <c r="AM63" s="364">
        <v>185.16666666666666</v>
      </c>
      <c r="AN63" s="369">
        <v>728</v>
      </c>
      <c r="AO63" s="364">
        <v>121.33333333333333</v>
      </c>
      <c r="AP63" s="369">
        <v>1738</v>
      </c>
      <c r="AQ63" s="364">
        <v>289.66666666666669</v>
      </c>
      <c r="AR63" s="369">
        <v>174</v>
      </c>
      <c r="AS63" s="364">
        <v>29</v>
      </c>
    </row>
    <row r="64" spans="1:45" ht="13.5" customHeight="1" x14ac:dyDescent="0.3">
      <c r="A64" s="362" t="s">
        <v>152</v>
      </c>
      <c r="B64" s="363" t="str">
        <f>'[1]Incentive Goal'!B63</f>
        <v>MCDOWELL</v>
      </c>
      <c r="C64" s="364">
        <v>5</v>
      </c>
      <c r="D64" s="364">
        <v>5</v>
      </c>
      <c r="E64" s="365">
        <v>1401</v>
      </c>
      <c r="F64" s="366">
        <v>280.2</v>
      </c>
      <c r="G64" s="365">
        <v>37</v>
      </c>
      <c r="H64" s="366">
        <v>7.4</v>
      </c>
      <c r="I64" s="365">
        <v>97</v>
      </c>
      <c r="J64" s="366">
        <v>19.399999999999999</v>
      </c>
      <c r="K64" s="367">
        <v>2555675.39</v>
      </c>
      <c r="L64" s="367">
        <v>511135.07800000004</v>
      </c>
      <c r="M64" s="367">
        <v>511135.07800000004</v>
      </c>
      <c r="N64" s="371">
        <v>33857</v>
      </c>
      <c r="O64" s="364">
        <v>6771.4</v>
      </c>
      <c r="P64" s="371">
        <v>280</v>
      </c>
      <c r="Q64" s="364">
        <v>56</v>
      </c>
      <c r="R64" s="368">
        <v>1828</v>
      </c>
      <c r="S64" s="364">
        <v>365.6</v>
      </c>
      <c r="T64" s="368">
        <v>24</v>
      </c>
      <c r="U64" s="364">
        <v>4.8</v>
      </c>
      <c r="V64" s="368">
        <v>6</v>
      </c>
      <c r="W64" s="364">
        <v>1.2</v>
      </c>
      <c r="X64" s="368">
        <v>35</v>
      </c>
      <c r="Y64" s="364">
        <v>7</v>
      </c>
      <c r="Z64" s="368">
        <v>51</v>
      </c>
      <c r="AA64" s="364">
        <v>10.199999999999999</v>
      </c>
      <c r="AB64" s="368">
        <v>86</v>
      </c>
      <c r="AC64" s="364">
        <v>17.2</v>
      </c>
      <c r="AD64" s="368">
        <v>38</v>
      </c>
      <c r="AE64" s="364">
        <v>7.6</v>
      </c>
      <c r="AF64" s="369">
        <v>30</v>
      </c>
      <c r="AG64" s="364">
        <v>6</v>
      </c>
      <c r="AH64" s="369">
        <v>144</v>
      </c>
      <c r="AI64" s="364">
        <v>28.8</v>
      </c>
      <c r="AJ64" s="369">
        <v>18</v>
      </c>
      <c r="AK64" s="364">
        <v>3.6</v>
      </c>
      <c r="AL64" s="369">
        <v>711</v>
      </c>
      <c r="AM64" s="364">
        <v>142.19999999999999</v>
      </c>
      <c r="AN64" s="369">
        <v>483</v>
      </c>
      <c r="AO64" s="364">
        <v>96.6</v>
      </c>
      <c r="AP64" s="369">
        <v>882</v>
      </c>
      <c r="AQ64" s="364">
        <v>176.4</v>
      </c>
      <c r="AR64" s="369">
        <v>139</v>
      </c>
      <c r="AS64" s="364">
        <v>27.8</v>
      </c>
    </row>
    <row r="65" spans="1:45" ht="13.5" customHeight="1" x14ac:dyDescent="0.3">
      <c r="A65" s="362" t="s">
        <v>153</v>
      </c>
      <c r="B65" s="363" t="str">
        <f>'[1]Incentive Goal'!B64</f>
        <v>MECKLENBURG</v>
      </c>
      <c r="C65" s="364">
        <v>80</v>
      </c>
      <c r="D65" s="364">
        <v>128</v>
      </c>
      <c r="E65" s="365">
        <v>28261</v>
      </c>
      <c r="F65" s="366">
        <v>353.26249999999999</v>
      </c>
      <c r="G65" s="365">
        <v>2061</v>
      </c>
      <c r="H65" s="366">
        <v>25.762499999999999</v>
      </c>
      <c r="I65" s="365">
        <v>1361</v>
      </c>
      <c r="J65" s="366">
        <v>17.012499999999999</v>
      </c>
      <c r="K65" s="367">
        <v>47705351.090000004</v>
      </c>
      <c r="L65" s="367">
        <v>596316.88862500002</v>
      </c>
      <c r="M65" s="367">
        <v>372698.05539062503</v>
      </c>
      <c r="N65" s="371">
        <v>558123</v>
      </c>
      <c r="O65" s="364">
        <v>6976.5375000000004</v>
      </c>
      <c r="P65" s="371">
        <v>1942</v>
      </c>
      <c r="Q65" s="364">
        <v>24.274999999999999</v>
      </c>
      <c r="R65" s="368">
        <v>8721</v>
      </c>
      <c r="S65" s="364">
        <v>109.0125</v>
      </c>
      <c r="T65" s="368">
        <v>403</v>
      </c>
      <c r="U65" s="364">
        <v>5.0374999999999996</v>
      </c>
      <c r="V65" s="368">
        <v>1339</v>
      </c>
      <c r="W65" s="364">
        <v>16.737500000000001</v>
      </c>
      <c r="X65" s="368">
        <v>2142</v>
      </c>
      <c r="Y65" s="364">
        <v>26.774999999999999</v>
      </c>
      <c r="Z65" s="368">
        <v>3231</v>
      </c>
      <c r="AA65" s="364">
        <v>40.387500000000003</v>
      </c>
      <c r="AB65" s="368">
        <v>1299</v>
      </c>
      <c r="AC65" s="364">
        <v>16.237500000000001</v>
      </c>
      <c r="AD65" s="368">
        <v>483</v>
      </c>
      <c r="AE65" s="364">
        <v>6.0374999999999996</v>
      </c>
      <c r="AF65" s="369">
        <v>641</v>
      </c>
      <c r="AG65" s="364">
        <v>8.0124999999999993</v>
      </c>
      <c r="AH65" s="369">
        <v>1262</v>
      </c>
      <c r="AI65" s="364">
        <v>15.775</v>
      </c>
      <c r="AJ65" s="369">
        <v>497</v>
      </c>
      <c r="AK65" s="364">
        <v>6.2125000000000004</v>
      </c>
      <c r="AL65" s="369">
        <v>11930</v>
      </c>
      <c r="AM65" s="364">
        <v>149.125</v>
      </c>
      <c r="AN65" s="369">
        <v>5949</v>
      </c>
      <c r="AO65" s="364">
        <v>74.362499999999997</v>
      </c>
      <c r="AP65" s="369">
        <v>18498</v>
      </c>
      <c r="AQ65" s="364">
        <v>231.22499999999999</v>
      </c>
      <c r="AR65" s="369">
        <v>2030</v>
      </c>
      <c r="AS65" s="364">
        <v>25.375</v>
      </c>
    </row>
    <row r="66" spans="1:45" ht="13.5" customHeight="1" x14ac:dyDescent="0.3">
      <c r="A66" s="362" t="s">
        <v>251</v>
      </c>
      <c r="B66" s="363" t="str">
        <f>'[1]Incentive Goal'!B65</f>
        <v>MITCHELL</v>
      </c>
      <c r="C66" s="364">
        <v>1</v>
      </c>
      <c r="D66" s="364">
        <v>1.05</v>
      </c>
      <c r="E66" s="365">
        <v>258</v>
      </c>
      <c r="F66" s="366">
        <v>258</v>
      </c>
      <c r="G66" s="365">
        <v>12</v>
      </c>
      <c r="H66" s="366">
        <v>12</v>
      </c>
      <c r="I66" s="365">
        <v>22</v>
      </c>
      <c r="J66" s="366">
        <v>22</v>
      </c>
      <c r="K66" s="367">
        <v>672257.15</v>
      </c>
      <c r="L66" s="367">
        <v>672257.15</v>
      </c>
      <c r="M66" s="367">
        <v>640244.90476190473</v>
      </c>
      <c r="N66" s="371">
        <v>4483</v>
      </c>
      <c r="O66" s="364">
        <v>4483</v>
      </c>
      <c r="P66" s="371">
        <v>37</v>
      </c>
      <c r="Q66" s="364">
        <v>37</v>
      </c>
      <c r="R66" s="368">
        <v>40</v>
      </c>
      <c r="S66" s="364">
        <v>40</v>
      </c>
      <c r="T66" s="368">
        <v>2</v>
      </c>
      <c r="U66" s="364">
        <v>2</v>
      </c>
      <c r="V66" s="368">
        <v>0</v>
      </c>
      <c r="W66" s="364">
        <v>0</v>
      </c>
      <c r="X66" s="368">
        <v>13</v>
      </c>
      <c r="Y66" s="364">
        <v>13</v>
      </c>
      <c r="Z66" s="368">
        <v>10</v>
      </c>
      <c r="AA66" s="364">
        <v>10</v>
      </c>
      <c r="AB66" s="368">
        <v>22</v>
      </c>
      <c r="AC66" s="364">
        <v>22</v>
      </c>
      <c r="AD66" s="368">
        <v>0</v>
      </c>
      <c r="AE66" s="364">
        <v>0</v>
      </c>
      <c r="AF66" s="369">
        <v>15</v>
      </c>
      <c r="AG66" s="364">
        <v>15</v>
      </c>
      <c r="AH66" s="369">
        <v>21</v>
      </c>
      <c r="AI66" s="364">
        <v>21</v>
      </c>
      <c r="AJ66" s="369">
        <v>2</v>
      </c>
      <c r="AK66" s="364">
        <v>2</v>
      </c>
      <c r="AL66" s="369">
        <v>139</v>
      </c>
      <c r="AM66" s="364">
        <v>139</v>
      </c>
      <c r="AN66" s="369">
        <v>318</v>
      </c>
      <c r="AO66" s="364">
        <v>318</v>
      </c>
      <c r="AP66" s="369">
        <v>163</v>
      </c>
      <c r="AQ66" s="364">
        <v>163</v>
      </c>
      <c r="AR66" s="369">
        <v>217</v>
      </c>
      <c r="AS66" s="364">
        <v>217</v>
      </c>
    </row>
    <row r="67" spans="1:45" ht="13.5" customHeight="1" x14ac:dyDescent="0.3">
      <c r="A67" s="362" t="s">
        <v>153</v>
      </c>
      <c r="B67" s="363" t="str">
        <f>'[1]Incentive Goal'!B66</f>
        <v>MONTGOMERY</v>
      </c>
      <c r="C67" s="364">
        <v>4</v>
      </c>
      <c r="D67" s="364">
        <v>5</v>
      </c>
      <c r="E67" s="365">
        <v>1275</v>
      </c>
      <c r="F67" s="366">
        <v>318.75</v>
      </c>
      <c r="G67" s="365">
        <v>51</v>
      </c>
      <c r="H67" s="366">
        <v>12.75</v>
      </c>
      <c r="I67" s="365">
        <v>100</v>
      </c>
      <c r="J67" s="366">
        <v>25</v>
      </c>
      <c r="K67" s="367">
        <v>2239290.4</v>
      </c>
      <c r="L67" s="367">
        <v>559822.6</v>
      </c>
      <c r="M67" s="367">
        <v>447858.07999999996</v>
      </c>
      <c r="N67" s="371">
        <v>26777</v>
      </c>
      <c r="O67" s="364">
        <v>6694.25</v>
      </c>
      <c r="P67" s="371">
        <v>54</v>
      </c>
      <c r="Q67" s="364">
        <v>13.5</v>
      </c>
      <c r="R67" s="368">
        <v>308</v>
      </c>
      <c r="S67" s="364">
        <v>77</v>
      </c>
      <c r="T67" s="368">
        <v>7</v>
      </c>
      <c r="U67" s="364">
        <v>1.75</v>
      </c>
      <c r="V67" s="368">
        <v>25</v>
      </c>
      <c r="W67" s="364">
        <v>6.25</v>
      </c>
      <c r="X67" s="368">
        <v>50</v>
      </c>
      <c r="Y67" s="364">
        <v>12.5</v>
      </c>
      <c r="Z67" s="368">
        <v>77</v>
      </c>
      <c r="AA67" s="364">
        <v>19.25</v>
      </c>
      <c r="AB67" s="368">
        <v>77</v>
      </c>
      <c r="AC67" s="364">
        <v>19.25</v>
      </c>
      <c r="AD67" s="368">
        <v>1</v>
      </c>
      <c r="AE67" s="364">
        <v>0.25</v>
      </c>
      <c r="AF67" s="369">
        <v>19</v>
      </c>
      <c r="AG67" s="364">
        <v>4.75</v>
      </c>
      <c r="AH67" s="369">
        <v>77</v>
      </c>
      <c r="AI67" s="364">
        <v>19.25</v>
      </c>
      <c r="AJ67" s="369">
        <v>18</v>
      </c>
      <c r="AK67" s="364">
        <v>4.5</v>
      </c>
      <c r="AL67" s="369">
        <v>826</v>
      </c>
      <c r="AM67" s="364">
        <v>206.5</v>
      </c>
      <c r="AN67" s="369">
        <v>1555</v>
      </c>
      <c r="AO67" s="364">
        <v>388.75</v>
      </c>
      <c r="AP67" s="369">
        <v>1147</v>
      </c>
      <c r="AQ67" s="364">
        <v>286.75</v>
      </c>
      <c r="AR67" s="369">
        <v>1372</v>
      </c>
      <c r="AS67" s="364">
        <v>343</v>
      </c>
    </row>
    <row r="68" spans="1:45" ht="13.5" customHeight="1" x14ac:dyDescent="0.3">
      <c r="A68" s="362" t="s">
        <v>153</v>
      </c>
      <c r="B68" s="363" t="str">
        <f>'[1]Incentive Goal'!B67</f>
        <v>MOORE</v>
      </c>
      <c r="C68" s="364">
        <v>7</v>
      </c>
      <c r="D68" s="364">
        <v>12</v>
      </c>
      <c r="E68" s="365">
        <v>2070</v>
      </c>
      <c r="F68" s="366">
        <v>295.71428571428572</v>
      </c>
      <c r="G68" s="365">
        <v>104</v>
      </c>
      <c r="H68" s="366">
        <v>14.857142857142858</v>
      </c>
      <c r="I68" s="365">
        <v>143</v>
      </c>
      <c r="J68" s="366">
        <v>20.428571428571427</v>
      </c>
      <c r="K68" s="367">
        <v>5226485.63</v>
      </c>
      <c r="L68" s="367">
        <v>746640.80428571429</v>
      </c>
      <c r="M68" s="367">
        <v>435540.46916666668</v>
      </c>
      <c r="N68" s="371">
        <v>46317</v>
      </c>
      <c r="O68" s="364">
        <v>6616.7142857142853</v>
      </c>
      <c r="P68" s="371">
        <v>210</v>
      </c>
      <c r="Q68" s="364">
        <v>30</v>
      </c>
      <c r="R68" s="368">
        <v>1899</v>
      </c>
      <c r="S68" s="364">
        <v>271.28571428571428</v>
      </c>
      <c r="T68" s="368">
        <v>165</v>
      </c>
      <c r="U68" s="364">
        <v>23.571428571428573</v>
      </c>
      <c r="V68" s="368">
        <v>37</v>
      </c>
      <c r="W68" s="364">
        <v>5.2857142857142856</v>
      </c>
      <c r="X68" s="368">
        <v>109</v>
      </c>
      <c r="Y68" s="364">
        <v>15.571428571428571</v>
      </c>
      <c r="Z68" s="368">
        <v>85</v>
      </c>
      <c r="AA68" s="364">
        <v>12.142857142857142</v>
      </c>
      <c r="AB68" s="368">
        <v>133</v>
      </c>
      <c r="AC68" s="364">
        <v>19</v>
      </c>
      <c r="AD68" s="368">
        <v>80</v>
      </c>
      <c r="AE68" s="364">
        <v>11.428571428571429</v>
      </c>
      <c r="AF68" s="369">
        <v>140</v>
      </c>
      <c r="AG68" s="364">
        <v>20</v>
      </c>
      <c r="AH68" s="369">
        <v>196</v>
      </c>
      <c r="AI68" s="364">
        <v>28</v>
      </c>
      <c r="AJ68" s="369">
        <v>40</v>
      </c>
      <c r="AK68" s="364">
        <v>5.7142857142857144</v>
      </c>
      <c r="AL68" s="369">
        <v>1351</v>
      </c>
      <c r="AM68" s="364">
        <v>193</v>
      </c>
      <c r="AN68" s="369">
        <v>1456</v>
      </c>
      <c r="AO68" s="364">
        <v>208</v>
      </c>
      <c r="AP68" s="369">
        <v>2386</v>
      </c>
      <c r="AQ68" s="364">
        <v>340.85714285714283</v>
      </c>
      <c r="AR68" s="369">
        <v>1162</v>
      </c>
      <c r="AS68" s="364">
        <v>166</v>
      </c>
    </row>
    <row r="69" spans="1:45" ht="13.5" customHeight="1" x14ac:dyDescent="0.3">
      <c r="A69" s="362" t="s">
        <v>238</v>
      </c>
      <c r="B69" s="363" t="str">
        <f>'[1]Incentive Goal'!B68</f>
        <v>NASH</v>
      </c>
      <c r="C69" s="364">
        <v>14</v>
      </c>
      <c r="D69" s="364">
        <v>19.5</v>
      </c>
      <c r="E69" s="365">
        <v>4353</v>
      </c>
      <c r="F69" s="366">
        <v>310.92857142857144</v>
      </c>
      <c r="G69" s="365">
        <v>322</v>
      </c>
      <c r="H69" s="366">
        <v>23</v>
      </c>
      <c r="I69" s="365">
        <v>255</v>
      </c>
      <c r="J69" s="366">
        <v>18.214285714285715</v>
      </c>
      <c r="K69" s="367">
        <v>8983797.8200000003</v>
      </c>
      <c r="L69" s="367">
        <v>641699.84428571432</v>
      </c>
      <c r="M69" s="367">
        <v>460707.58051282051</v>
      </c>
      <c r="N69" s="371">
        <v>102472</v>
      </c>
      <c r="O69" s="364">
        <v>7319.4285714285716</v>
      </c>
      <c r="P69" s="371">
        <v>546</v>
      </c>
      <c r="Q69" s="364">
        <v>39</v>
      </c>
      <c r="R69" s="368">
        <v>14481</v>
      </c>
      <c r="S69" s="364">
        <v>1034.3571428571429</v>
      </c>
      <c r="T69" s="368">
        <v>1411</v>
      </c>
      <c r="U69" s="364">
        <v>100.78571428571429</v>
      </c>
      <c r="V69" s="368">
        <v>185</v>
      </c>
      <c r="W69" s="364">
        <v>13.214285714285714</v>
      </c>
      <c r="X69" s="368">
        <v>330</v>
      </c>
      <c r="Y69" s="364">
        <v>23.571428571428573</v>
      </c>
      <c r="Z69" s="368">
        <v>378</v>
      </c>
      <c r="AA69" s="364">
        <v>27</v>
      </c>
      <c r="AB69" s="368">
        <v>227</v>
      </c>
      <c r="AC69" s="364">
        <v>16.214285714285715</v>
      </c>
      <c r="AD69" s="368">
        <v>1135</v>
      </c>
      <c r="AE69" s="364">
        <v>81.071428571428569</v>
      </c>
      <c r="AF69" s="369">
        <v>373</v>
      </c>
      <c r="AG69" s="364">
        <v>26.642857142857142</v>
      </c>
      <c r="AH69" s="369">
        <v>311</v>
      </c>
      <c r="AI69" s="364">
        <v>22.214285714285715</v>
      </c>
      <c r="AJ69" s="369">
        <v>37</v>
      </c>
      <c r="AK69" s="364">
        <v>2.6428571428571428</v>
      </c>
      <c r="AL69" s="369">
        <v>3229</v>
      </c>
      <c r="AM69" s="364">
        <v>230.64285714285714</v>
      </c>
      <c r="AN69" s="369">
        <v>4731</v>
      </c>
      <c r="AO69" s="364">
        <v>337.92857142857144</v>
      </c>
      <c r="AP69" s="369">
        <v>5775</v>
      </c>
      <c r="AQ69" s="364">
        <v>412.5</v>
      </c>
      <c r="AR69" s="369">
        <v>4456</v>
      </c>
      <c r="AS69" s="364">
        <v>318.28571428571428</v>
      </c>
    </row>
    <row r="70" spans="1:45" ht="13.5" customHeight="1" x14ac:dyDescent="0.3">
      <c r="A70" s="362" t="s">
        <v>166</v>
      </c>
      <c r="B70" s="363" t="str">
        <f>'[1]Incentive Goal'!B69</f>
        <v>NEW HANOVER</v>
      </c>
      <c r="C70" s="364">
        <v>14</v>
      </c>
      <c r="D70" s="364">
        <v>15</v>
      </c>
      <c r="E70" s="365">
        <v>4677</v>
      </c>
      <c r="F70" s="366">
        <v>334.07142857142856</v>
      </c>
      <c r="G70" s="365">
        <v>257</v>
      </c>
      <c r="H70" s="366">
        <v>18.357142857142858</v>
      </c>
      <c r="I70" s="365">
        <v>244</v>
      </c>
      <c r="J70" s="366">
        <v>17.428571428571427</v>
      </c>
      <c r="K70" s="367">
        <v>10906601.01</v>
      </c>
      <c r="L70" s="367">
        <v>779042.92928571429</v>
      </c>
      <c r="M70" s="367">
        <v>727106.73399999994</v>
      </c>
      <c r="N70" s="371">
        <v>126164</v>
      </c>
      <c r="O70" s="364">
        <v>9011.7142857142862</v>
      </c>
      <c r="P70" s="371">
        <v>539</v>
      </c>
      <c r="Q70" s="364">
        <v>38.5</v>
      </c>
      <c r="R70" s="368">
        <v>3545</v>
      </c>
      <c r="S70" s="364">
        <v>253.21428571428572</v>
      </c>
      <c r="T70" s="368">
        <v>83</v>
      </c>
      <c r="U70" s="364">
        <v>5.9285714285714288</v>
      </c>
      <c r="V70" s="368">
        <v>123</v>
      </c>
      <c r="W70" s="364">
        <v>8.7857142857142865</v>
      </c>
      <c r="X70" s="368">
        <v>271</v>
      </c>
      <c r="Y70" s="364">
        <v>19.357142857142858</v>
      </c>
      <c r="Z70" s="368">
        <v>296</v>
      </c>
      <c r="AA70" s="364">
        <v>21.142857142857142</v>
      </c>
      <c r="AB70" s="368">
        <v>213</v>
      </c>
      <c r="AC70" s="364">
        <v>15.214285714285714</v>
      </c>
      <c r="AD70" s="368">
        <v>52</v>
      </c>
      <c r="AE70" s="364">
        <v>3.7142857142857144</v>
      </c>
      <c r="AF70" s="369">
        <v>166</v>
      </c>
      <c r="AG70" s="364">
        <v>11.857142857142858</v>
      </c>
      <c r="AH70" s="369">
        <v>254</v>
      </c>
      <c r="AI70" s="364">
        <v>18.142857142857142</v>
      </c>
      <c r="AJ70" s="369">
        <v>93</v>
      </c>
      <c r="AK70" s="364">
        <v>6.6428571428571432</v>
      </c>
      <c r="AL70" s="369">
        <v>3674</v>
      </c>
      <c r="AM70" s="364">
        <v>262.42857142857144</v>
      </c>
      <c r="AN70" s="369">
        <v>2239</v>
      </c>
      <c r="AO70" s="364">
        <v>159.92857142857142</v>
      </c>
      <c r="AP70" s="369">
        <v>2518</v>
      </c>
      <c r="AQ70" s="364">
        <v>179.85714285714286</v>
      </c>
      <c r="AR70" s="369">
        <v>2439</v>
      </c>
      <c r="AS70" s="364">
        <v>174.21428571428572</v>
      </c>
    </row>
    <row r="71" spans="1:45" ht="13.5" customHeight="1" x14ac:dyDescent="0.3">
      <c r="A71" s="362" t="s">
        <v>154</v>
      </c>
      <c r="B71" s="363" t="str">
        <f>'[1]Incentive Goal'!B70</f>
        <v>NORTH CAROLINA</v>
      </c>
      <c r="C71" s="364">
        <v>0</v>
      </c>
      <c r="D71" s="364">
        <v>0</v>
      </c>
      <c r="E71" s="365">
        <v>7</v>
      </c>
      <c r="F71" s="366"/>
      <c r="G71" s="365">
        <v>18</v>
      </c>
      <c r="H71" s="366">
        <v>0</v>
      </c>
      <c r="I71" s="365"/>
      <c r="J71" s="366" t="e">
        <v>#DIV/0!</v>
      </c>
      <c r="K71" s="367">
        <v>0</v>
      </c>
      <c r="L71" s="367" t="e">
        <v>#DIV/0!</v>
      </c>
      <c r="M71" s="367" t="e">
        <v>#DIV/0!</v>
      </c>
      <c r="N71" s="371">
        <v>372547</v>
      </c>
      <c r="O71" s="364" t="e">
        <v>#DIV/0!</v>
      </c>
      <c r="P71" s="371">
        <v>3016</v>
      </c>
      <c r="Q71" s="364" t="e">
        <v>#DIV/0!</v>
      </c>
      <c r="R71" s="368">
        <v>30979</v>
      </c>
      <c r="S71" s="364" t="e">
        <v>#DIV/0!</v>
      </c>
      <c r="T71" s="368">
        <v>44</v>
      </c>
      <c r="U71" s="364" t="e">
        <v>#DIV/0!</v>
      </c>
      <c r="V71" s="368">
        <v>0</v>
      </c>
      <c r="W71" s="364" t="e">
        <v>#DIV/0!</v>
      </c>
      <c r="X71" s="368">
        <v>9</v>
      </c>
      <c r="Y71" s="364" t="e">
        <v>#DIV/0!</v>
      </c>
      <c r="Z71" s="368">
        <v>0</v>
      </c>
      <c r="AA71" s="364" t="e">
        <v>#DIV/0!</v>
      </c>
      <c r="AB71" s="368">
        <v>0</v>
      </c>
      <c r="AC71" s="364" t="e">
        <v>#DIV/0!</v>
      </c>
      <c r="AD71" s="368">
        <v>1</v>
      </c>
      <c r="AE71" s="364" t="e">
        <v>#DIV/0!</v>
      </c>
      <c r="AF71" s="369">
        <v>0</v>
      </c>
      <c r="AG71" s="364" t="e">
        <v>#DIV/0!</v>
      </c>
      <c r="AH71" s="369">
        <v>0</v>
      </c>
      <c r="AI71" s="364" t="e">
        <v>#DIV/0!</v>
      </c>
      <c r="AJ71" s="369">
        <v>0</v>
      </c>
      <c r="AK71" s="364" t="e">
        <v>#DIV/0!</v>
      </c>
      <c r="AL71" s="369">
        <v>0</v>
      </c>
      <c r="AM71" s="364" t="e">
        <v>#DIV/0!</v>
      </c>
      <c r="AN71" s="369">
        <v>15</v>
      </c>
      <c r="AO71" s="364" t="e">
        <v>#DIV/0!</v>
      </c>
      <c r="AP71" s="369">
        <v>93</v>
      </c>
      <c r="AQ71" s="364" t="e">
        <v>#DIV/0!</v>
      </c>
      <c r="AR71" s="369">
        <v>0</v>
      </c>
      <c r="AS71" s="364" t="e">
        <v>#DIV/0!</v>
      </c>
    </row>
    <row r="72" spans="1:45" ht="13.5" customHeight="1" x14ac:dyDescent="0.3">
      <c r="A72" s="362" t="s">
        <v>238</v>
      </c>
      <c r="B72" s="363" t="str">
        <f>'[1]Incentive Goal'!B71</f>
        <v>NORTHAMPTON</v>
      </c>
      <c r="C72" s="364">
        <v>6</v>
      </c>
      <c r="D72" s="364">
        <v>5</v>
      </c>
      <c r="E72" s="365">
        <v>1555</v>
      </c>
      <c r="F72" s="366">
        <v>259.16666666666669</v>
      </c>
      <c r="G72" s="365">
        <v>75</v>
      </c>
      <c r="H72" s="366">
        <v>12.5</v>
      </c>
      <c r="I72" s="365">
        <v>61</v>
      </c>
      <c r="J72" s="366">
        <v>10.166666666666666</v>
      </c>
      <c r="K72" s="367">
        <v>1992592.4</v>
      </c>
      <c r="L72" s="367">
        <v>332098.73333333334</v>
      </c>
      <c r="M72" s="367">
        <v>398518.48</v>
      </c>
      <c r="N72" s="371">
        <v>32425</v>
      </c>
      <c r="O72" s="364">
        <v>5404.166666666667</v>
      </c>
      <c r="P72" s="371">
        <v>89</v>
      </c>
      <c r="Q72" s="364">
        <v>14.833333333333334</v>
      </c>
      <c r="R72" s="368">
        <v>4028</v>
      </c>
      <c r="S72" s="364">
        <v>671.33333333333337</v>
      </c>
      <c r="T72" s="368">
        <v>147</v>
      </c>
      <c r="U72" s="364">
        <v>24.5</v>
      </c>
      <c r="V72" s="368">
        <v>51</v>
      </c>
      <c r="W72" s="364">
        <v>8.5</v>
      </c>
      <c r="X72" s="368">
        <v>76</v>
      </c>
      <c r="Y72" s="364">
        <v>12.666666666666666</v>
      </c>
      <c r="Z72" s="368">
        <v>116</v>
      </c>
      <c r="AA72" s="364">
        <v>19.333333333333332</v>
      </c>
      <c r="AB72" s="368">
        <v>58</v>
      </c>
      <c r="AC72" s="364">
        <v>9.6666666666666661</v>
      </c>
      <c r="AD72" s="368">
        <v>24</v>
      </c>
      <c r="AE72" s="364">
        <v>4</v>
      </c>
      <c r="AF72" s="369">
        <v>51</v>
      </c>
      <c r="AG72" s="364">
        <v>8.5</v>
      </c>
      <c r="AH72" s="369">
        <v>112</v>
      </c>
      <c r="AI72" s="364">
        <v>18.666666666666668</v>
      </c>
      <c r="AJ72" s="369">
        <v>34</v>
      </c>
      <c r="AK72" s="364">
        <v>5.666666666666667</v>
      </c>
      <c r="AL72" s="369">
        <v>794</v>
      </c>
      <c r="AM72" s="364">
        <v>132.33333333333334</v>
      </c>
      <c r="AN72" s="369">
        <v>678</v>
      </c>
      <c r="AO72" s="364">
        <v>113</v>
      </c>
      <c r="AP72" s="369">
        <v>564</v>
      </c>
      <c r="AQ72" s="364">
        <v>94</v>
      </c>
      <c r="AR72" s="369">
        <v>185</v>
      </c>
      <c r="AS72" s="364">
        <v>30.833333333333332</v>
      </c>
    </row>
    <row r="73" spans="1:45" ht="13.5" customHeight="1" x14ac:dyDescent="0.3">
      <c r="A73" s="362" t="s">
        <v>166</v>
      </c>
      <c r="B73" s="363" t="str">
        <f>'[1]Incentive Goal'!B72</f>
        <v>ONSLOW</v>
      </c>
      <c r="C73" s="364">
        <v>13</v>
      </c>
      <c r="D73" s="364">
        <v>18</v>
      </c>
      <c r="E73" s="365">
        <v>6921</v>
      </c>
      <c r="F73" s="366">
        <v>532.38461538461536</v>
      </c>
      <c r="G73" s="365">
        <v>275</v>
      </c>
      <c r="H73" s="366">
        <v>21.153846153846153</v>
      </c>
      <c r="I73" s="365">
        <v>391</v>
      </c>
      <c r="J73" s="366">
        <v>30.076923076923077</v>
      </c>
      <c r="K73" s="367">
        <v>19851464.100000001</v>
      </c>
      <c r="L73" s="367">
        <v>1527035.7000000002</v>
      </c>
      <c r="M73" s="367">
        <v>1102859.1166666667</v>
      </c>
      <c r="N73" s="371">
        <v>105283</v>
      </c>
      <c r="O73" s="364">
        <v>8098.6923076923076</v>
      </c>
      <c r="P73" s="371">
        <v>271</v>
      </c>
      <c r="Q73" s="364">
        <v>20.846153846153847</v>
      </c>
      <c r="R73" s="368">
        <v>3401</v>
      </c>
      <c r="S73" s="364">
        <v>261.61538461538464</v>
      </c>
      <c r="T73" s="368">
        <v>15</v>
      </c>
      <c r="U73" s="364">
        <v>1.1538461538461537</v>
      </c>
      <c r="V73" s="368">
        <v>179</v>
      </c>
      <c r="W73" s="364">
        <v>13.76923076923077</v>
      </c>
      <c r="X73" s="368">
        <v>288</v>
      </c>
      <c r="Y73" s="364">
        <v>22.153846153846153</v>
      </c>
      <c r="Z73" s="368">
        <v>670</v>
      </c>
      <c r="AA73" s="364">
        <v>51.53846153846154</v>
      </c>
      <c r="AB73" s="368">
        <v>383</v>
      </c>
      <c r="AC73" s="364">
        <v>29.46153846153846</v>
      </c>
      <c r="AD73" s="368">
        <v>33</v>
      </c>
      <c r="AE73" s="364">
        <v>2.5384615384615383</v>
      </c>
      <c r="AF73" s="369">
        <v>274</v>
      </c>
      <c r="AG73" s="364">
        <v>21.076923076923077</v>
      </c>
      <c r="AH73" s="369">
        <v>452</v>
      </c>
      <c r="AI73" s="364">
        <v>34.769230769230766</v>
      </c>
      <c r="AJ73" s="369">
        <v>28</v>
      </c>
      <c r="AK73" s="364">
        <v>2.1538461538461537</v>
      </c>
      <c r="AL73" s="369">
        <v>3059</v>
      </c>
      <c r="AM73" s="364">
        <v>235.30769230769232</v>
      </c>
      <c r="AN73" s="369">
        <v>3081</v>
      </c>
      <c r="AO73" s="364">
        <v>237</v>
      </c>
      <c r="AP73" s="369">
        <v>5580</v>
      </c>
      <c r="AQ73" s="364">
        <v>429.23076923076923</v>
      </c>
      <c r="AR73" s="369">
        <v>1170</v>
      </c>
      <c r="AS73" s="364">
        <v>90</v>
      </c>
    </row>
    <row r="74" spans="1:45" ht="13.5" customHeight="1" x14ac:dyDescent="0.3">
      <c r="A74" s="362" t="s">
        <v>142</v>
      </c>
      <c r="B74" s="363" t="str">
        <f>'[1]Incentive Goal'!B73</f>
        <v>ORANGE</v>
      </c>
      <c r="C74" s="364">
        <v>8</v>
      </c>
      <c r="D74" s="364">
        <v>12</v>
      </c>
      <c r="E74" s="365">
        <v>1561</v>
      </c>
      <c r="F74" s="366">
        <v>195.125</v>
      </c>
      <c r="G74" s="365">
        <v>89</v>
      </c>
      <c r="H74" s="366">
        <v>11.125</v>
      </c>
      <c r="I74" s="365">
        <v>77</v>
      </c>
      <c r="J74" s="366">
        <v>9.625</v>
      </c>
      <c r="K74" s="367">
        <v>4406457.1100000003</v>
      </c>
      <c r="L74" s="367">
        <v>550807.13875000004</v>
      </c>
      <c r="M74" s="367">
        <v>367204.75916666671</v>
      </c>
      <c r="N74" s="371">
        <v>37158</v>
      </c>
      <c r="O74" s="364">
        <v>4644.75</v>
      </c>
      <c r="P74" s="371">
        <v>219</v>
      </c>
      <c r="Q74" s="364">
        <v>27.375</v>
      </c>
      <c r="R74" s="368">
        <v>5244</v>
      </c>
      <c r="S74" s="364">
        <v>655.5</v>
      </c>
      <c r="T74" s="368">
        <v>448</v>
      </c>
      <c r="U74" s="364">
        <v>56</v>
      </c>
      <c r="V74" s="368">
        <v>60</v>
      </c>
      <c r="W74" s="364">
        <v>7.5</v>
      </c>
      <c r="X74" s="368">
        <v>102</v>
      </c>
      <c r="Y74" s="364">
        <v>12.75</v>
      </c>
      <c r="Z74" s="368">
        <v>123</v>
      </c>
      <c r="AA74" s="364">
        <v>15.375</v>
      </c>
      <c r="AB74" s="368">
        <v>74</v>
      </c>
      <c r="AC74" s="364">
        <v>9.25</v>
      </c>
      <c r="AD74" s="368">
        <v>512</v>
      </c>
      <c r="AE74" s="364">
        <v>64</v>
      </c>
      <c r="AF74" s="369">
        <v>105</v>
      </c>
      <c r="AG74" s="364">
        <v>13.125</v>
      </c>
      <c r="AH74" s="369">
        <v>137</v>
      </c>
      <c r="AI74" s="364">
        <v>17.125</v>
      </c>
      <c r="AJ74" s="369">
        <v>29</v>
      </c>
      <c r="AK74" s="364">
        <v>3.625</v>
      </c>
      <c r="AL74" s="369">
        <v>1095</v>
      </c>
      <c r="AM74" s="364">
        <v>136.875</v>
      </c>
      <c r="AN74" s="369">
        <v>968</v>
      </c>
      <c r="AO74" s="364">
        <v>121</v>
      </c>
      <c r="AP74" s="369">
        <v>5920</v>
      </c>
      <c r="AQ74" s="364">
        <v>740</v>
      </c>
      <c r="AR74" s="369">
        <v>625</v>
      </c>
      <c r="AS74" s="364">
        <v>78.125</v>
      </c>
    </row>
    <row r="75" spans="1:45" ht="13.5" customHeight="1" x14ac:dyDescent="0.3">
      <c r="A75" s="362" t="s">
        <v>166</v>
      </c>
      <c r="B75" s="363" t="str">
        <f>'[1]Incentive Goal'!B74</f>
        <v>PAMLICO</v>
      </c>
      <c r="C75" s="364">
        <v>1</v>
      </c>
      <c r="D75" s="364">
        <v>1.33</v>
      </c>
      <c r="E75" s="365">
        <v>440</v>
      </c>
      <c r="F75" s="366">
        <v>440</v>
      </c>
      <c r="G75" s="365">
        <v>28</v>
      </c>
      <c r="H75" s="366">
        <v>28</v>
      </c>
      <c r="I75" s="365">
        <v>23</v>
      </c>
      <c r="J75" s="366">
        <v>23</v>
      </c>
      <c r="K75" s="367">
        <v>820205.64</v>
      </c>
      <c r="L75" s="367">
        <v>820205.64</v>
      </c>
      <c r="M75" s="367">
        <v>616695.96992481197</v>
      </c>
      <c r="N75" s="371">
        <v>9306</v>
      </c>
      <c r="O75" s="364">
        <v>9306</v>
      </c>
      <c r="P75" s="371">
        <v>25</v>
      </c>
      <c r="Q75" s="364">
        <v>25</v>
      </c>
      <c r="R75" s="368">
        <v>750</v>
      </c>
      <c r="S75" s="364">
        <v>750</v>
      </c>
      <c r="T75" s="368">
        <v>0</v>
      </c>
      <c r="U75" s="364">
        <v>0</v>
      </c>
      <c r="V75" s="368">
        <v>7</v>
      </c>
      <c r="W75" s="364">
        <v>7</v>
      </c>
      <c r="X75" s="368">
        <v>30</v>
      </c>
      <c r="Y75" s="364">
        <v>30</v>
      </c>
      <c r="Z75" s="368">
        <v>35</v>
      </c>
      <c r="AA75" s="364">
        <v>35</v>
      </c>
      <c r="AB75" s="368">
        <v>21</v>
      </c>
      <c r="AC75" s="364">
        <v>21</v>
      </c>
      <c r="AD75" s="368">
        <v>1</v>
      </c>
      <c r="AE75" s="364">
        <v>1</v>
      </c>
      <c r="AF75" s="369">
        <v>27</v>
      </c>
      <c r="AG75" s="364">
        <v>27</v>
      </c>
      <c r="AH75" s="369">
        <v>33</v>
      </c>
      <c r="AI75" s="364">
        <v>33</v>
      </c>
      <c r="AJ75" s="369">
        <v>8</v>
      </c>
      <c r="AK75" s="364">
        <v>8</v>
      </c>
      <c r="AL75" s="369">
        <v>159</v>
      </c>
      <c r="AM75" s="364">
        <v>159</v>
      </c>
      <c r="AN75" s="369">
        <v>428</v>
      </c>
      <c r="AO75" s="364">
        <v>428</v>
      </c>
      <c r="AP75" s="369">
        <v>167</v>
      </c>
      <c r="AQ75" s="364">
        <v>167</v>
      </c>
      <c r="AR75" s="369">
        <v>220</v>
      </c>
      <c r="AS75" s="364">
        <v>220</v>
      </c>
    </row>
    <row r="76" spans="1:45" ht="13.5" customHeight="1" x14ac:dyDescent="0.3">
      <c r="A76" s="362" t="s">
        <v>315</v>
      </c>
      <c r="B76" s="363" t="str">
        <f>'[1]Incentive Goal'!B75</f>
        <v>PASQUOTANK</v>
      </c>
      <c r="C76" s="364">
        <v>5</v>
      </c>
      <c r="D76" s="364">
        <v>5</v>
      </c>
      <c r="E76" s="365">
        <v>1990</v>
      </c>
      <c r="F76" s="366">
        <v>398</v>
      </c>
      <c r="G76" s="365">
        <v>59</v>
      </c>
      <c r="H76" s="366">
        <v>11.8</v>
      </c>
      <c r="I76" s="365">
        <v>79</v>
      </c>
      <c r="J76" s="366">
        <v>15.8</v>
      </c>
      <c r="K76" s="367">
        <v>4079547.25</v>
      </c>
      <c r="L76" s="367">
        <v>815909.45</v>
      </c>
      <c r="M76" s="367">
        <v>815909.45</v>
      </c>
      <c r="N76" s="371">
        <v>37896</v>
      </c>
      <c r="O76" s="364">
        <v>7579.2</v>
      </c>
      <c r="P76" s="371">
        <v>122</v>
      </c>
      <c r="Q76" s="364">
        <v>24.4</v>
      </c>
      <c r="R76" s="368">
        <v>1229</v>
      </c>
      <c r="S76" s="364">
        <v>245.8</v>
      </c>
      <c r="T76" s="368">
        <v>8</v>
      </c>
      <c r="U76" s="364">
        <v>1.6</v>
      </c>
      <c r="V76" s="368">
        <v>32</v>
      </c>
      <c r="W76" s="364">
        <v>6.4</v>
      </c>
      <c r="X76" s="368">
        <v>124</v>
      </c>
      <c r="Y76" s="364">
        <v>24.8</v>
      </c>
      <c r="Z76" s="368">
        <v>147</v>
      </c>
      <c r="AA76" s="364">
        <v>29.4</v>
      </c>
      <c r="AB76" s="368">
        <v>109</v>
      </c>
      <c r="AC76" s="364">
        <v>21.8</v>
      </c>
      <c r="AD76" s="368">
        <v>24</v>
      </c>
      <c r="AE76" s="364">
        <v>4.8</v>
      </c>
      <c r="AF76" s="369">
        <v>76</v>
      </c>
      <c r="AG76" s="364">
        <v>15.2</v>
      </c>
      <c r="AH76" s="369">
        <v>136</v>
      </c>
      <c r="AI76" s="364">
        <v>27.2</v>
      </c>
      <c r="AJ76" s="369">
        <v>46</v>
      </c>
      <c r="AK76" s="364">
        <v>9.1999999999999993</v>
      </c>
      <c r="AL76" s="369">
        <v>794</v>
      </c>
      <c r="AM76" s="364">
        <v>158.80000000000001</v>
      </c>
      <c r="AN76" s="369">
        <v>1153</v>
      </c>
      <c r="AO76" s="364">
        <v>230.6</v>
      </c>
      <c r="AP76" s="369">
        <v>1313</v>
      </c>
      <c r="AQ76" s="364">
        <v>262.60000000000002</v>
      </c>
      <c r="AR76" s="369">
        <v>359</v>
      </c>
      <c r="AS76" s="364">
        <v>71.8</v>
      </c>
    </row>
    <row r="77" spans="1:45" ht="13.5" customHeight="1" x14ac:dyDescent="0.3">
      <c r="A77" s="362" t="s">
        <v>166</v>
      </c>
      <c r="B77" s="363" t="str">
        <f>'[1]Incentive Goal'!B76</f>
        <v>PENDER</v>
      </c>
      <c r="C77" s="364">
        <v>3</v>
      </c>
      <c r="D77" s="364">
        <v>5.5</v>
      </c>
      <c r="E77" s="365">
        <v>1481</v>
      </c>
      <c r="F77" s="366">
        <v>493.66666666666669</v>
      </c>
      <c r="G77" s="365">
        <v>53</v>
      </c>
      <c r="H77" s="366">
        <v>17.666666666666668</v>
      </c>
      <c r="I77" s="365">
        <v>110</v>
      </c>
      <c r="J77" s="366">
        <v>36.666666666666664</v>
      </c>
      <c r="K77" s="367">
        <v>3333873.95</v>
      </c>
      <c r="L77" s="367">
        <v>1111291.3166666667</v>
      </c>
      <c r="M77" s="367">
        <v>606158.9</v>
      </c>
      <c r="N77" s="371">
        <v>30990</v>
      </c>
      <c r="O77" s="364">
        <v>10330</v>
      </c>
      <c r="P77" s="371">
        <v>175</v>
      </c>
      <c r="Q77" s="364">
        <v>58.333333333333336</v>
      </c>
      <c r="R77" s="368">
        <v>942</v>
      </c>
      <c r="S77" s="364">
        <v>314</v>
      </c>
      <c r="T77" s="368">
        <v>46</v>
      </c>
      <c r="U77" s="364">
        <v>15.333333333333334</v>
      </c>
      <c r="V77" s="368">
        <v>13</v>
      </c>
      <c r="W77" s="364">
        <v>4.333333333333333</v>
      </c>
      <c r="X77" s="368">
        <v>61</v>
      </c>
      <c r="Y77" s="364">
        <v>20.333333333333332</v>
      </c>
      <c r="Z77" s="368">
        <v>70</v>
      </c>
      <c r="AA77" s="364">
        <v>23.333333333333332</v>
      </c>
      <c r="AB77" s="368">
        <v>107</v>
      </c>
      <c r="AC77" s="364">
        <v>35.666666666666664</v>
      </c>
      <c r="AD77" s="368">
        <v>20</v>
      </c>
      <c r="AE77" s="364">
        <v>6.666666666666667</v>
      </c>
      <c r="AF77" s="369">
        <v>92</v>
      </c>
      <c r="AG77" s="364">
        <v>30.666666666666668</v>
      </c>
      <c r="AH77" s="369">
        <v>80</v>
      </c>
      <c r="AI77" s="364">
        <v>26.666666666666668</v>
      </c>
      <c r="AJ77" s="369">
        <v>22</v>
      </c>
      <c r="AK77" s="364">
        <v>7.333333333333333</v>
      </c>
      <c r="AL77" s="369">
        <v>721</v>
      </c>
      <c r="AM77" s="364">
        <v>240.33333333333334</v>
      </c>
      <c r="AN77" s="369">
        <v>854</v>
      </c>
      <c r="AO77" s="364">
        <v>284.66666666666669</v>
      </c>
      <c r="AP77" s="369">
        <v>1085</v>
      </c>
      <c r="AQ77" s="364">
        <v>361.66666666666669</v>
      </c>
      <c r="AR77" s="369">
        <v>263</v>
      </c>
      <c r="AS77" s="364">
        <v>87.666666666666671</v>
      </c>
    </row>
    <row r="78" spans="1:45" ht="13.5" customHeight="1" x14ac:dyDescent="0.3">
      <c r="A78" s="362" t="s">
        <v>315</v>
      </c>
      <c r="B78" s="363" t="str">
        <f>'[1]Incentive Goal'!B77</f>
        <v>PERQUIMANS</v>
      </c>
      <c r="C78" s="364">
        <v>0.5</v>
      </c>
      <c r="D78" s="364">
        <v>1.5</v>
      </c>
      <c r="E78" s="365">
        <v>491</v>
      </c>
      <c r="F78" s="366">
        <v>982</v>
      </c>
      <c r="G78" s="365">
        <v>24</v>
      </c>
      <c r="H78" s="366">
        <v>48</v>
      </c>
      <c r="I78" s="365">
        <v>17</v>
      </c>
      <c r="J78" s="366">
        <v>34</v>
      </c>
      <c r="K78" s="367">
        <v>1095224.6499999999</v>
      </c>
      <c r="L78" s="367">
        <v>2190449.2999999998</v>
      </c>
      <c r="M78" s="367">
        <v>730149.7666666666</v>
      </c>
      <c r="N78" s="371">
        <v>9142</v>
      </c>
      <c r="O78" s="364">
        <v>18284</v>
      </c>
      <c r="P78" s="371">
        <v>17</v>
      </c>
      <c r="Q78" s="364">
        <v>34</v>
      </c>
      <c r="R78" s="368">
        <v>347</v>
      </c>
      <c r="S78" s="364">
        <v>694</v>
      </c>
      <c r="T78" s="368">
        <v>7</v>
      </c>
      <c r="U78" s="364">
        <v>14</v>
      </c>
      <c r="V78" s="368">
        <v>0</v>
      </c>
      <c r="W78" s="364">
        <v>0</v>
      </c>
      <c r="X78" s="368">
        <v>5</v>
      </c>
      <c r="Y78" s="364">
        <v>10</v>
      </c>
      <c r="Z78" s="368">
        <v>0</v>
      </c>
      <c r="AA78" s="364">
        <v>0</v>
      </c>
      <c r="AB78" s="368">
        <v>0</v>
      </c>
      <c r="AC78" s="364">
        <v>0</v>
      </c>
      <c r="AD78" s="368">
        <v>1</v>
      </c>
      <c r="AE78" s="364">
        <v>2</v>
      </c>
      <c r="AF78" s="369">
        <v>21</v>
      </c>
      <c r="AG78" s="364">
        <v>42</v>
      </c>
      <c r="AH78" s="369">
        <v>53</v>
      </c>
      <c r="AI78" s="364">
        <v>106</v>
      </c>
      <c r="AJ78" s="369">
        <v>3</v>
      </c>
      <c r="AK78" s="364">
        <v>6</v>
      </c>
      <c r="AL78" s="369">
        <v>190</v>
      </c>
      <c r="AM78" s="364">
        <v>380</v>
      </c>
      <c r="AN78" s="369">
        <v>565</v>
      </c>
      <c r="AO78" s="364">
        <v>1130</v>
      </c>
      <c r="AP78" s="369">
        <v>955</v>
      </c>
      <c r="AQ78" s="364">
        <v>1910</v>
      </c>
      <c r="AR78" s="369">
        <v>152</v>
      </c>
      <c r="AS78" s="364">
        <v>304</v>
      </c>
    </row>
    <row r="79" spans="1:45" ht="13.5" customHeight="1" x14ac:dyDescent="0.3">
      <c r="A79" s="362" t="s">
        <v>142</v>
      </c>
      <c r="B79" s="363" t="str">
        <f>'[1]Incentive Goal'!B78</f>
        <v>PERSON</v>
      </c>
      <c r="C79" s="364">
        <v>7</v>
      </c>
      <c r="D79" s="364">
        <v>9</v>
      </c>
      <c r="E79" s="365">
        <v>1692</v>
      </c>
      <c r="F79" s="366">
        <v>241.71428571428572</v>
      </c>
      <c r="G79" s="365">
        <v>79</v>
      </c>
      <c r="H79" s="366">
        <v>11.285714285714286</v>
      </c>
      <c r="I79" s="365">
        <v>112</v>
      </c>
      <c r="J79" s="366">
        <v>16</v>
      </c>
      <c r="K79" s="367">
        <v>3205030.96</v>
      </c>
      <c r="L79" s="367">
        <v>457861.56571428571</v>
      </c>
      <c r="M79" s="367">
        <v>356114.55111111113</v>
      </c>
      <c r="N79" s="371">
        <v>35159</v>
      </c>
      <c r="O79" s="364">
        <v>5022.7142857142853</v>
      </c>
      <c r="P79" s="371">
        <v>158</v>
      </c>
      <c r="Q79" s="364">
        <v>22.571428571428573</v>
      </c>
      <c r="R79" s="368">
        <v>5639</v>
      </c>
      <c r="S79" s="364">
        <v>805.57142857142856</v>
      </c>
      <c r="T79" s="368">
        <v>435</v>
      </c>
      <c r="U79" s="364">
        <v>62.142857142857146</v>
      </c>
      <c r="V79" s="368">
        <v>43</v>
      </c>
      <c r="W79" s="364">
        <v>6.1428571428571432</v>
      </c>
      <c r="X79" s="368">
        <v>85</v>
      </c>
      <c r="Y79" s="364">
        <v>12.142857142857142</v>
      </c>
      <c r="Z79" s="368">
        <v>138</v>
      </c>
      <c r="AA79" s="364">
        <v>19.714285714285715</v>
      </c>
      <c r="AB79" s="368">
        <v>100</v>
      </c>
      <c r="AC79" s="364">
        <v>14.285714285714286</v>
      </c>
      <c r="AD79" s="368">
        <v>9</v>
      </c>
      <c r="AE79" s="364">
        <v>1.2857142857142858</v>
      </c>
      <c r="AF79" s="369">
        <v>41</v>
      </c>
      <c r="AG79" s="364">
        <v>5.8571428571428568</v>
      </c>
      <c r="AH79" s="369">
        <v>93</v>
      </c>
      <c r="AI79" s="364">
        <v>13.285714285714286</v>
      </c>
      <c r="AJ79" s="369">
        <v>7</v>
      </c>
      <c r="AK79" s="364">
        <v>1</v>
      </c>
      <c r="AL79" s="369">
        <v>822</v>
      </c>
      <c r="AM79" s="364">
        <v>117.42857142857143</v>
      </c>
      <c r="AN79" s="369">
        <v>1087</v>
      </c>
      <c r="AO79" s="364">
        <v>155.28571428571428</v>
      </c>
      <c r="AP79" s="369">
        <v>1373</v>
      </c>
      <c r="AQ79" s="364">
        <v>196.14285714285714</v>
      </c>
      <c r="AR79" s="369">
        <v>941</v>
      </c>
      <c r="AS79" s="364">
        <v>134.42857142857142</v>
      </c>
    </row>
    <row r="80" spans="1:45" ht="13.5" customHeight="1" x14ac:dyDescent="0.3">
      <c r="A80" s="362" t="s">
        <v>238</v>
      </c>
      <c r="B80" s="363" t="str">
        <f>'[1]Incentive Goal'!B79</f>
        <v>PITT</v>
      </c>
      <c r="C80" s="364">
        <v>22</v>
      </c>
      <c r="D80" s="364">
        <v>29.8</v>
      </c>
      <c r="E80" s="365">
        <v>8483</v>
      </c>
      <c r="F80" s="366">
        <v>385.59090909090907</v>
      </c>
      <c r="G80" s="365">
        <v>432</v>
      </c>
      <c r="H80" s="366">
        <v>19.636363636363637</v>
      </c>
      <c r="I80" s="365">
        <v>469</v>
      </c>
      <c r="J80" s="366">
        <v>21.318181818181817</v>
      </c>
      <c r="K80" s="367">
        <v>15188375.51</v>
      </c>
      <c r="L80" s="367">
        <v>690380.70499999996</v>
      </c>
      <c r="M80" s="367">
        <v>509677.03053691273</v>
      </c>
      <c r="N80" s="371">
        <v>125627</v>
      </c>
      <c r="O80" s="364">
        <v>5710.318181818182</v>
      </c>
      <c r="P80" s="371">
        <v>568</v>
      </c>
      <c r="Q80" s="364">
        <v>25.818181818181817</v>
      </c>
      <c r="R80" s="368">
        <v>12954</v>
      </c>
      <c r="S80" s="364">
        <v>588.81818181818187</v>
      </c>
      <c r="T80" s="368">
        <v>957</v>
      </c>
      <c r="U80" s="364">
        <v>43.5</v>
      </c>
      <c r="V80" s="368">
        <v>858</v>
      </c>
      <c r="W80" s="364">
        <v>39</v>
      </c>
      <c r="X80" s="368">
        <v>447</v>
      </c>
      <c r="Y80" s="364">
        <v>20.318181818181817</v>
      </c>
      <c r="Z80" s="368">
        <v>1546</v>
      </c>
      <c r="AA80" s="364">
        <v>70.272727272727266</v>
      </c>
      <c r="AB80" s="368">
        <v>420</v>
      </c>
      <c r="AC80" s="364">
        <v>19.09090909090909</v>
      </c>
      <c r="AD80" s="368">
        <v>1051</v>
      </c>
      <c r="AE80" s="364">
        <v>47.772727272727273</v>
      </c>
      <c r="AF80" s="369">
        <v>369</v>
      </c>
      <c r="AG80" s="364">
        <v>16.772727272727273</v>
      </c>
      <c r="AH80" s="369">
        <v>395</v>
      </c>
      <c r="AI80" s="364">
        <v>17.954545454545453</v>
      </c>
      <c r="AJ80" s="369">
        <v>109</v>
      </c>
      <c r="AK80" s="364">
        <v>4.9545454545454541</v>
      </c>
      <c r="AL80" s="369">
        <v>5344</v>
      </c>
      <c r="AM80" s="364">
        <v>242.90909090909091</v>
      </c>
      <c r="AN80" s="369">
        <v>7205</v>
      </c>
      <c r="AO80" s="364">
        <v>327.5</v>
      </c>
      <c r="AP80" s="369">
        <v>13857</v>
      </c>
      <c r="AQ80" s="364">
        <v>629.86363636363637</v>
      </c>
      <c r="AR80" s="369">
        <v>2018</v>
      </c>
      <c r="AS80" s="364">
        <v>91.727272727272734</v>
      </c>
    </row>
    <row r="81" spans="1:45" ht="13.5" customHeight="1" x14ac:dyDescent="0.3">
      <c r="A81" s="362" t="s">
        <v>251</v>
      </c>
      <c r="B81" s="363" t="str">
        <f>'[1]Incentive Goal'!B80</f>
        <v>POLK</v>
      </c>
      <c r="C81" s="364">
        <v>1</v>
      </c>
      <c r="D81" s="364">
        <v>1.1000000000000001</v>
      </c>
      <c r="E81" s="365">
        <v>360</v>
      </c>
      <c r="F81" s="366">
        <v>360</v>
      </c>
      <c r="G81" s="365">
        <v>17</v>
      </c>
      <c r="H81" s="366">
        <v>17</v>
      </c>
      <c r="I81" s="365">
        <v>37</v>
      </c>
      <c r="J81" s="366">
        <v>37</v>
      </c>
      <c r="K81" s="367">
        <v>696929.71</v>
      </c>
      <c r="L81" s="367">
        <v>696929.71</v>
      </c>
      <c r="M81" s="367">
        <v>633572.46363636351</v>
      </c>
      <c r="N81" s="371">
        <v>7485</v>
      </c>
      <c r="O81" s="364">
        <v>7485</v>
      </c>
      <c r="P81" s="371">
        <v>45</v>
      </c>
      <c r="Q81" s="364">
        <v>45</v>
      </c>
      <c r="R81" s="368">
        <v>1036</v>
      </c>
      <c r="S81" s="364">
        <v>1036</v>
      </c>
      <c r="T81" s="368">
        <v>49</v>
      </c>
      <c r="U81" s="364">
        <v>49</v>
      </c>
      <c r="V81" s="368">
        <v>5</v>
      </c>
      <c r="W81" s="364">
        <v>5</v>
      </c>
      <c r="X81" s="368">
        <v>17</v>
      </c>
      <c r="Y81" s="364">
        <v>17</v>
      </c>
      <c r="Z81" s="368">
        <v>44</v>
      </c>
      <c r="AA81" s="364">
        <v>44</v>
      </c>
      <c r="AB81" s="368">
        <v>35</v>
      </c>
      <c r="AC81" s="364">
        <v>35</v>
      </c>
      <c r="AD81" s="368">
        <v>0</v>
      </c>
      <c r="AE81" s="364">
        <v>0</v>
      </c>
      <c r="AF81" s="369">
        <v>0</v>
      </c>
      <c r="AG81" s="364">
        <v>0</v>
      </c>
      <c r="AH81" s="369">
        <v>74</v>
      </c>
      <c r="AI81" s="364">
        <v>74</v>
      </c>
      <c r="AJ81" s="369">
        <v>12</v>
      </c>
      <c r="AK81" s="364">
        <v>12</v>
      </c>
      <c r="AL81" s="369">
        <v>220</v>
      </c>
      <c r="AM81" s="364">
        <v>220</v>
      </c>
      <c r="AN81" s="369">
        <v>511</v>
      </c>
      <c r="AO81" s="364">
        <v>511</v>
      </c>
      <c r="AP81" s="369">
        <v>1052</v>
      </c>
      <c r="AQ81" s="364">
        <v>1052</v>
      </c>
      <c r="AR81" s="369">
        <v>448</v>
      </c>
      <c r="AS81" s="364">
        <v>448</v>
      </c>
    </row>
    <row r="82" spans="1:45" ht="13.5" customHeight="1" x14ac:dyDescent="0.3">
      <c r="A82" s="362" t="s">
        <v>142</v>
      </c>
      <c r="B82" s="363" t="str">
        <f>'[1]Incentive Goal'!B81</f>
        <v>RANDOLPH</v>
      </c>
      <c r="C82" s="364">
        <v>12</v>
      </c>
      <c r="D82" s="364">
        <v>15</v>
      </c>
      <c r="E82" s="365">
        <v>4054</v>
      </c>
      <c r="F82" s="366">
        <v>337.83333333333331</v>
      </c>
      <c r="G82" s="365">
        <v>90</v>
      </c>
      <c r="H82" s="366">
        <v>7.5</v>
      </c>
      <c r="I82" s="365">
        <v>254</v>
      </c>
      <c r="J82" s="366">
        <v>21.166666666666668</v>
      </c>
      <c r="K82" s="367">
        <v>8352535.4000000004</v>
      </c>
      <c r="L82" s="367">
        <v>696044.6166666667</v>
      </c>
      <c r="M82" s="367">
        <v>556835.69333333336</v>
      </c>
      <c r="N82" s="371">
        <v>82888</v>
      </c>
      <c r="O82" s="364">
        <v>6907.333333333333</v>
      </c>
      <c r="P82" s="371">
        <v>280</v>
      </c>
      <c r="Q82" s="364">
        <v>23.333333333333332</v>
      </c>
      <c r="R82" s="368">
        <v>4550</v>
      </c>
      <c r="S82" s="364">
        <v>379.16666666666669</v>
      </c>
      <c r="T82" s="368">
        <v>94</v>
      </c>
      <c r="U82" s="364">
        <v>7.833333333333333</v>
      </c>
      <c r="V82" s="368">
        <v>148</v>
      </c>
      <c r="W82" s="364">
        <v>12.333333333333334</v>
      </c>
      <c r="X82" s="368">
        <v>103</v>
      </c>
      <c r="Y82" s="364">
        <v>8.5833333333333339</v>
      </c>
      <c r="Z82" s="368">
        <v>447</v>
      </c>
      <c r="AA82" s="364">
        <v>37.25</v>
      </c>
      <c r="AB82" s="368">
        <v>237</v>
      </c>
      <c r="AC82" s="364">
        <v>19.75</v>
      </c>
      <c r="AD82" s="368">
        <v>23</v>
      </c>
      <c r="AE82" s="364">
        <v>1.9166666666666667</v>
      </c>
      <c r="AF82" s="369">
        <v>163</v>
      </c>
      <c r="AG82" s="364">
        <v>13.583333333333334</v>
      </c>
      <c r="AH82" s="369">
        <v>250</v>
      </c>
      <c r="AI82" s="364">
        <v>20.833333333333332</v>
      </c>
      <c r="AJ82" s="369">
        <v>40</v>
      </c>
      <c r="AK82" s="364">
        <v>3.3333333333333335</v>
      </c>
      <c r="AL82" s="369">
        <v>1935</v>
      </c>
      <c r="AM82" s="364">
        <v>161.25</v>
      </c>
      <c r="AN82" s="369">
        <v>3201</v>
      </c>
      <c r="AO82" s="364">
        <v>266.75</v>
      </c>
      <c r="AP82" s="369">
        <v>3725</v>
      </c>
      <c r="AQ82" s="364">
        <v>310.41666666666669</v>
      </c>
      <c r="AR82" s="369">
        <v>1505</v>
      </c>
      <c r="AS82" s="364">
        <v>125.41666666666667</v>
      </c>
    </row>
    <row r="83" spans="1:45" ht="13.5" customHeight="1" x14ac:dyDescent="0.3">
      <c r="A83" s="362" t="s">
        <v>153</v>
      </c>
      <c r="B83" s="363" t="str">
        <f>'[1]Incentive Goal'!B82</f>
        <v>RICHMOND</v>
      </c>
      <c r="C83" s="364">
        <v>8.75</v>
      </c>
      <c r="D83" s="364">
        <v>12</v>
      </c>
      <c r="E83" s="365">
        <v>3852</v>
      </c>
      <c r="F83" s="366">
        <v>440.22857142857146</v>
      </c>
      <c r="G83" s="365">
        <v>180</v>
      </c>
      <c r="H83" s="366">
        <v>20.571428571428573</v>
      </c>
      <c r="I83" s="365">
        <v>325</v>
      </c>
      <c r="J83" s="366">
        <v>37.142857142857146</v>
      </c>
      <c r="K83" s="367">
        <v>6056557.5099999998</v>
      </c>
      <c r="L83" s="367">
        <v>692178.00114285713</v>
      </c>
      <c r="M83" s="367">
        <v>504713.1258333333</v>
      </c>
      <c r="N83" s="371">
        <v>99989</v>
      </c>
      <c r="O83" s="364">
        <v>11427.314285714287</v>
      </c>
      <c r="P83" s="371">
        <v>391</v>
      </c>
      <c r="Q83" s="364">
        <v>44.685714285714283</v>
      </c>
      <c r="R83" s="368">
        <v>3110</v>
      </c>
      <c r="S83" s="364">
        <v>355.42857142857144</v>
      </c>
      <c r="T83" s="368">
        <v>211</v>
      </c>
      <c r="U83" s="364">
        <v>24.114285714285714</v>
      </c>
      <c r="V83" s="368">
        <v>117</v>
      </c>
      <c r="W83" s="364">
        <v>13.371428571428572</v>
      </c>
      <c r="X83" s="368">
        <v>189</v>
      </c>
      <c r="Y83" s="364">
        <v>21.6</v>
      </c>
      <c r="Z83" s="368">
        <v>191</v>
      </c>
      <c r="AA83" s="364">
        <v>21.828571428571429</v>
      </c>
      <c r="AB83" s="368">
        <v>255</v>
      </c>
      <c r="AC83" s="364">
        <v>29.142857142857142</v>
      </c>
      <c r="AD83" s="368">
        <v>18</v>
      </c>
      <c r="AE83" s="364">
        <v>2.0571428571428569</v>
      </c>
      <c r="AF83" s="369">
        <v>157</v>
      </c>
      <c r="AG83" s="364">
        <v>17.942857142857143</v>
      </c>
      <c r="AH83" s="369">
        <v>282</v>
      </c>
      <c r="AI83" s="364">
        <v>32.228571428571428</v>
      </c>
      <c r="AJ83" s="369">
        <v>38</v>
      </c>
      <c r="AK83" s="364">
        <v>4.3428571428571425</v>
      </c>
      <c r="AL83" s="369">
        <v>2883</v>
      </c>
      <c r="AM83" s="364">
        <v>329.48571428571427</v>
      </c>
      <c r="AN83" s="369">
        <v>3992</v>
      </c>
      <c r="AO83" s="364">
        <v>456.22857142857146</v>
      </c>
      <c r="AP83" s="369">
        <v>17298</v>
      </c>
      <c r="AQ83" s="364">
        <v>1976.9142857142858</v>
      </c>
      <c r="AR83" s="369">
        <v>1516</v>
      </c>
      <c r="AS83" s="364">
        <v>173.25714285714287</v>
      </c>
    </row>
    <row r="84" spans="1:45" ht="13.5" customHeight="1" x14ac:dyDescent="0.3">
      <c r="A84" s="362" t="s">
        <v>153</v>
      </c>
      <c r="B84" s="363" t="str">
        <f>'[1]Incentive Goal'!B83</f>
        <v>ROBESON</v>
      </c>
      <c r="C84" s="364">
        <v>25</v>
      </c>
      <c r="D84" s="364">
        <v>30</v>
      </c>
      <c r="E84" s="365">
        <v>8016</v>
      </c>
      <c r="F84" s="366">
        <v>320.64</v>
      </c>
      <c r="G84" s="365">
        <v>469</v>
      </c>
      <c r="H84" s="366">
        <v>18.760000000000002</v>
      </c>
      <c r="I84" s="365">
        <v>521</v>
      </c>
      <c r="J84" s="366">
        <v>20.84</v>
      </c>
      <c r="K84" s="367">
        <v>12112409.4</v>
      </c>
      <c r="L84" s="367">
        <v>484496.37599999999</v>
      </c>
      <c r="M84" s="367">
        <v>403746.98000000004</v>
      </c>
      <c r="N84" s="371">
        <v>198135</v>
      </c>
      <c r="O84" s="364">
        <v>7925.4</v>
      </c>
      <c r="P84" s="371">
        <v>819</v>
      </c>
      <c r="Q84" s="364">
        <v>32.76</v>
      </c>
      <c r="R84" s="368">
        <v>5606</v>
      </c>
      <c r="S84" s="364">
        <v>224.24</v>
      </c>
      <c r="T84" s="368">
        <v>301</v>
      </c>
      <c r="U84" s="364">
        <v>12.04</v>
      </c>
      <c r="V84" s="368">
        <v>186</v>
      </c>
      <c r="W84" s="364">
        <v>7.44</v>
      </c>
      <c r="X84" s="368">
        <v>510</v>
      </c>
      <c r="Y84" s="364">
        <v>20.399999999999999</v>
      </c>
      <c r="Z84" s="368">
        <v>395</v>
      </c>
      <c r="AA84" s="364">
        <v>15.8</v>
      </c>
      <c r="AB84" s="368">
        <v>447</v>
      </c>
      <c r="AC84" s="364">
        <v>17.88</v>
      </c>
      <c r="AD84" s="368">
        <v>454</v>
      </c>
      <c r="AE84" s="364">
        <v>18.16</v>
      </c>
      <c r="AF84" s="369">
        <v>586</v>
      </c>
      <c r="AG84" s="364">
        <v>23.44</v>
      </c>
      <c r="AH84" s="369">
        <v>691</v>
      </c>
      <c r="AI84" s="364">
        <v>27.64</v>
      </c>
      <c r="AJ84" s="369">
        <v>57</v>
      </c>
      <c r="AK84" s="364">
        <v>2.2799999999999998</v>
      </c>
      <c r="AL84" s="369">
        <v>3795</v>
      </c>
      <c r="AM84" s="364">
        <v>151.80000000000001</v>
      </c>
      <c r="AN84" s="369">
        <v>4238</v>
      </c>
      <c r="AO84" s="364">
        <v>169.52</v>
      </c>
      <c r="AP84" s="369">
        <v>8977</v>
      </c>
      <c r="AQ84" s="364">
        <v>359.08</v>
      </c>
      <c r="AR84" s="369">
        <v>2237</v>
      </c>
      <c r="AS84" s="364">
        <v>89.48</v>
      </c>
    </row>
    <row r="85" spans="1:45" ht="13.5" customHeight="1" x14ac:dyDescent="0.3">
      <c r="A85" s="362" t="s">
        <v>142</v>
      </c>
      <c r="B85" s="363" t="str">
        <f>'[1]Incentive Goal'!B84</f>
        <v>ROCKINGHAM</v>
      </c>
      <c r="C85" s="364">
        <v>8</v>
      </c>
      <c r="D85" s="364">
        <v>11</v>
      </c>
      <c r="E85" s="365">
        <v>3135</v>
      </c>
      <c r="F85" s="366">
        <v>391.875</v>
      </c>
      <c r="G85" s="365">
        <v>227</v>
      </c>
      <c r="H85" s="366">
        <v>28.375</v>
      </c>
      <c r="I85" s="365">
        <v>282</v>
      </c>
      <c r="J85" s="366">
        <v>35.25</v>
      </c>
      <c r="K85" s="367">
        <v>5605181.4800000004</v>
      </c>
      <c r="L85" s="367">
        <v>700647.68500000006</v>
      </c>
      <c r="M85" s="367">
        <v>509561.95272727276</v>
      </c>
      <c r="N85" s="371">
        <v>72572</v>
      </c>
      <c r="O85" s="364">
        <v>9071.5</v>
      </c>
      <c r="P85" s="371">
        <v>432</v>
      </c>
      <c r="Q85" s="364">
        <v>54</v>
      </c>
      <c r="R85" s="368">
        <v>615</v>
      </c>
      <c r="S85" s="364">
        <v>76.875</v>
      </c>
      <c r="T85" s="368">
        <v>34</v>
      </c>
      <c r="U85" s="364">
        <v>4.25</v>
      </c>
      <c r="V85" s="368">
        <v>235</v>
      </c>
      <c r="W85" s="364">
        <v>29.375</v>
      </c>
      <c r="X85" s="368">
        <v>234</v>
      </c>
      <c r="Y85" s="364">
        <v>29.25</v>
      </c>
      <c r="Z85" s="368">
        <v>890</v>
      </c>
      <c r="AA85" s="364">
        <v>111.25</v>
      </c>
      <c r="AB85" s="368">
        <v>265</v>
      </c>
      <c r="AC85" s="364">
        <v>33.125</v>
      </c>
      <c r="AD85" s="368">
        <v>11</v>
      </c>
      <c r="AE85" s="364">
        <v>1.375</v>
      </c>
      <c r="AF85" s="369">
        <v>101</v>
      </c>
      <c r="AG85" s="364">
        <v>12.625</v>
      </c>
      <c r="AH85" s="369">
        <v>456</v>
      </c>
      <c r="AI85" s="364">
        <v>57</v>
      </c>
      <c r="AJ85" s="369">
        <v>35</v>
      </c>
      <c r="AK85" s="364">
        <v>4.375</v>
      </c>
      <c r="AL85" s="369">
        <v>1832</v>
      </c>
      <c r="AM85" s="364">
        <v>229</v>
      </c>
      <c r="AN85" s="369">
        <v>2324</v>
      </c>
      <c r="AO85" s="364">
        <v>290.5</v>
      </c>
      <c r="AP85" s="369">
        <v>4954</v>
      </c>
      <c r="AQ85" s="364">
        <v>619.25</v>
      </c>
      <c r="AR85" s="369">
        <v>588</v>
      </c>
      <c r="AS85" s="364">
        <v>73.5</v>
      </c>
    </row>
    <row r="86" spans="1:45" ht="13.5" customHeight="1" x14ac:dyDescent="0.3">
      <c r="A86" s="362" t="s">
        <v>153</v>
      </c>
      <c r="B86" s="363" t="str">
        <f>'[1]Incentive Goal'!B85</f>
        <v>ROWAN</v>
      </c>
      <c r="C86" s="364">
        <v>13.5</v>
      </c>
      <c r="D86" s="364">
        <v>21</v>
      </c>
      <c r="E86" s="365">
        <v>4461</v>
      </c>
      <c r="F86" s="366">
        <v>330.44444444444446</v>
      </c>
      <c r="G86" s="365">
        <v>205</v>
      </c>
      <c r="H86" s="366">
        <v>15.185185185185185</v>
      </c>
      <c r="I86" s="365">
        <v>256</v>
      </c>
      <c r="J86" s="366">
        <v>18.962962962962962</v>
      </c>
      <c r="K86" s="367">
        <v>9535504.7100000009</v>
      </c>
      <c r="L86" s="367">
        <v>706333.68222222233</v>
      </c>
      <c r="M86" s="367">
        <v>454071.65285714291</v>
      </c>
      <c r="N86" s="371">
        <v>96895</v>
      </c>
      <c r="O86" s="364">
        <v>7177.4074074074078</v>
      </c>
      <c r="P86" s="371">
        <v>768</v>
      </c>
      <c r="Q86" s="364">
        <v>56.888888888888886</v>
      </c>
      <c r="R86" s="368">
        <v>55059</v>
      </c>
      <c r="S86" s="364">
        <v>4078.4444444444443</v>
      </c>
      <c r="T86" s="368">
        <v>25710</v>
      </c>
      <c r="U86" s="364">
        <v>1904.4444444444443</v>
      </c>
      <c r="V86" s="368">
        <v>72</v>
      </c>
      <c r="W86" s="364">
        <v>5.333333333333333</v>
      </c>
      <c r="X86" s="368">
        <v>202</v>
      </c>
      <c r="Y86" s="364">
        <v>14.962962962962964</v>
      </c>
      <c r="Z86" s="368">
        <v>190</v>
      </c>
      <c r="AA86" s="364">
        <v>14.074074074074074</v>
      </c>
      <c r="AB86" s="368">
        <v>251</v>
      </c>
      <c r="AC86" s="364">
        <v>18.592592592592592</v>
      </c>
      <c r="AD86" s="368">
        <v>17</v>
      </c>
      <c r="AE86" s="364">
        <v>1.2592592592592593</v>
      </c>
      <c r="AF86" s="369">
        <v>173</v>
      </c>
      <c r="AG86" s="364">
        <v>12.814814814814815</v>
      </c>
      <c r="AH86" s="369">
        <v>258</v>
      </c>
      <c r="AI86" s="364">
        <v>19.111111111111111</v>
      </c>
      <c r="AJ86" s="369">
        <v>67</v>
      </c>
      <c r="AK86" s="364">
        <v>4.9629629629629628</v>
      </c>
      <c r="AL86" s="369">
        <v>2997</v>
      </c>
      <c r="AM86" s="364">
        <v>222</v>
      </c>
      <c r="AN86" s="369">
        <v>4838</v>
      </c>
      <c r="AO86" s="364">
        <v>358.37037037037038</v>
      </c>
      <c r="AP86" s="369">
        <v>4262</v>
      </c>
      <c r="AQ86" s="364">
        <v>315.7037037037037</v>
      </c>
      <c r="AR86" s="369">
        <v>3740</v>
      </c>
      <c r="AS86" s="364">
        <v>277.03703703703701</v>
      </c>
    </row>
    <row r="87" spans="1:45" ht="13.5" customHeight="1" x14ac:dyDescent="0.3">
      <c r="A87" s="362" t="s">
        <v>152</v>
      </c>
      <c r="B87" s="363" t="str">
        <f>'[1]Incentive Goal'!B86</f>
        <v>RUTHERFORD</v>
      </c>
      <c r="C87" s="364">
        <v>9</v>
      </c>
      <c r="D87" s="364">
        <v>10</v>
      </c>
      <c r="E87" s="365">
        <v>3503</v>
      </c>
      <c r="F87" s="366">
        <v>389.22222222222223</v>
      </c>
      <c r="G87" s="365">
        <v>112</v>
      </c>
      <c r="H87" s="366">
        <v>12.444444444444445</v>
      </c>
      <c r="I87" s="365">
        <v>158</v>
      </c>
      <c r="J87" s="366">
        <v>17.555555555555557</v>
      </c>
      <c r="K87" s="367">
        <v>4923949.46</v>
      </c>
      <c r="L87" s="367">
        <v>547105.49555555556</v>
      </c>
      <c r="M87" s="367">
        <v>492394.946</v>
      </c>
      <c r="N87" s="371">
        <v>68897</v>
      </c>
      <c r="O87" s="364">
        <v>7655.2222222222226</v>
      </c>
      <c r="P87" s="371">
        <v>155</v>
      </c>
      <c r="Q87" s="364">
        <v>17.222222222222221</v>
      </c>
      <c r="R87" s="368">
        <v>15804</v>
      </c>
      <c r="S87" s="364">
        <v>1756</v>
      </c>
      <c r="T87" s="368">
        <v>397</v>
      </c>
      <c r="U87" s="364">
        <v>44.111111111111114</v>
      </c>
      <c r="V87" s="368">
        <v>53</v>
      </c>
      <c r="W87" s="364">
        <v>5.8888888888888893</v>
      </c>
      <c r="X87" s="368">
        <v>114</v>
      </c>
      <c r="Y87" s="364">
        <v>12.666666666666666</v>
      </c>
      <c r="Z87" s="368">
        <v>226</v>
      </c>
      <c r="AA87" s="364">
        <v>25.111111111111111</v>
      </c>
      <c r="AB87" s="368">
        <v>146</v>
      </c>
      <c r="AC87" s="364">
        <v>16.222222222222221</v>
      </c>
      <c r="AD87" s="368">
        <v>15</v>
      </c>
      <c r="AE87" s="364">
        <v>1.6666666666666667</v>
      </c>
      <c r="AF87" s="369">
        <v>79</v>
      </c>
      <c r="AG87" s="364">
        <v>8.7777777777777786</v>
      </c>
      <c r="AH87" s="369">
        <v>153</v>
      </c>
      <c r="AI87" s="364">
        <v>17</v>
      </c>
      <c r="AJ87" s="369">
        <v>7</v>
      </c>
      <c r="AK87" s="364">
        <v>0.77777777777777779</v>
      </c>
      <c r="AL87" s="369">
        <v>1620</v>
      </c>
      <c r="AM87" s="364">
        <v>180</v>
      </c>
      <c r="AN87" s="369">
        <v>1570</v>
      </c>
      <c r="AO87" s="364">
        <v>174.44444444444446</v>
      </c>
      <c r="AP87" s="369">
        <v>2102</v>
      </c>
      <c r="AQ87" s="364">
        <v>233.55555555555554</v>
      </c>
      <c r="AR87" s="369">
        <v>1260</v>
      </c>
      <c r="AS87" s="364">
        <v>140</v>
      </c>
    </row>
    <row r="88" spans="1:45" ht="13.5" customHeight="1" x14ac:dyDescent="0.3">
      <c r="A88" s="362" t="s">
        <v>166</v>
      </c>
      <c r="B88" s="363" t="str">
        <f>'[1]Incentive Goal'!B87</f>
        <v>SAMPSON</v>
      </c>
      <c r="C88" s="364">
        <v>10</v>
      </c>
      <c r="D88" s="364">
        <v>13</v>
      </c>
      <c r="E88" s="365">
        <v>2940</v>
      </c>
      <c r="F88" s="366">
        <v>294</v>
      </c>
      <c r="G88" s="365">
        <v>168</v>
      </c>
      <c r="H88" s="366">
        <v>16.8</v>
      </c>
      <c r="I88" s="365">
        <v>182</v>
      </c>
      <c r="J88" s="366">
        <v>18.2</v>
      </c>
      <c r="K88" s="367">
        <v>6488037.9000000004</v>
      </c>
      <c r="L88" s="367">
        <v>648803.79</v>
      </c>
      <c r="M88" s="367">
        <v>499079.83846153849</v>
      </c>
      <c r="N88" s="371">
        <v>61301</v>
      </c>
      <c r="O88" s="364">
        <v>6130.1</v>
      </c>
      <c r="P88" s="371">
        <v>285</v>
      </c>
      <c r="Q88" s="364">
        <v>28.5</v>
      </c>
      <c r="R88" s="368">
        <v>3267</v>
      </c>
      <c r="S88" s="364">
        <v>326.7</v>
      </c>
      <c r="T88" s="368">
        <v>78</v>
      </c>
      <c r="U88" s="364">
        <v>7.8</v>
      </c>
      <c r="V88" s="368">
        <v>66</v>
      </c>
      <c r="W88" s="364">
        <v>6.6</v>
      </c>
      <c r="X88" s="368">
        <v>171</v>
      </c>
      <c r="Y88" s="364">
        <v>17.100000000000001</v>
      </c>
      <c r="Z88" s="368">
        <v>228</v>
      </c>
      <c r="AA88" s="364">
        <v>22.8</v>
      </c>
      <c r="AB88" s="368">
        <v>167</v>
      </c>
      <c r="AC88" s="364">
        <v>16.7</v>
      </c>
      <c r="AD88" s="368">
        <v>26</v>
      </c>
      <c r="AE88" s="364">
        <v>2.6</v>
      </c>
      <c r="AF88" s="369">
        <v>303</v>
      </c>
      <c r="AG88" s="364">
        <v>30.3</v>
      </c>
      <c r="AH88" s="369">
        <v>273</v>
      </c>
      <c r="AI88" s="364">
        <v>27.3</v>
      </c>
      <c r="AJ88" s="369">
        <v>31</v>
      </c>
      <c r="AK88" s="364">
        <v>3.1</v>
      </c>
      <c r="AL88" s="369">
        <v>1961</v>
      </c>
      <c r="AM88" s="364">
        <v>196.1</v>
      </c>
      <c r="AN88" s="369">
        <v>2906</v>
      </c>
      <c r="AO88" s="364">
        <v>290.60000000000002</v>
      </c>
      <c r="AP88" s="369">
        <v>4031</v>
      </c>
      <c r="AQ88" s="364">
        <v>403.1</v>
      </c>
      <c r="AR88" s="369">
        <v>1618</v>
      </c>
      <c r="AS88" s="364">
        <v>161.80000000000001</v>
      </c>
    </row>
    <row r="89" spans="1:45" ht="13.5" customHeight="1" x14ac:dyDescent="0.3">
      <c r="A89" s="362" t="s">
        <v>153</v>
      </c>
      <c r="B89" s="363" t="str">
        <f>'[1]Incentive Goal'!B88</f>
        <v>SCOTLAND</v>
      </c>
      <c r="C89" s="364">
        <v>11</v>
      </c>
      <c r="D89" s="364">
        <v>13</v>
      </c>
      <c r="E89" s="365">
        <v>3435</v>
      </c>
      <c r="F89" s="366">
        <v>312.27272727272725</v>
      </c>
      <c r="G89" s="365">
        <v>168</v>
      </c>
      <c r="H89" s="366">
        <v>15.272727272727273</v>
      </c>
      <c r="I89" s="365">
        <v>164</v>
      </c>
      <c r="J89" s="366">
        <v>14.909090909090908</v>
      </c>
      <c r="K89" s="367">
        <v>5421560.0999999996</v>
      </c>
      <c r="L89" s="367">
        <v>492869.1</v>
      </c>
      <c r="M89" s="367">
        <v>417043.08461538458</v>
      </c>
      <c r="N89" s="371">
        <v>72409</v>
      </c>
      <c r="O89" s="364">
        <v>6582.636363636364</v>
      </c>
      <c r="P89" s="371">
        <v>182</v>
      </c>
      <c r="Q89" s="364">
        <v>16.545454545454547</v>
      </c>
      <c r="R89" s="368">
        <v>2104</v>
      </c>
      <c r="S89" s="364">
        <v>191.27272727272728</v>
      </c>
      <c r="T89" s="368">
        <v>9</v>
      </c>
      <c r="U89" s="364">
        <v>0.81818181818181823</v>
      </c>
      <c r="V89" s="368">
        <v>241</v>
      </c>
      <c r="W89" s="364">
        <v>21.90909090909091</v>
      </c>
      <c r="X89" s="368">
        <v>171</v>
      </c>
      <c r="Y89" s="364">
        <v>15.545454545454545</v>
      </c>
      <c r="Z89" s="368">
        <v>259</v>
      </c>
      <c r="AA89" s="364">
        <v>23.545454545454547</v>
      </c>
      <c r="AB89" s="368">
        <v>148</v>
      </c>
      <c r="AC89" s="364">
        <v>13.454545454545455</v>
      </c>
      <c r="AD89" s="368">
        <v>249</v>
      </c>
      <c r="AE89" s="364">
        <v>22.636363636363637</v>
      </c>
      <c r="AF89" s="369">
        <v>114</v>
      </c>
      <c r="AG89" s="364">
        <v>10.363636363636363</v>
      </c>
      <c r="AH89" s="369">
        <v>176</v>
      </c>
      <c r="AI89" s="364">
        <v>16</v>
      </c>
      <c r="AJ89" s="369">
        <v>47</v>
      </c>
      <c r="AK89" s="364">
        <v>4.2727272727272725</v>
      </c>
      <c r="AL89" s="369">
        <v>2475</v>
      </c>
      <c r="AM89" s="364">
        <v>225</v>
      </c>
      <c r="AN89" s="369">
        <v>2241</v>
      </c>
      <c r="AO89" s="364">
        <v>203.72727272727272</v>
      </c>
      <c r="AP89" s="369">
        <v>17340</v>
      </c>
      <c r="AQ89" s="364">
        <v>1576.3636363636363</v>
      </c>
      <c r="AR89" s="369">
        <v>374</v>
      </c>
      <c r="AS89" s="364">
        <v>34</v>
      </c>
    </row>
    <row r="90" spans="1:45" ht="13.5" customHeight="1" x14ac:dyDescent="0.3">
      <c r="A90" s="362" t="s">
        <v>153</v>
      </c>
      <c r="B90" s="363" t="str">
        <f>'[1]Incentive Goal'!B89</f>
        <v>STANLY</v>
      </c>
      <c r="C90" s="364">
        <v>6.63</v>
      </c>
      <c r="D90" s="364">
        <v>9.9999999999999982</v>
      </c>
      <c r="E90" s="365">
        <v>2061</v>
      </c>
      <c r="F90" s="366">
        <v>310.85972850678735</v>
      </c>
      <c r="G90" s="365">
        <v>144</v>
      </c>
      <c r="H90" s="366">
        <v>21.719457013574662</v>
      </c>
      <c r="I90" s="365">
        <v>158</v>
      </c>
      <c r="J90" s="366">
        <v>23.83107088989442</v>
      </c>
      <c r="K90" s="367">
        <v>3469047.72</v>
      </c>
      <c r="L90" s="367">
        <v>523234.9502262444</v>
      </c>
      <c r="M90" s="367">
        <v>346904.77200000006</v>
      </c>
      <c r="N90" s="371">
        <v>47134</v>
      </c>
      <c r="O90" s="364">
        <v>7109.2006033182506</v>
      </c>
      <c r="P90" s="371">
        <v>287</v>
      </c>
      <c r="Q90" s="364">
        <v>43.288084464555055</v>
      </c>
      <c r="R90" s="368">
        <v>1018</v>
      </c>
      <c r="S90" s="364">
        <v>153.5444947209653</v>
      </c>
      <c r="T90" s="368">
        <v>56</v>
      </c>
      <c r="U90" s="364">
        <v>8.4464555052790349</v>
      </c>
      <c r="V90" s="368">
        <v>27</v>
      </c>
      <c r="W90" s="364">
        <v>4.0723981900452486</v>
      </c>
      <c r="X90" s="368">
        <v>151</v>
      </c>
      <c r="Y90" s="364">
        <v>22.775263951734541</v>
      </c>
      <c r="Z90" s="368">
        <v>110</v>
      </c>
      <c r="AA90" s="364">
        <v>16.591251885369534</v>
      </c>
      <c r="AB90" s="368">
        <v>149</v>
      </c>
      <c r="AC90" s="364">
        <v>22.473604826546005</v>
      </c>
      <c r="AD90" s="368">
        <v>12</v>
      </c>
      <c r="AE90" s="364">
        <v>1.8099547511312217</v>
      </c>
      <c r="AF90" s="369">
        <v>50</v>
      </c>
      <c r="AG90" s="364">
        <v>7.5414781297134237</v>
      </c>
      <c r="AH90" s="369">
        <v>129</v>
      </c>
      <c r="AI90" s="364">
        <v>19.457013574660635</v>
      </c>
      <c r="AJ90" s="369">
        <v>25</v>
      </c>
      <c r="AK90" s="364">
        <v>3.7707390648567118</v>
      </c>
      <c r="AL90" s="369">
        <v>885</v>
      </c>
      <c r="AM90" s="364">
        <v>133.4841628959276</v>
      </c>
      <c r="AN90" s="369">
        <v>1223</v>
      </c>
      <c r="AO90" s="364">
        <v>184.46455505279036</v>
      </c>
      <c r="AP90" s="369">
        <v>557</v>
      </c>
      <c r="AQ90" s="364">
        <v>84.012066365007541</v>
      </c>
      <c r="AR90" s="369">
        <v>360</v>
      </c>
      <c r="AS90" s="364">
        <v>54.298642533936651</v>
      </c>
    </row>
    <row r="91" spans="1:45" ht="13.5" customHeight="1" x14ac:dyDescent="0.3">
      <c r="A91" s="362" t="s">
        <v>142</v>
      </c>
      <c r="B91" s="363" t="str">
        <f>'[1]Incentive Goal'!B90</f>
        <v>STOKES</v>
      </c>
      <c r="C91" s="364">
        <v>4</v>
      </c>
      <c r="D91" s="364">
        <v>6</v>
      </c>
      <c r="E91" s="365">
        <v>1020</v>
      </c>
      <c r="F91" s="366">
        <v>255</v>
      </c>
      <c r="G91" s="365">
        <v>48</v>
      </c>
      <c r="H91" s="366">
        <v>12</v>
      </c>
      <c r="I91" s="365">
        <v>52</v>
      </c>
      <c r="J91" s="366">
        <v>13</v>
      </c>
      <c r="K91" s="367">
        <v>2039740.97</v>
      </c>
      <c r="L91" s="367">
        <v>509935.24249999999</v>
      </c>
      <c r="M91" s="367">
        <v>339956.82833333331</v>
      </c>
      <c r="N91" s="371">
        <v>20181</v>
      </c>
      <c r="O91" s="364">
        <v>5045.25</v>
      </c>
      <c r="P91" s="371">
        <v>181</v>
      </c>
      <c r="Q91" s="364">
        <v>45.25</v>
      </c>
      <c r="R91" s="368">
        <v>374</v>
      </c>
      <c r="S91" s="364">
        <v>93.5</v>
      </c>
      <c r="T91" s="368">
        <v>9</v>
      </c>
      <c r="U91" s="364">
        <v>2.25</v>
      </c>
      <c r="V91" s="368">
        <v>22</v>
      </c>
      <c r="W91" s="364">
        <v>5.5</v>
      </c>
      <c r="X91" s="368">
        <v>50</v>
      </c>
      <c r="Y91" s="364">
        <v>12.5</v>
      </c>
      <c r="Z91" s="368">
        <v>85</v>
      </c>
      <c r="AA91" s="364">
        <v>21.25</v>
      </c>
      <c r="AB91" s="368">
        <v>45</v>
      </c>
      <c r="AC91" s="364">
        <v>11.25</v>
      </c>
      <c r="AD91" s="368">
        <v>7</v>
      </c>
      <c r="AE91" s="364">
        <v>1.75</v>
      </c>
      <c r="AF91" s="369">
        <v>21</v>
      </c>
      <c r="AG91" s="364">
        <v>5.25</v>
      </c>
      <c r="AH91" s="369">
        <v>75</v>
      </c>
      <c r="AI91" s="364">
        <v>18.75</v>
      </c>
      <c r="AJ91" s="369">
        <v>3</v>
      </c>
      <c r="AK91" s="364">
        <v>0.75</v>
      </c>
      <c r="AL91" s="369">
        <v>380</v>
      </c>
      <c r="AM91" s="364">
        <v>95</v>
      </c>
      <c r="AN91" s="369">
        <v>808</v>
      </c>
      <c r="AO91" s="364">
        <v>202</v>
      </c>
      <c r="AP91" s="369">
        <v>527</v>
      </c>
      <c r="AQ91" s="364">
        <v>131.75</v>
      </c>
      <c r="AR91" s="369">
        <v>130</v>
      </c>
      <c r="AS91" s="364">
        <v>32.5</v>
      </c>
    </row>
    <row r="92" spans="1:45" ht="13.5" customHeight="1" x14ac:dyDescent="0.3">
      <c r="A92" s="362" t="s">
        <v>142</v>
      </c>
      <c r="B92" s="363" t="str">
        <f>'[1]Incentive Goal'!B91</f>
        <v>SURRY</v>
      </c>
      <c r="C92" s="364">
        <v>7</v>
      </c>
      <c r="D92" s="364">
        <v>9</v>
      </c>
      <c r="E92" s="365">
        <v>1819</v>
      </c>
      <c r="F92" s="366">
        <v>259.85714285714283</v>
      </c>
      <c r="G92" s="365">
        <v>149</v>
      </c>
      <c r="H92" s="366">
        <v>21.285714285714285</v>
      </c>
      <c r="I92" s="365">
        <v>118</v>
      </c>
      <c r="J92" s="366">
        <v>16.857142857142858</v>
      </c>
      <c r="K92" s="367">
        <v>3262193.04</v>
      </c>
      <c r="L92" s="367">
        <v>466027.57714285713</v>
      </c>
      <c r="M92" s="367">
        <v>362465.89333333331</v>
      </c>
      <c r="N92" s="371">
        <v>38283</v>
      </c>
      <c r="O92" s="364">
        <v>5469</v>
      </c>
      <c r="P92" s="371">
        <v>206</v>
      </c>
      <c r="Q92" s="364">
        <v>29.428571428571427</v>
      </c>
      <c r="R92" s="368">
        <v>2077</v>
      </c>
      <c r="S92" s="364">
        <v>296.71428571428572</v>
      </c>
      <c r="T92" s="368">
        <v>24</v>
      </c>
      <c r="U92" s="364">
        <v>3.4285714285714284</v>
      </c>
      <c r="V92" s="368">
        <v>24</v>
      </c>
      <c r="W92" s="364">
        <v>3.4285714285714284</v>
      </c>
      <c r="X92" s="368">
        <v>166</v>
      </c>
      <c r="Y92" s="364">
        <v>23.714285714285715</v>
      </c>
      <c r="Z92" s="368">
        <v>153</v>
      </c>
      <c r="AA92" s="364">
        <v>21.857142857142858</v>
      </c>
      <c r="AB92" s="368">
        <v>103</v>
      </c>
      <c r="AC92" s="364">
        <v>14.714285714285714</v>
      </c>
      <c r="AD92" s="368">
        <v>16</v>
      </c>
      <c r="AE92" s="364">
        <v>2.2857142857142856</v>
      </c>
      <c r="AF92" s="369">
        <v>45</v>
      </c>
      <c r="AG92" s="364">
        <v>6.4285714285714288</v>
      </c>
      <c r="AH92" s="369">
        <v>75</v>
      </c>
      <c r="AI92" s="364">
        <v>10.714285714285714</v>
      </c>
      <c r="AJ92" s="369">
        <v>15</v>
      </c>
      <c r="AK92" s="364">
        <v>2.1428571428571428</v>
      </c>
      <c r="AL92" s="369">
        <v>679</v>
      </c>
      <c r="AM92" s="364">
        <v>97</v>
      </c>
      <c r="AN92" s="369">
        <v>747</v>
      </c>
      <c r="AO92" s="364">
        <v>106.71428571428571</v>
      </c>
      <c r="AP92" s="369">
        <v>5092</v>
      </c>
      <c r="AQ92" s="364">
        <v>727.42857142857144</v>
      </c>
      <c r="AR92" s="369">
        <v>298</v>
      </c>
      <c r="AS92" s="364">
        <v>42.571428571428569</v>
      </c>
    </row>
    <row r="93" spans="1:45" ht="13.5" customHeight="1" x14ac:dyDescent="0.3">
      <c r="A93" s="362" t="s">
        <v>251</v>
      </c>
      <c r="B93" s="363" t="str">
        <f>'[1]Incentive Goal'!B92</f>
        <v>SWAIN</v>
      </c>
      <c r="C93" s="364">
        <v>2</v>
      </c>
      <c r="D93" s="364">
        <v>2.35</v>
      </c>
      <c r="E93" s="365">
        <v>327</v>
      </c>
      <c r="F93" s="366">
        <v>163.5</v>
      </c>
      <c r="G93" s="365">
        <v>16</v>
      </c>
      <c r="H93" s="366">
        <v>8</v>
      </c>
      <c r="I93" s="365">
        <v>11</v>
      </c>
      <c r="J93" s="366">
        <v>5.5</v>
      </c>
      <c r="K93" s="367">
        <v>662029.71</v>
      </c>
      <c r="L93" s="367">
        <v>331014.85499999998</v>
      </c>
      <c r="M93" s="367">
        <v>281714.77021276596</v>
      </c>
      <c r="N93" s="371">
        <v>6769</v>
      </c>
      <c r="O93" s="364">
        <v>3384.5</v>
      </c>
      <c r="P93" s="371">
        <v>20</v>
      </c>
      <c r="Q93" s="364">
        <v>10</v>
      </c>
      <c r="R93" s="368">
        <v>857</v>
      </c>
      <c r="S93" s="364">
        <v>428.5</v>
      </c>
      <c r="T93" s="368">
        <v>8</v>
      </c>
      <c r="U93" s="364">
        <v>4</v>
      </c>
      <c r="V93" s="368">
        <v>0</v>
      </c>
      <c r="W93" s="364">
        <v>0</v>
      </c>
      <c r="X93" s="368">
        <v>20</v>
      </c>
      <c r="Y93" s="364">
        <v>10</v>
      </c>
      <c r="Z93" s="368">
        <v>14</v>
      </c>
      <c r="AA93" s="364">
        <v>7</v>
      </c>
      <c r="AB93" s="368">
        <v>12</v>
      </c>
      <c r="AC93" s="364">
        <v>6</v>
      </c>
      <c r="AD93" s="368">
        <v>1</v>
      </c>
      <c r="AE93" s="364">
        <v>0.5</v>
      </c>
      <c r="AF93" s="369">
        <v>13</v>
      </c>
      <c r="AG93" s="364">
        <v>6.5</v>
      </c>
      <c r="AH93" s="369">
        <v>29</v>
      </c>
      <c r="AI93" s="364">
        <v>14.5</v>
      </c>
      <c r="AJ93" s="369">
        <v>3</v>
      </c>
      <c r="AK93" s="364">
        <v>1.5</v>
      </c>
      <c r="AL93" s="369">
        <v>133</v>
      </c>
      <c r="AM93" s="364">
        <v>66.5</v>
      </c>
      <c r="AN93" s="369">
        <v>269</v>
      </c>
      <c r="AO93" s="364">
        <v>134.5</v>
      </c>
      <c r="AP93" s="369">
        <v>673</v>
      </c>
      <c r="AQ93" s="364">
        <v>336.5</v>
      </c>
      <c r="AR93" s="369">
        <v>306</v>
      </c>
      <c r="AS93" s="364">
        <v>153</v>
      </c>
    </row>
    <row r="94" spans="1:45" ht="13.5" customHeight="1" x14ac:dyDescent="0.3">
      <c r="A94" s="362" t="s">
        <v>251</v>
      </c>
      <c r="B94" s="363" t="str">
        <f>'[1]Incentive Goal'!B93</f>
        <v>TRANSYLVANIA</v>
      </c>
      <c r="C94" s="364">
        <v>2</v>
      </c>
      <c r="D94" s="364">
        <v>1.1000000000000001</v>
      </c>
      <c r="E94" s="365">
        <v>649</v>
      </c>
      <c r="F94" s="366">
        <v>324.5</v>
      </c>
      <c r="G94" s="365">
        <v>37</v>
      </c>
      <c r="H94" s="366">
        <v>18.5</v>
      </c>
      <c r="I94" s="365">
        <v>47</v>
      </c>
      <c r="J94" s="366">
        <v>23.5</v>
      </c>
      <c r="K94" s="367">
        <v>1205600.9099999999</v>
      </c>
      <c r="L94" s="367">
        <v>602800.45499999996</v>
      </c>
      <c r="M94" s="367">
        <v>1096000.8272727272</v>
      </c>
      <c r="N94" s="371">
        <v>13192</v>
      </c>
      <c r="O94" s="364">
        <v>6596</v>
      </c>
      <c r="P94" s="371">
        <v>98</v>
      </c>
      <c r="Q94" s="364">
        <v>49</v>
      </c>
      <c r="R94" s="368">
        <v>268</v>
      </c>
      <c r="S94" s="364">
        <v>134</v>
      </c>
      <c r="T94" s="368">
        <v>3</v>
      </c>
      <c r="U94" s="364">
        <v>1.5</v>
      </c>
      <c r="V94" s="368">
        <v>9</v>
      </c>
      <c r="W94" s="364">
        <v>4.5</v>
      </c>
      <c r="X94" s="368">
        <v>36</v>
      </c>
      <c r="Y94" s="364">
        <v>18</v>
      </c>
      <c r="Z94" s="368">
        <v>45</v>
      </c>
      <c r="AA94" s="364">
        <v>22.5</v>
      </c>
      <c r="AB94" s="368">
        <v>49</v>
      </c>
      <c r="AC94" s="364">
        <v>24.5</v>
      </c>
      <c r="AD94" s="368">
        <v>15</v>
      </c>
      <c r="AE94" s="364">
        <v>7.5</v>
      </c>
      <c r="AF94" s="369">
        <v>17</v>
      </c>
      <c r="AG94" s="364">
        <v>8.5</v>
      </c>
      <c r="AH94" s="369">
        <v>42</v>
      </c>
      <c r="AI94" s="364">
        <v>21</v>
      </c>
      <c r="AJ94" s="369">
        <v>16</v>
      </c>
      <c r="AK94" s="364">
        <v>8</v>
      </c>
      <c r="AL94" s="369">
        <v>306</v>
      </c>
      <c r="AM94" s="364">
        <v>153</v>
      </c>
      <c r="AN94" s="369">
        <v>980</v>
      </c>
      <c r="AO94" s="364">
        <v>490</v>
      </c>
      <c r="AP94" s="369">
        <v>567</v>
      </c>
      <c r="AQ94" s="364">
        <v>283.5</v>
      </c>
      <c r="AR94" s="369">
        <v>801</v>
      </c>
      <c r="AS94" s="364">
        <v>400.5</v>
      </c>
    </row>
    <row r="95" spans="1:45" ht="13.5" customHeight="1" x14ac:dyDescent="0.3">
      <c r="A95" s="362" t="s">
        <v>155</v>
      </c>
      <c r="B95" s="363" t="s">
        <v>96</v>
      </c>
      <c r="C95" s="364"/>
      <c r="D95" s="364"/>
      <c r="E95" s="365"/>
      <c r="F95" s="366"/>
      <c r="G95" s="365"/>
      <c r="H95" s="366" t="s">
        <v>155</v>
      </c>
      <c r="I95" s="365"/>
      <c r="J95" s="366" t="s">
        <v>155</v>
      </c>
      <c r="K95" s="367">
        <v>0</v>
      </c>
      <c r="L95" s="367" t="s">
        <v>155</v>
      </c>
      <c r="M95" s="367" t="s">
        <v>155</v>
      </c>
      <c r="N95" s="371">
        <v>2288</v>
      </c>
      <c r="O95" s="364" t="s">
        <v>155</v>
      </c>
      <c r="P95" s="371">
        <v>0</v>
      </c>
      <c r="Q95" s="364" t="s">
        <v>155</v>
      </c>
      <c r="R95" s="368">
        <v>88</v>
      </c>
      <c r="S95" s="364" t="s">
        <v>155</v>
      </c>
      <c r="T95" s="368">
        <v>0</v>
      </c>
      <c r="U95" s="364" t="s">
        <v>155</v>
      </c>
      <c r="V95" s="368">
        <v>0</v>
      </c>
      <c r="W95" s="364" t="s">
        <v>155</v>
      </c>
      <c r="X95" s="368">
        <v>0</v>
      </c>
      <c r="Y95" s="364" t="s">
        <v>155</v>
      </c>
      <c r="Z95" s="368">
        <v>0</v>
      </c>
      <c r="AA95" s="364" t="s">
        <v>155</v>
      </c>
      <c r="AB95" s="368">
        <v>0</v>
      </c>
      <c r="AC95" s="364" t="s">
        <v>155</v>
      </c>
      <c r="AD95" s="368">
        <v>0</v>
      </c>
      <c r="AE95" s="364" t="s">
        <v>155</v>
      </c>
      <c r="AF95" s="369">
        <v>0</v>
      </c>
      <c r="AG95" s="364" t="s">
        <v>155</v>
      </c>
      <c r="AH95" s="369">
        <v>0</v>
      </c>
      <c r="AI95" s="364" t="s">
        <v>155</v>
      </c>
      <c r="AJ95" s="369">
        <v>0</v>
      </c>
      <c r="AK95" s="364" t="s">
        <v>155</v>
      </c>
      <c r="AL95" s="369">
        <v>0</v>
      </c>
      <c r="AM95" s="364" t="s">
        <v>155</v>
      </c>
      <c r="AN95" s="369">
        <v>1</v>
      </c>
      <c r="AO95" s="364" t="s">
        <v>155</v>
      </c>
      <c r="AP95" s="369">
        <v>0</v>
      </c>
      <c r="AQ95" s="364" t="s">
        <v>155</v>
      </c>
      <c r="AR95" s="369">
        <v>0</v>
      </c>
      <c r="AS95" s="364" t="s">
        <v>155</v>
      </c>
    </row>
    <row r="96" spans="1:45" ht="13.5" customHeight="1" x14ac:dyDescent="0.3">
      <c r="A96" s="362" t="s">
        <v>315</v>
      </c>
      <c r="B96" s="363" t="str">
        <f>'[1]Incentive Goal'!B95</f>
        <v>TYRRELL</v>
      </c>
      <c r="C96" s="364">
        <v>0.5</v>
      </c>
      <c r="D96" s="364">
        <v>0.5</v>
      </c>
      <c r="E96" s="365">
        <v>154</v>
      </c>
      <c r="F96" s="366">
        <v>308</v>
      </c>
      <c r="G96" s="365">
        <v>3</v>
      </c>
      <c r="H96" s="366">
        <v>6</v>
      </c>
      <c r="I96" s="365">
        <v>3</v>
      </c>
      <c r="J96" s="366">
        <v>6</v>
      </c>
      <c r="K96" s="367">
        <v>364852.51</v>
      </c>
      <c r="L96" s="367">
        <v>729705.02</v>
      </c>
      <c r="M96" s="367">
        <v>729705.02</v>
      </c>
      <c r="N96" s="371">
        <v>0</v>
      </c>
      <c r="O96" s="364">
        <v>0</v>
      </c>
      <c r="P96" s="371">
        <v>0</v>
      </c>
      <c r="Q96" s="364">
        <v>0</v>
      </c>
      <c r="R96" s="368">
        <v>0</v>
      </c>
      <c r="S96" s="364">
        <v>0</v>
      </c>
      <c r="T96" s="368">
        <v>0</v>
      </c>
      <c r="U96" s="364">
        <v>0</v>
      </c>
      <c r="V96" s="368">
        <v>0</v>
      </c>
      <c r="W96" s="364">
        <v>0</v>
      </c>
      <c r="X96" s="368">
        <v>0</v>
      </c>
      <c r="Y96" s="364">
        <v>0</v>
      </c>
      <c r="Z96" s="368">
        <v>0</v>
      </c>
      <c r="AA96" s="364">
        <v>0</v>
      </c>
      <c r="AB96" s="368">
        <v>0</v>
      </c>
      <c r="AC96" s="364">
        <v>0</v>
      </c>
      <c r="AD96" s="368">
        <v>0</v>
      </c>
      <c r="AE96" s="364">
        <v>0</v>
      </c>
      <c r="AF96" s="369">
        <v>0</v>
      </c>
      <c r="AG96" s="364">
        <v>0</v>
      </c>
      <c r="AH96" s="369">
        <v>0</v>
      </c>
      <c r="AI96" s="364">
        <v>0</v>
      </c>
      <c r="AJ96" s="369">
        <v>0</v>
      </c>
      <c r="AK96" s="364">
        <v>0</v>
      </c>
      <c r="AL96" s="369">
        <v>62</v>
      </c>
      <c r="AM96" s="364">
        <v>124</v>
      </c>
      <c r="AN96" s="369">
        <v>0</v>
      </c>
      <c r="AO96" s="364">
        <v>0</v>
      </c>
      <c r="AP96" s="369">
        <v>4</v>
      </c>
      <c r="AQ96" s="364">
        <v>8</v>
      </c>
      <c r="AR96" s="369">
        <v>50</v>
      </c>
      <c r="AS96" s="364">
        <v>100</v>
      </c>
    </row>
    <row r="97" spans="1:45" ht="13.5" customHeight="1" x14ac:dyDescent="0.3">
      <c r="A97" s="362" t="s">
        <v>153</v>
      </c>
      <c r="B97" s="363" t="str">
        <f>'[1]Incentive Goal'!B96</f>
        <v>UNION</v>
      </c>
      <c r="C97" s="364">
        <v>9</v>
      </c>
      <c r="D97" s="364">
        <v>13</v>
      </c>
      <c r="E97" s="365">
        <v>4537</v>
      </c>
      <c r="F97" s="366">
        <v>504.11111111111109</v>
      </c>
      <c r="G97" s="365">
        <v>231</v>
      </c>
      <c r="H97" s="366">
        <v>25.666666666666668</v>
      </c>
      <c r="I97" s="365">
        <v>342</v>
      </c>
      <c r="J97" s="366">
        <v>38</v>
      </c>
      <c r="K97" s="367">
        <v>10050311.25</v>
      </c>
      <c r="L97" s="367">
        <v>1116701.25</v>
      </c>
      <c r="M97" s="367">
        <v>773100.86538461538</v>
      </c>
      <c r="N97" s="371">
        <v>78608</v>
      </c>
      <c r="O97" s="364">
        <v>8734.2222222222226</v>
      </c>
      <c r="P97" s="371">
        <v>297</v>
      </c>
      <c r="Q97" s="364">
        <v>33</v>
      </c>
      <c r="R97" s="368">
        <v>912</v>
      </c>
      <c r="S97" s="364">
        <v>101.33333333333333</v>
      </c>
      <c r="T97" s="368">
        <v>27</v>
      </c>
      <c r="U97" s="364">
        <v>3</v>
      </c>
      <c r="V97" s="368">
        <v>106</v>
      </c>
      <c r="W97" s="364">
        <v>11.777777777777779</v>
      </c>
      <c r="X97" s="368">
        <v>223</v>
      </c>
      <c r="Y97" s="364">
        <v>24.777777777777779</v>
      </c>
      <c r="Z97" s="368">
        <v>410</v>
      </c>
      <c r="AA97" s="364">
        <v>45.555555555555557</v>
      </c>
      <c r="AB97" s="368">
        <v>318</v>
      </c>
      <c r="AC97" s="364">
        <v>35.333333333333336</v>
      </c>
      <c r="AD97" s="368">
        <v>6</v>
      </c>
      <c r="AE97" s="364">
        <v>0.66666666666666663</v>
      </c>
      <c r="AF97" s="369">
        <v>132</v>
      </c>
      <c r="AG97" s="364">
        <v>14.666666666666666</v>
      </c>
      <c r="AH97" s="369">
        <v>283</v>
      </c>
      <c r="AI97" s="364">
        <v>31.444444444444443</v>
      </c>
      <c r="AJ97" s="369">
        <v>185</v>
      </c>
      <c r="AK97" s="364">
        <v>20.555555555555557</v>
      </c>
      <c r="AL97" s="369">
        <v>2178</v>
      </c>
      <c r="AM97" s="364">
        <v>242</v>
      </c>
      <c r="AN97" s="369">
        <v>1247</v>
      </c>
      <c r="AO97" s="364">
        <v>138.55555555555554</v>
      </c>
      <c r="AP97" s="369">
        <v>2944</v>
      </c>
      <c r="AQ97" s="364">
        <v>327.11111111111109</v>
      </c>
      <c r="AR97" s="369">
        <v>637</v>
      </c>
      <c r="AS97" s="364">
        <v>70.777777777777771</v>
      </c>
    </row>
    <row r="98" spans="1:45" ht="13.5" customHeight="1" x14ac:dyDescent="0.3">
      <c r="A98" s="362" t="s">
        <v>238</v>
      </c>
      <c r="B98" s="363" t="str">
        <f>'[1]Incentive Goal'!B97</f>
        <v>VANCE</v>
      </c>
      <c r="C98" s="364">
        <v>10</v>
      </c>
      <c r="D98" s="364">
        <v>10.5</v>
      </c>
      <c r="E98" s="365">
        <v>2758</v>
      </c>
      <c r="F98" s="366">
        <v>275.8</v>
      </c>
      <c r="G98" s="365">
        <v>215</v>
      </c>
      <c r="H98" s="366">
        <v>21.5</v>
      </c>
      <c r="I98" s="365">
        <v>192</v>
      </c>
      <c r="J98" s="366">
        <v>19.2</v>
      </c>
      <c r="K98" s="367">
        <v>4698932.3099999996</v>
      </c>
      <c r="L98" s="367">
        <v>469893.23099999997</v>
      </c>
      <c r="M98" s="367">
        <v>447517.36285714281</v>
      </c>
      <c r="N98" s="371">
        <v>59994</v>
      </c>
      <c r="O98" s="364">
        <v>5999.4</v>
      </c>
      <c r="P98" s="371">
        <v>162</v>
      </c>
      <c r="Q98" s="364">
        <v>16.2</v>
      </c>
      <c r="R98" s="368">
        <v>914</v>
      </c>
      <c r="S98" s="364">
        <v>91.4</v>
      </c>
      <c r="T98" s="368">
        <v>27</v>
      </c>
      <c r="U98" s="364">
        <v>2.7</v>
      </c>
      <c r="V98" s="368">
        <v>122</v>
      </c>
      <c r="W98" s="364">
        <v>12.2</v>
      </c>
      <c r="X98" s="368">
        <v>283</v>
      </c>
      <c r="Y98" s="364">
        <v>28.3</v>
      </c>
      <c r="Z98" s="368">
        <v>297</v>
      </c>
      <c r="AA98" s="364">
        <v>29.7</v>
      </c>
      <c r="AB98" s="368">
        <v>171</v>
      </c>
      <c r="AC98" s="364">
        <v>17.100000000000001</v>
      </c>
      <c r="AD98" s="368">
        <v>6</v>
      </c>
      <c r="AE98" s="364">
        <v>0.6</v>
      </c>
      <c r="AF98" s="369">
        <v>74</v>
      </c>
      <c r="AG98" s="364">
        <v>7.4</v>
      </c>
      <c r="AH98" s="369">
        <v>202</v>
      </c>
      <c r="AI98" s="364">
        <v>20.2</v>
      </c>
      <c r="AJ98" s="369">
        <v>8</v>
      </c>
      <c r="AK98" s="364">
        <v>0.8</v>
      </c>
      <c r="AL98" s="369">
        <v>1870</v>
      </c>
      <c r="AM98" s="364">
        <v>187</v>
      </c>
      <c r="AN98" s="369">
        <v>1988</v>
      </c>
      <c r="AO98" s="364">
        <v>198.8</v>
      </c>
      <c r="AP98" s="369">
        <v>6884</v>
      </c>
      <c r="AQ98" s="364">
        <v>688.4</v>
      </c>
      <c r="AR98" s="369">
        <v>452</v>
      </c>
      <c r="AS98" s="364">
        <v>45.2</v>
      </c>
    </row>
    <row r="99" spans="1:45" ht="13.5" customHeight="1" x14ac:dyDescent="0.3">
      <c r="A99" s="362" t="s">
        <v>238</v>
      </c>
      <c r="B99" s="363" t="str">
        <f>'[1]Incentive Goal'!B98</f>
        <v>WAKE</v>
      </c>
      <c r="C99" s="364">
        <v>47</v>
      </c>
      <c r="D99" s="364">
        <v>72</v>
      </c>
      <c r="E99" s="365">
        <v>17983</v>
      </c>
      <c r="F99" s="366">
        <v>382.61702127659572</v>
      </c>
      <c r="G99" s="365">
        <v>995</v>
      </c>
      <c r="H99" s="366">
        <v>21.170212765957448</v>
      </c>
      <c r="I99" s="365">
        <v>1047</v>
      </c>
      <c r="J99" s="366">
        <v>22.276595744680851</v>
      </c>
      <c r="K99" s="367">
        <v>43837506.189999998</v>
      </c>
      <c r="L99" s="367">
        <v>932712.8976595744</v>
      </c>
      <c r="M99" s="367">
        <v>608854.25263888889</v>
      </c>
      <c r="N99" s="371">
        <v>306573</v>
      </c>
      <c r="O99" s="364">
        <v>6522.8297872340427</v>
      </c>
      <c r="P99" s="371">
        <v>2063</v>
      </c>
      <c r="Q99" s="364">
        <v>43.893617021276597</v>
      </c>
      <c r="R99" s="368">
        <v>9358</v>
      </c>
      <c r="S99" s="364">
        <v>199.10638297872342</v>
      </c>
      <c r="T99" s="368">
        <v>269</v>
      </c>
      <c r="U99" s="364">
        <v>5.7234042553191493</v>
      </c>
      <c r="V99" s="368">
        <v>684</v>
      </c>
      <c r="W99" s="364">
        <v>14.553191489361701</v>
      </c>
      <c r="X99" s="368">
        <v>1007</v>
      </c>
      <c r="Y99" s="364">
        <v>21.425531914893618</v>
      </c>
      <c r="Z99" s="368">
        <v>1583</v>
      </c>
      <c r="AA99" s="364">
        <v>33.680851063829785</v>
      </c>
      <c r="AB99" s="368">
        <v>979</v>
      </c>
      <c r="AC99" s="364">
        <v>20.829787234042552</v>
      </c>
      <c r="AD99" s="368">
        <v>75</v>
      </c>
      <c r="AE99" s="364">
        <v>1.5957446808510638</v>
      </c>
      <c r="AF99" s="369">
        <v>753</v>
      </c>
      <c r="AG99" s="364">
        <v>16.021276595744681</v>
      </c>
      <c r="AH99" s="369">
        <v>974</v>
      </c>
      <c r="AI99" s="364">
        <v>20.723404255319149</v>
      </c>
      <c r="AJ99" s="369">
        <v>235</v>
      </c>
      <c r="AK99" s="364">
        <v>5</v>
      </c>
      <c r="AL99" s="369">
        <v>9528</v>
      </c>
      <c r="AM99" s="364">
        <v>202.72340425531914</v>
      </c>
      <c r="AN99" s="369">
        <v>4014</v>
      </c>
      <c r="AO99" s="364">
        <v>85.40425531914893</v>
      </c>
      <c r="AP99" s="369">
        <v>18573</v>
      </c>
      <c r="AQ99" s="364">
        <v>395.17021276595744</v>
      </c>
      <c r="AR99" s="369">
        <v>943</v>
      </c>
      <c r="AS99" s="364">
        <v>20.063829787234042</v>
      </c>
    </row>
    <row r="100" spans="1:45" ht="13.5" customHeight="1" x14ac:dyDescent="0.3">
      <c r="A100" s="362" t="s">
        <v>238</v>
      </c>
      <c r="B100" s="363" t="str">
        <f>'[1]Incentive Goal'!B99</f>
        <v>WARREN</v>
      </c>
      <c r="C100" s="364">
        <v>4</v>
      </c>
      <c r="D100" s="364">
        <v>6</v>
      </c>
      <c r="E100" s="365">
        <v>987</v>
      </c>
      <c r="F100" s="366">
        <v>246.75</v>
      </c>
      <c r="G100" s="365">
        <v>56</v>
      </c>
      <c r="H100" s="366">
        <v>14</v>
      </c>
      <c r="I100" s="365">
        <v>63</v>
      </c>
      <c r="J100" s="366">
        <v>15.75</v>
      </c>
      <c r="K100" s="367">
        <v>1999861.91</v>
      </c>
      <c r="L100" s="367">
        <v>499965.47749999998</v>
      </c>
      <c r="M100" s="367">
        <v>333310.3183333333</v>
      </c>
      <c r="N100" s="371">
        <v>20730</v>
      </c>
      <c r="O100" s="364">
        <v>5182.5</v>
      </c>
      <c r="P100" s="371">
        <v>101</v>
      </c>
      <c r="Q100" s="364">
        <v>25.25</v>
      </c>
      <c r="R100" s="368">
        <v>1239</v>
      </c>
      <c r="S100" s="364">
        <v>309.75</v>
      </c>
      <c r="T100" s="368">
        <v>38</v>
      </c>
      <c r="U100" s="364">
        <v>9.5</v>
      </c>
      <c r="V100" s="368">
        <v>15</v>
      </c>
      <c r="W100" s="364">
        <v>3.75</v>
      </c>
      <c r="X100" s="368">
        <v>61</v>
      </c>
      <c r="Y100" s="364">
        <v>15.25</v>
      </c>
      <c r="Z100" s="368">
        <v>49</v>
      </c>
      <c r="AA100" s="364">
        <v>12.25</v>
      </c>
      <c r="AB100" s="368">
        <v>60</v>
      </c>
      <c r="AC100" s="364">
        <v>15</v>
      </c>
      <c r="AD100" s="368">
        <v>57</v>
      </c>
      <c r="AE100" s="364">
        <v>14.25</v>
      </c>
      <c r="AF100" s="369">
        <v>42</v>
      </c>
      <c r="AG100" s="364">
        <v>10.5</v>
      </c>
      <c r="AH100" s="369">
        <v>82</v>
      </c>
      <c r="AI100" s="364">
        <v>20.5</v>
      </c>
      <c r="AJ100" s="369">
        <v>9</v>
      </c>
      <c r="AK100" s="364">
        <v>2.25</v>
      </c>
      <c r="AL100" s="369">
        <v>807</v>
      </c>
      <c r="AM100" s="364">
        <v>201.75</v>
      </c>
      <c r="AN100" s="369">
        <v>897</v>
      </c>
      <c r="AO100" s="364">
        <v>224.25</v>
      </c>
      <c r="AP100" s="369">
        <v>4013</v>
      </c>
      <c r="AQ100" s="364">
        <v>1003.25</v>
      </c>
      <c r="AR100" s="369">
        <v>365</v>
      </c>
      <c r="AS100" s="364">
        <v>91.25</v>
      </c>
    </row>
    <row r="101" spans="1:45" ht="13.5" customHeight="1" x14ac:dyDescent="0.3">
      <c r="A101" s="362" t="s">
        <v>315</v>
      </c>
      <c r="B101" s="363" t="str">
        <f>'[1]Incentive Goal'!B100</f>
        <v>WASHINGTON</v>
      </c>
      <c r="C101" s="364">
        <v>3.5</v>
      </c>
      <c r="D101" s="364">
        <v>2.5</v>
      </c>
      <c r="E101" s="365">
        <v>910</v>
      </c>
      <c r="F101" s="366">
        <v>260</v>
      </c>
      <c r="G101" s="365">
        <v>27</v>
      </c>
      <c r="H101" s="366">
        <v>7.7142857142857144</v>
      </c>
      <c r="I101" s="365">
        <v>21</v>
      </c>
      <c r="J101" s="366">
        <v>6</v>
      </c>
      <c r="K101" s="367">
        <v>1247204.47</v>
      </c>
      <c r="L101" s="367">
        <v>356344.1342857143</v>
      </c>
      <c r="M101" s="367">
        <v>498881.788</v>
      </c>
      <c r="N101" s="371">
        <v>20050</v>
      </c>
      <c r="O101" s="364">
        <v>5728.5714285714284</v>
      </c>
      <c r="P101" s="371">
        <v>57</v>
      </c>
      <c r="Q101" s="364">
        <v>16.285714285714285</v>
      </c>
      <c r="R101" s="368">
        <v>865</v>
      </c>
      <c r="S101" s="364">
        <v>247.14285714285714</v>
      </c>
      <c r="T101" s="368">
        <v>7</v>
      </c>
      <c r="U101" s="364">
        <v>2</v>
      </c>
      <c r="V101" s="368">
        <v>3</v>
      </c>
      <c r="W101" s="364">
        <v>0.8571428571428571</v>
      </c>
      <c r="X101" s="368">
        <v>28</v>
      </c>
      <c r="Y101" s="364">
        <v>8</v>
      </c>
      <c r="Z101" s="368">
        <v>15</v>
      </c>
      <c r="AA101" s="364">
        <v>4.2857142857142856</v>
      </c>
      <c r="AB101" s="368">
        <v>12</v>
      </c>
      <c r="AC101" s="364">
        <v>3.4285714285714284</v>
      </c>
      <c r="AD101" s="368">
        <v>12</v>
      </c>
      <c r="AE101" s="364">
        <v>3.4285714285714284</v>
      </c>
      <c r="AF101" s="369">
        <v>47</v>
      </c>
      <c r="AG101" s="364">
        <v>13.428571428571429</v>
      </c>
      <c r="AH101" s="369">
        <v>41</v>
      </c>
      <c r="AI101" s="364">
        <v>11.714285714285714</v>
      </c>
      <c r="AJ101" s="369">
        <v>7</v>
      </c>
      <c r="AK101" s="364">
        <v>2</v>
      </c>
      <c r="AL101" s="369">
        <v>369</v>
      </c>
      <c r="AM101" s="364">
        <v>105.42857142857143</v>
      </c>
      <c r="AN101" s="369">
        <v>364</v>
      </c>
      <c r="AO101" s="364">
        <v>104</v>
      </c>
      <c r="AP101" s="369">
        <v>460</v>
      </c>
      <c r="AQ101" s="364">
        <v>131.42857142857142</v>
      </c>
      <c r="AR101" s="369">
        <v>133</v>
      </c>
      <c r="AS101" s="364">
        <v>38</v>
      </c>
    </row>
    <row r="102" spans="1:45" ht="13.5" customHeight="1" x14ac:dyDescent="0.3">
      <c r="A102" s="362" t="s">
        <v>152</v>
      </c>
      <c r="B102" s="363" t="str">
        <f>'[1]Incentive Goal'!B101</f>
        <v>WATAUGA</v>
      </c>
      <c r="C102" s="364">
        <v>1</v>
      </c>
      <c r="D102" s="364">
        <v>2</v>
      </c>
      <c r="E102" s="365">
        <v>495</v>
      </c>
      <c r="F102" s="366">
        <v>495</v>
      </c>
      <c r="G102" s="365">
        <v>16</v>
      </c>
      <c r="H102" s="366">
        <v>16</v>
      </c>
      <c r="I102" s="365">
        <v>34</v>
      </c>
      <c r="J102" s="366">
        <v>34</v>
      </c>
      <c r="K102" s="367">
        <v>1688386.23</v>
      </c>
      <c r="L102" s="367">
        <v>1688386.23</v>
      </c>
      <c r="M102" s="367">
        <v>844193.11499999999</v>
      </c>
      <c r="N102" s="371">
        <v>8447</v>
      </c>
      <c r="O102" s="364">
        <v>8447</v>
      </c>
      <c r="P102" s="371">
        <v>45</v>
      </c>
      <c r="Q102" s="364">
        <v>45</v>
      </c>
      <c r="R102" s="368">
        <v>134</v>
      </c>
      <c r="S102" s="364">
        <v>134</v>
      </c>
      <c r="T102" s="368">
        <v>3</v>
      </c>
      <c r="U102" s="364">
        <v>3</v>
      </c>
      <c r="V102" s="368">
        <v>0</v>
      </c>
      <c r="W102" s="364">
        <v>0</v>
      </c>
      <c r="X102" s="368">
        <v>13</v>
      </c>
      <c r="Y102" s="364">
        <v>13</v>
      </c>
      <c r="Z102" s="368">
        <v>31</v>
      </c>
      <c r="AA102" s="364">
        <v>31</v>
      </c>
      <c r="AB102" s="368">
        <v>33</v>
      </c>
      <c r="AC102" s="364">
        <v>33</v>
      </c>
      <c r="AD102" s="368">
        <v>1</v>
      </c>
      <c r="AE102" s="364">
        <v>1</v>
      </c>
      <c r="AF102" s="369">
        <v>16</v>
      </c>
      <c r="AG102" s="364">
        <v>16</v>
      </c>
      <c r="AH102" s="369">
        <v>111</v>
      </c>
      <c r="AI102" s="364">
        <v>111</v>
      </c>
      <c r="AJ102" s="369">
        <v>11</v>
      </c>
      <c r="AK102" s="364">
        <v>11</v>
      </c>
      <c r="AL102" s="369">
        <v>175</v>
      </c>
      <c r="AM102" s="364">
        <v>175</v>
      </c>
      <c r="AN102" s="369">
        <v>642</v>
      </c>
      <c r="AO102" s="364">
        <v>642</v>
      </c>
      <c r="AP102" s="369">
        <v>280</v>
      </c>
      <c r="AQ102" s="364">
        <v>280</v>
      </c>
      <c r="AR102" s="369">
        <v>202</v>
      </c>
      <c r="AS102" s="364">
        <v>202</v>
      </c>
    </row>
    <row r="103" spans="1:45" ht="13.5" customHeight="1" x14ac:dyDescent="0.3">
      <c r="A103" s="362" t="s">
        <v>238</v>
      </c>
      <c r="B103" s="363" t="str">
        <f>'[1]Incentive Goal'!B102</f>
        <v>WAYNE</v>
      </c>
      <c r="C103" s="364">
        <v>13</v>
      </c>
      <c r="D103" s="364">
        <v>19</v>
      </c>
      <c r="E103" s="365">
        <v>7434</v>
      </c>
      <c r="F103" s="366">
        <v>571.84615384615381</v>
      </c>
      <c r="G103" s="365">
        <v>468</v>
      </c>
      <c r="H103" s="366">
        <v>36</v>
      </c>
      <c r="I103" s="365">
        <v>352</v>
      </c>
      <c r="J103" s="366">
        <v>27.076923076923077</v>
      </c>
      <c r="K103" s="367">
        <v>11115474.359999999</v>
      </c>
      <c r="L103" s="367">
        <v>855036.48923076922</v>
      </c>
      <c r="M103" s="367">
        <v>585024.9663157895</v>
      </c>
      <c r="N103" s="371">
        <v>147622</v>
      </c>
      <c r="O103" s="364">
        <v>11355.538461538461</v>
      </c>
      <c r="P103" s="371">
        <v>592</v>
      </c>
      <c r="Q103" s="364">
        <v>45.53846153846154</v>
      </c>
      <c r="R103" s="368">
        <v>4333</v>
      </c>
      <c r="S103" s="364">
        <v>333.30769230769232</v>
      </c>
      <c r="T103" s="368">
        <v>455</v>
      </c>
      <c r="U103" s="364">
        <v>35</v>
      </c>
      <c r="V103" s="368">
        <v>322</v>
      </c>
      <c r="W103" s="364">
        <v>24.76923076923077</v>
      </c>
      <c r="X103" s="368">
        <v>489</v>
      </c>
      <c r="Y103" s="364">
        <v>37.615384615384613</v>
      </c>
      <c r="Z103" s="368">
        <v>791</v>
      </c>
      <c r="AA103" s="364">
        <v>60.846153846153847</v>
      </c>
      <c r="AB103" s="368">
        <v>279</v>
      </c>
      <c r="AC103" s="364">
        <v>21.46153846153846</v>
      </c>
      <c r="AD103" s="368">
        <v>44</v>
      </c>
      <c r="AE103" s="364">
        <v>3.3846153846153846</v>
      </c>
      <c r="AF103" s="369">
        <v>323</v>
      </c>
      <c r="AG103" s="364">
        <v>24.846153846153847</v>
      </c>
      <c r="AH103" s="369">
        <v>276</v>
      </c>
      <c r="AI103" s="364">
        <v>21.23076923076923</v>
      </c>
      <c r="AJ103" s="369">
        <v>27</v>
      </c>
      <c r="AK103" s="364">
        <v>2.0769230769230771</v>
      </c>
      <c r="AL103" s="369">
        <v>2579</v>
      </c>
      <c r="AM103" s="364">
        <v>198.38461538461539</v>
      </c>
      <c r="AN103" s="369">
        <v>2861</v>
      </c>
      <c r="AO103" s="364">
        <v>220.07692307692307</v>
      </c>
      <c r="AP103" s="369">
        <v>3409</v>
      </c>
      <c r="AQ103" s="364">
        <v>262.23076923076923</v>
      </c>
      <c r="AR103" s="369">
        <v>1155</v>
      </c>
      <c r="AS103" s="364">
        <v>88.84615384615384</v>
      </c>
    </row>
    <row r="104" spans="1:45" ht="13.5" customHeight="1" x14ac:dyDescent="0.3">
      <c r="A104" s="362" t="s">
        <v>152</v>
      </c>
      <c r="B104" s="363" t="str">
        <f>'[1]Incentive Goal'!B103</f>
        <v>WILKES</v>
      </c>
      <c r="C104" s="364">
        <v>6</v>
      </c>
      <c r="D104" s="364">
        <v>7</v>
      </c>
      <c r="E104" s="365">
        <v>2589</v>
      </c>
      <c r="F104" s="366">
        <v>431.5</v>
      </c>
      <c r="G104" s="365">
        <v>121</v>
      </c>
      <c r="H104" s="366">
        <v>20.166666666666668</v>
      </c>
      <c r="I104" s="365">
        <v>190</v>
      </c>
      <c r="J104" s="366">
        <v>31.666666666666668</v>
      </c>
      <c r="K104" s="367">
        <v>3622667.92</v>
      </c>
      <c r="L104" s="367">
        <v>603777.98666666669</v>
      </c>
      <c r="M104" s="367">
        <v>517523.98857142858</v>
      </c>
      <c r="N104" s="371">
        <v>54935</v>
      </c>
      <c r="O104" s="364">
        <v>9155.8333333333339</v>
      </c>
      <c r="P104" s="371">
        <v>299</v>
      </c>
      <c r="Q104" s="364">
        <v>49.833333333333336</v>
      </c>
      <c r="R104" s="368">
        <v>6839</v>
      </c>
      <c r="S104" s="364">
        <v>1139.8333333333333</v>
      </c>
      <c r="T104" s="368">
        <v>27</v>
      </c>
      <c r="U104" s="364">
        <v>4.5</v>
      </c>
      <c r="V104" s="368">
        <v>78</v>
      </c>
      <c r="W104" s="364">
        <v>13</v>
      </c>
      <c r="X104" s="368">
        <v>131</v>
      </c>
      <c r="Y104" s="364">
        <v>21.833333333333332</v>
      </c>
      <c r="Z104" s="368">
        <v>229</v>
      </c>
      <c r="AA104" s="364">
        <v>38.166666666666664</v>
      </c>
      <c r="AB104" s="368">
        <v>193</v>
      </c>
      <c r="AC104" s="364">
        <v>32.166666666666664</v>
      </c>
      <c r="AD104" s="368">
        <v>8</v>
      </c>
      <c r="AE104" s="364">
        <v>1.3333333333333333</v>
      </c>
      <c r="AF104" s="369">
        <v>27</v>
      </c>
      <c r="AG104" s="364">
        <v>4.5</v>
      </c>
      <c r="AH104" s="369">
        <v>75</v>
      </c>
      <c r="AI104" s="364">
        <v>12.5</v>
      </c>
      <c r="AJ104" s="369">
        <v>24</v>
      </c>
      <c r="AK104" s="364">
        <v>4</v>
      </c>
      <c r="AL104" s="369">
        <v>1326</v>
      </c>
      <c r="AM104" s="364">
        <v>221</v>
      </c>
      <c r="AN104" s="369">
        <v>2323</v>
      </c>
      <c r="AO104" s="364">
        <v>387.16666666666669</v>
      </c>
      <c r="AP104" s="369">
        <v>8851</v>
      </c>
      <c r="AQ104" s="364">
        <v>1475.1666666666667</v>
      </c>
      <c r="AR104" s="369">
        <v>1312</v>
      </c>
      <c r="AS104" s="364">
        <v>218.66666666666666</v>
      </c>
    </row>
    <row r="105" spans="1:45" ht="13.5" customHeight="1" x14ac:dyDescent="0.3">
      <c r="A105" s="362" t="s">
        <v>238</v>
      </c>
      <c r="B105" s="363" t="str">
        <f>'[1]Incentive Goal'!B104</f>
        <v>WILSON</v>
      </c>
      <c r="C105" s="364">
        <v>12</v>
      </c>
      <c r="D105" s="364">
        <v>16</v>
      </c>
      <c r="E105" s="365">
        <v>4692</v>
      </c>
      <c r="F105" s="366">
        <v>391</v>
      </c>
      <c r="G105" s="365">
        <v>248</v>
      </c>
      <c r="H105" s="366">
        <v>20.666666666666668</v>
      </c>
      <c r="I105" s="365">
        <v>256</v>
      </c>
      <c r="J105" s="366">
        <v>21.333333333333332</v>
      </c>
      <c r="K105" s="367">
        <v>8603572.2799999993</v>
      </c>
      <c r="L105" s="367">
        <v>716964.35666666657</v>
      </c>
      <c r="M105" s="367">
        <v>537723.26749999996</v>
      </c>
      <c r="N105" s="371">
        <v>118508</v>
      </c>
      <c r="O105" s="364">
        <v>9875.6666666666661</v>
      </c>
      <c r="P105" s="371">
        <v>688</v>
      </c>
      <c r="Q105" s="364">
        <v>57.333333333333336</v>
      </c>
      <c r="R105" s="368">
        <v>4264</v>
      </c>
      <c r="S105" s="364">
        <v>355.33333333333331</v>
      </c>
      <c r="T105" s="368">
        <v>427</v>
      </c>
      <c r="U105" s="364">
        <v>35.583333333333336</v>
      </c>
      <c r="V105" s="368">
        <v>175</v>
      </c>
      <c r="W105" s="364">
        <v>14.583333333333334</v>
      </c>
      <c r="X105" s="368">
        <v>253</v>
      </c>
      <c r="Y105" s="364">
        <v>21.083333333333332</v>
      </c>
      <c r="Z105" s="368">
        <v>526</v>
      </c>
      <c r="AA105" s="364">
        <v>43.833333333333336</v>
      </c>
      <c r="AB105" s="368">
        <v>219</v>
      </c>
      <c r="AC105" s="364">
        <v>18.25</v>
      </c>
      <c r="AD105" s="368">
        <v>176</v>
      </c>
      <c r="AE105" s="364">
        <v>14.666666666666666</v>
      </c>
      <c r="AF105" s="369">
        <v>163</v>
      </c>
      <c r="AG105" s="364">
        <v>13.583333333333334</v>
      </c>
      <c r="AH105" s="369">
        <v>256</v>
      </c>
      <c r="AI105" s="364">
        <v>21.333333333333332</v>
      </c>
      <c r="AJ105" s="369">
        <v>72</v>
      </c>
      <c r="AK105" s="364">
        <v>6</v>
      </c>
      <c r="AL105" s="369">
        <v>3310</v>
      </c>
      <c r="AM105" s="364">
        <v>275.83333333333331</v>
      </c>
      <c r="AN105" s="369">
        <v>2263</v>
      </c>
      <c r="AO105" s="364">
        <v>188.58333333333334</v>
      </c>
      <c r="AP105" s="369">
        <v>3232</v>
      </c>
      <c r="AQ105" s="364">
        <v>269.33333333333331</v>
      </c>
      <c r="AR105" s="369">
        <v>1374</v>
      </c>
      <c r="AS105" s="364">
        <v>114.5</v>
      </c>
    </row>
    <row r="106" spans="1:45" ht="13.5" customHeight="1" x14ac:dyDescent="0.3">
      <c r="A106" s="362" t="s">
        <v>142</v>
      </c>
      <c r="B106" s="363" t="str">
        <f>'[1]Incentive Goal'!B105</f>
        <v>YADKIN</v>
      </c>
      <c r="C106" s="364">
        <v>4</v>
      </c>
      <c r="D106" s="364">
        <v>4</v>
      </c>
      <c r="E106" s="365">
        <v>971</v>
      </c>
      <c r="F106" s="366">
        <v>242.75</v>
      </c>
      <c r="G106" s="365">
        <v>50</v>
      </c>
      <c r="H106" s="366">
        <v>12.5</v>
      </c>
      <c r="I106" s="365">
        <v>63</v>
      </c>
      <c r="J106" s="366">
        <v>15.75</v>
      </c>
      <c r="K106" s="367">
        <v>1997760.71</v>
      </c>
      <c r="L106" s="367">
        <v>499440.17749999999</v>
      </c>
      <c r="M106" s="367">
        <v>499440.17749999999</v>
      </c>
      <c r="N106" s="371">
        <v>18163</v>
      </c>
      <c r="O106" s="364">
        <v>4540.75</v>
      </c>
      <c r="P106" s="371">
        <v>79</v>
      </c>
      <c r="Q106" s="364">
        <v>19.75</v>
      </c>
      <c r="R106" s="368">
        <v>500</v>
      </c>
      <c r="S106" s="364">
        <v>125</v>
      </c>
      <c r="T106" s="368">
        <v>8</v>
      </c>
      <c r="U106" s="364">
        <v>2</v>
      </c>
      <c r="V106" s="368">
        <v>20</v>
      </c>
      <c r="W106" s="364">
        <v>5</v>
      </c>
      <c r="X106" s="368">
        <v>49</v>
      </c>
      <c r="Y106" s="364">
        <v>12.25</v>
      </c>
      <c r="Z106" s="368">
        <v>92</v>
      </c>
      <c r="AA106" s="364">
        <v>23</v>
      </c>
      <c r="AB106" s="368">
        <v>59</v>
      </c>
      <c r="AC106" s="364">
        <v>14.75</v>
      </c>
      <c r="AD106" s="368">
        <v>21</v>
      </c>
      <c r="AE106" s="364">
        <v>5.25</v>
      </c>
      <c r="AF106" s="369">
        <v>35</v>
      </c>
      <c r="AG106" s="364">
        <v>8.75</v>
      </c>
      <c r="AH106" s="369">
        <v>105</v>
      </c>
      <c r="AI106" s="364">
        <v>26.25</v>
      </c>
      <c r="AJ106" s="369">
        <v>19</v>
      </c>
      <c r="AK106" s="364">
        <v>4.75</v>
      </c>
      <c r="AL106" s="369">
        <v>450</v>
      </c>
      <c r="AM106" s="364">
        <v>112.5</v>
      </c>
      <c r="AN106" s="369">
        <v>410</v>
      </c>
      <c r="AO106" s="364">
        <v>102.5</v>
      </c>
      <c r="AP106" s="369">
        <v>879</v>
      </c>
      <c r="AQ106" s="364">
        <v>219.75</v>
      </c>
      <c r="AR106" s="369">
        <v>274</v>
      </c>
      <c r="AS106" s="364">
        <v>68.5</v>
      </c>
    </row>
    <row r="107" spans="1:45" ht="13.5" customHeight="1" x14ac:dyDescent="0.3">
      <c r="A107" s="362" t="s">
        <v>251</v>
      </c>
      <c r="B107" s="363" t="str">
        <f>'[1]Incentive Goal'!B106</f>
        <v>YANCEY</v>
      </c>
      <c r="C107" s="364">
        <v>0.75</v>
      </c>
      <c r="D107" s="364">
        <v>1.05</v>
      </c>
      <c r="E107" s="365">
        <v>325</v>
      </c>
      <c r="F107" s="366">
        <v>433.33333333333331</v>
      </c>
      <c r="G107" s="365">
        <v>20</v>
      </c>
      <c r="H107" s="366">
        <v>26.666666666666668</v>
      </c>
      <c r="I107" s="365">
        <v>19</v>
      </c>
      <c r="J107" s="366">
        <v>25.333333333333332</v>
      </c>
      <c r="K107" s="367">
        <v>677730.96</v>
      </c>
      <c r="L107" s="367">
        <v>903641.27999999991</v>
      </c>
      <c r="M107" s="367">
        <v>645458.05714285711</v>
      </c>
      <c r="N107" s="371">
        <v>5914</v>
      </c>
      <c r="O107" s="364">
        <v>7885.333333333333</v>
      </c>
      <c r="P107" s="371">
        <v>48</v>
      </c>
      <c r="Q107" s="364">
        <v>64</v>
      </c>
      <c r="R107" s="368">
        <v>88</v>
      </c>
      <c r="S107" s="364">
        <v>117.33333333333333</v>
      </c>
      <c r="T107" s="368">
        <v>8</v>
      </c>
      <c r="U107" s="364">
        <v>10.666666666666666</v>
      </c>
      <c r="V107" s="368">
        <v>2</v>
      </c>
      <c r="W107" s="364">
        <v>2.6666666666666665</v>
      </c>
      <c r="X107" s="368">
        <v>21</v>
      </c>
      <c r="Y107" s="364">
        <v>28</v>
      </c>
      <c r="Z107" s="368">
        <v>22</v>
      </c>
      <c r="AA107" s="364">
        <v>29.333333333333332</v>
      </c>
      <c r="AB107" s="368">
        <v>18</v>
      </c>
      <c r="AC107" s="364">
        <v>24</v>
      </c>
      <c r="AD107" s="368">
        <v>0</v>
      </c>
      <c r="AE107" s="364">
        <v>0</v>
      </c>
      <c r="AF107" s="369">
        <v>12</v>
      </c>
      <c r="AG107" s="364">
        <v>16</v>
      </c>
      <c r="AH107" s="369">
        <v>27</v>
      </c>
      <c r="AI107" s="364">
        <v>36</v>
      </c>
      <c r="AJ107" s="369">
        <v>10</v>
      </c>
      <c r="AK107" s="364">
        <v>13.333333333333334</v>
      </c>
      <c r="AL107" s="369">
        <v>61</v>
      </c>
      <c r="AM107" s="364">
        <v>81.333333333333329</v>
      </c>
      <c r="AN107" s="369">
        <v>162</v>
      </c>
      <c r="AO107" s="364">
        <v>216</v>
      </c>
      <c r="AP107" s="369">
        <v>90</v>
      </c>
      <c r="AQ107" s="364">
        <v>120</v>
      </c>
      <c r="AR107" s="369">
        <v>59</v>
      </c>
      <c r="AS107" s="364">
        <v>78.666666666666671</v>
      </c>
    </row>
    <row r="108" spans="1:45" ht="13.8" x14ac:dyDescent="0.3">
      <c r="A108" s="362"/>
      <c r="B108" s="362" t="s">
        <v>217</v>
      </c>
      <c r="C108" s="373">
        <v>948.63</v>
      </c>
      <c r="D108" s="373">
        <v>1332.0099999999998</v>
      </c>
      <c r="E108" s="365">
        <v>326179</v>
      </c>
      <c r="F108" s="374">
        <v>343.84217239598155</v>
      </c>
      <c r="G108" s="370">
        <v>18055</v>
      </c>
      <c r="H108" s="374">
        <v>19.032710329633261</v>
      </c>
      <c r="I108" s="370">
        <v>18637</v>
      </c>
      <c r="J108" s="374">
        <v>19.646226663715041</v>
      </c>
      <c r="K108" s="375">
        <v>643544021.51999986</v>
      </c>
      <c r="L108" s="375">
        <v>678393.07371683361</v>
      </c>
      <c r="M108" s="375">
        <v>483137.53013866261</v>
      </c>
      <c r="N108" s="376">
        <v>6969651</v>
      </c>
      <c r="O108" s="373">
        <v>7347.0699851364598</v>
      </c>
      <c r="P108" s="376">
        <v>37783</v>
      </c>
      <c r="Q108" s="373">
        <v>39.829016581807451</v>
      </c>
      <c r="R108" s="376">
        <v>445689</v>
      </c>
      <c r="S108" s="373">
        <v>469.82385123810127</v>
      </c>
      <c r="T108" s="376">
        <v>44704</v>
      </c>
      <c r="U108" s="373">
        <v>47.124801028852133</v>
      </c>
      <c r="V108" s="376">
        <v>10836</v>
      </c>
      <c r="W108" s="373">
        <v>11.422788653110274</v>
      </c>
      <c r="X108" s="376">
        <v>19108</v>
      </c>
      <c r="Y108" s="373">
        <v>20.142732150575039</v>
      </c>
      <c r="Z108" s="376">
        <v>28575</v>
      </c>
      <c r="AA108" s="373">
        <v>30.122387021283323</v>
      </c>
      <c r="AB108" s="376">
        <v>17135</v>
      </c>
      <c r="AC108" s="373">
        <v>18.062890695002267</v>
      </c>
      <c r="AD108" s="376">
        <v>14765</v>
      </c>
      <c r="AE108" s="373">
        <v>15.564550984050683</v>
      </c>
      <c r="AF108" s="377">
        <v>12887</v>
      </c>
      <c r="AG108" s="373">
        <v>13.584853947271329</v>
      </c>
      <c r="AH108" s="377">
        <v>20725</v>
      </c>
      <c r="AI108" s="373">
        <v>21.847295573616691</v>
      </c>
      <c r="AJ108" s="377">
        <v>4452</v>
      </c>
      <c r="AK108" s="373">
        <v>4.6930837101925933</v>
      </c>
      <c r="AL108" s="377">
        <v>180843</v>
      </c>
      <c r="AM108" s="373">
        <v>190.63596976692705</v>
      </c>
      <c r="AN108" s="377">
        <v>176204</v>
      </c>
      <c r="AO108" s="373">
        <v>185.74575967447794</v>
      </c>
      <c r="AP108" s="377">
        <v>445757</v>
      </c>
      <c r="AQ108" s="373">
        <v>469.89553355892184</v>
      </c>
      <c r="AR108" s="377">
        <v>80222</v>
      </c>
      <c r="AS108" s="373">
        <v>84.566163836269141</v>
      </c>
    </row>
    <row r="109" spans="1:45" ht="13.8" x14ac:dyDescent="0.3">
      <c r="A109" s="229"/>
      <c r="B109" s="229"/>
      <c r="C109" s="230"/>
      <c r="D109" s="230"/>
      <c r="E109" s="337"/>
      <c r="F109" s="231"/>
      <c r="G109" s="232"/>
      <c r="H109" s="231"/>
      <c r="I109" s="232"/>
      <c r="J109" s="231"/>
      <c r="K109" s="258"/>
      <c r="L109" s="258"/>
      <c r="M109" s="258"/>
      <c r="N109" s="338"/>
      <c r="O109" s="230"/>
      <c r="P109" s="338"/>
      <c r="Q109" s="230"/>
      <c r="R109" s="338"/>
      <c r="S109" s="230"/>
      <c r="T109" s="338"/>
      <c r="U109" s="230"/>
      <c r="V109" s="338"/>
      <c r="W109" s="230"/>
      <c r="X109" s="338"/>
      <c r="Y109" s="230"/>
      <c r="Z109" s="338"/>
      <c r="AA109" s="230"/>
      <c r="AB109" s="338"/>
      <c r="AC109" s="230"/>
      <c r="AD109" s="338"/>
      <c r="AE109" s="230"/>
      <c r="AF109" s="259"/>
      <c r="AG109" s="230"/>
      <c r="AH109" s="259"/>
      <c r="AI109" s="230"/>
      <c r="AJ109" s="259"/>
      <c r="AK109" s="230"/>
      <c r="AL109" s="259"/>
      <c r="AM109" s="230"/>
      <c r="AN109" s="259"/>
      <c r="AO109" s="230"/>
      <c r="AP109" s="259"/>
      <c r="AQ109" s="230"/>
      <c r="AR109" s="259"/>
      <c r="AS109" s="230"/>
    </row>
    <row r="110" spans="1:45" s="127" customFormat="1" ht="13.8" x14ac:dyDescent="0.3">
      <c r="A110" s="387" t="s">
        <v>3</v>
      </c>
      <c r="B110" s="388"/>
      <c r="C110" s="120">
        <v>948.63</v>
      </c>
      <c r="D110" s="121">
        <v>1332.0099999999998</v>
      </c>
      <c r="E110" s="335">
        <v>326179</v>
      </c>
      <c r="F110" s="336">
        <v>343.84217239598155</v>
      </c>
      <c r="G110" s="335">
        <v>18055</v>
      </c>
      <c r="H110" s="120">
        <v>19.032710329633261</v>
      </c>
      <c r="I110" s="335">
        <v>18637</v>
      </c>
      <c r="J110" s="121">
        <v>19.646226663715041</v>
      </c>
      <c r="K110" s="123">
        <v>643544021.51999986</v>
      </c>
      <c r="L110" s="124">
        <v>678393.07371683361</v>
      </c>
      <c r="M110" s="125">
        <v>483137.53013866261</v>
      </c>
      <c r="N110" s="335">
        <v>6969651</v>
      </c>
      <c r="O110" s="126">
        <v>7347.0699851364598</v>
      </c>
      <c r="P110" s="335">
        <v>37783</v>
      </c>
      <c r="Q110" s="121">
        <v>39.829016581807451</v>
      </c>
      <c r="R110" s="335">
        <v>445689</v>
      </c>
      <c r="S110" s="126">
        <v>469.82385123810127</v>
      </c>
      <c r="T110" s="335">
        <v>44704</v>
      </c>
      <c r="U110" s="121">
        <v>47.124801028852133</v>
      </c>
      <c r="V110" s="335">
        <v>10836</v>
      </c>
      <c r="W110" s="126">
        <v>11.422788653110274</v>
      </c>
      <c r="X110" s="335">
        <v>19108</v>
      </c>
      <c r="Y110" s="121">
        <v>20.142732150575039</v>
      </c>
      <c r="Z110" s="335">
        <v>28575</v>
      </c>
      <c r="AA110" s="126">
        <v>30.122387021283323</v>
      </c>
      <c r="AB110" s="335">
        <v>17135</v>
      </c>
      <c r="AC110" s="121">
        <v>18.062890695002267</v>
      </c>
      <c r="AD110" s="335">
        <v>14765</v>
      </c>
      <c r="AE110" s="120">
        <v>15.564550984050683</v>
      </c>
      <c r="AF110" s="122">
        <v>12887</v>
      </c>
      <c r="AG110" s="121">
        <v>13.584853947271329</v>
      </c>
      <c r="AH110" s="122">
        <v>20725</v>
      </c>
      <c r="AI110" s="121">
        <v>21.847295573616691</v>
      </c>
      <c r="AJ110" s="122">
        <v>4452</v>
      </c>
      <c r="AK110" s="121">
        <v>4.6930837101925933</v>
      </c>
      <c r="AL110" s="122">
        <v>180843</v>
      </c>
      <c r="AM110" s="121">
        <v>190.63596976692705</v>
      </c>
      <c r="AN110" s="122">
        <v>176204</v>
      </c>
      <c r="AO110" s="126">
        <v>185.74575967447794</v>
      </c>
      <c r="AP110" s="122">
        <v>445757</v>
      </c>
      <c r="AQ110" s="121">
        <v>469.89553355892184</v>
      </c>
      <c r="AR110" s="122">
        <v>80222</v>
      </c>
      <c r="AS110" s="121">
        <v>84.566163836269141</v>
      </c>
    </row>
    <row r="111" spans="1:45" s="128" customFormat="1" ht="13.8" x14ac:dyDescent="0.3">
      <c r="A111" s="362" t="s">
        <v>238</v>
      </c>
      <c r="B111" s="362" t="s">
        <v>236</v>
      </c>
      <c r="C111" s="373">
        <v>18</v>
      </c>
      <c r="D111" s="373">
        <v>22</v>
      </c>
      <c r="E111" s="370">
        <v>4392</v>
      </c>
      <c r="F111" s="374">
        <v>244</v>
      </c>
      <c r="G111" s="370">
        <v>103</v>
      </c>
      <c r="H111" s="374">
        <v>5.7222222222222223</v>
      </c>
      <c r="I111" s="378">
        <v>53</v>
      </c>
      <c r="J111" s="374">
        <v>2.9444444444444446</v>
      </c>
      <c r="K111" s="375">
        <v>4897138.4800000004</v>
      </c>
      <c r="L111" s="367">
        <v>272063.24888888892</v>
      </c>
      <c r="M111" s="367">
        <v>222597.20363636364</v>
      </c>
      <c r="N111" s="376">
        <v>92945</v>
      </c>
      <c r="O111" s="373">
        <v>5163.6111111111113</v>
      </c>
      <c r="P111" s="376">
        <v>363</v>
      </c>
      <c r="Q111" s="373">
        <v>20.166666666666668</v>
      </c>
      <c r="R111" s="376">
        <v>5818</v>
      </c>
      <c r="S111" s="373">
        <v>323.22222222222223</v>
      </c>
      <c r="T111" s="376">
        <v>249</v>
      </c>
      <c r="U111" s="373">
        <v>13.833333333333334</v>
      </c>
      <c r="V111" s="376">
        <v>87</v>
      </c>
      <c r="W111" s="373">
        <v>4.833333333333333</v>
      </c>
      <c r="X111" s="376">
        <v>96</v>
      </c>
      <c r="Y111" s="373">
        <v>5.333333333333333</v>
      </c>
      <c r="Z111" s="376">
        <v>122</v>
      </c>
      <c r="AA111" s="373">
        <v>6.7777777777777777</v>
      </c>
      <c r="AB111" s="376">
        <v>43</v>
      </c>
      <c r="AC111" s="373">
        <v>2.3888888888888888</v>
      </c>
      <c r="AD111" s="376">
        <v>51</v>
      </c>
      <c r="AE111" s="373">
        <v>2.8333333333333335</v>
      </c>
      <c r="AF111" s="377">
        <v>135</v>
      </c>
      <c r="AG111" s="373">
        <v>7.5</v>
      </c>
      <c r="AH111" s="377">
        <v>212</v>
      </c>
      <c r="AI111" s="373">
        <v>11.777777777777779</v>
      </c>
      <c r="AJ111" s="377">
        <v>16</v>
      </c>
      <c r="AK111" s="373">
        <v>0.88888888888888884</v>
      </c>
      <c r="AL111" s="377">
        <v>1364</v>
      </c>
      <c r="AM111" s="373">
        <v>75.777777777777771</v>
      </c>
      <c r="AN111" s="377">
        <v>3233</v>
      </c>
      <c r="AO111" s="373">
        <v>179.61111111111111</v>
      </c>
      <c r="AP111" s="377">
        <v>2022</v>
      </c>
      <c r="AQ111" s="373">
        <v>112.33333333333333</v>
      </c>
      <c r="AR111" s="377">
        <v>580</v>
      </c>
      <c r="AS111" s="373">
        <v>32.222222222222221</v>
      </c>
    </row>
    <row r="112" spans="1:45" s="128" customFormat="1" ht="13.8" x14ac:dyDescent="0.3">
      <c r="A112" s="362" t="s">
        <v>142</v>
      </c>
      <c r="B112" s="362" t="s">
        <v>237</v>
      </c>
      <c r="C112" s="373">
        <v>49</v>
      </c>
      <c r="D112" s="373">
        <v>92</v>
      </c>
      <c r="E112" s="370">
        <v>17926</v>
      </c>
      <c r="F112" s="374">
        <v>365.83673469387753</v>
      </c>
      <c r="G112" s="370">
        <v>952</v>
      </c>
      <c r="H112" s="374">
        <v>19.428571428571427</v>
      </c>
      <c r="I112" s="378">
        <v>822</v>
      </c>
      <c r="J112" s="374">
        <v>16.775510204081634</v>
      </c>
      <c r="K112" s="375">
        <v>33389800.960000001</v>
      </c>
      <c r="L112" s="367">
        <v>681424.50938775507</v>
      </c>
      <c r="M112" s="367">
        <v>362932.61913043482</v>
      </c>
      <c r="N112" s="376">
        <v>359909</v>
      </c>
      <c r="O112" s="373">
        <v>7345.0816326530612</v>
      </c>
      <c r="P112" s="376">
        <v>2164</v>
      </c>
      <c r="Q112" s="373">
        <v>44.163265306122447</v>
      </c>
      <c r="R112" s="376">
        <v>7886</v>
      </c>
      <c r="S112" s="373">
        <v>160.9387755102041</v>
      </c>
      <c r="T112" s="376">
        <v>507</v>
      </c>
      <c r="U112" s="373">
        <v>10.346938775510203</v>
      </c>
      <c r="V112" s="376">
        <v>652</v>
      </c>
      <c r="W112" s="373">
        <v>13.306122448979592</v>
      </c>
      <c r="X112" s="376">
        <v>1003</v>
      </c>
      <c r="Y112" s="373">
        <v>20.469387755102041</v>
      </c>
      <c r="Z112" s="376">
        <v>1475</v>
      </c>
      <c r="AA112" s="373">
        <v>30.102040816326532</v>
      </c>
      <c r="AB112" s="376">
        <v>763</v>
      </c>
      <c r="AC112" s="373">
        <v>15.571428571428571</v>
      </c>
      <c r="AD112" s="376">
        <v>2671</v>
      </c>
      <c r="AE112" s="373">
        <v>54.510204081632651</v>
      </c>
      <c r="AF112" s="377">
        <v>549</v>
      </c>
      <c r="AG112" s="373">
        <v>11.204081632653061</v>
      </c>
      <c r="AH112" s="377">
        <v>954</v>
      </c>
      <c r="AI112" s="373">
        <v>19.469387755102041</v>
      </c>
      <c r="AJ112" s="377">
        <v>303</v>
      </c>
      <c r="AK112" s="373">
        <v>6.1836734693877551</v>
      </c>
      <c r="AL112" s="377">
        <v>11212</v>
      </c>
      <c r="AM112" s="373">
        <v>228.81632653061226</v>
      </c>
      <c r="AN112" s="377">
        <v>7227</v>
      </c>
      <c r="AO112" s="373">
        <v>147.48979591836735</v>
      </c>
      <c r="AP112" s="377">
        <v>50176</v>
      </c>
      <c r="AQ112" s="373">
        <v>1024</v>
      </c>
      <c r="AR112" s="377">
        <v>1742</v>
      </c>
      <c r="AS112" s="373">
        <v>35.551020408163268</v>
      </c>
    </row>
    <row r="113" spans="1:45" ht="18" customHeight="1" x14ac:dyDescent="0.3">
      <c r="A113" s="129" t="s">
        <v>218</v>
      </c>
      <c r="B113" s="130"/>
      <c r="C113" s="131"/>
      <c r="D113" s="132"/>
      <c r="E113" s="133"/>
      <c r="F113" s="134"/>
      <c r="G113" s="133"/>
      <c r="H113" s="135"/>
      <c r="I113" s="133"/>
      <c r="J113" s="134"/>
      <c r="K113" s="136"/>
      <c r="L113" s="137"/>
      <c r="M113" s="138"/>
      <c r="N113" s="135"/>
      <c r="O113" s="139"/>
      <c r="P113" s="135"/>
      <c r="Q113" s="134"/>
      <c r="R113" s="133"/>
      <c r="S113" s="139"/>
      <c r="T113" s="135"/>
      <c r="U113" s="134"/>
      <c r="V113" s="133"/>
      <c r="W113" s="139"/>
      <c r="X113" s="135"/>
      <c r="Y113" s="134"/>
      <c r="Z113" s="133"/>
      <c r="AA113" s="139"/>
      <c r="AB113" s="135"/>
      <c r="AC113" s="134"/>
      <c r="AD113" s="135"/>
      <c r="AE113" s="135"/>
      <c r="AF113" s="133"/>
      <c r="AG113" s="134"/>
      <c r="AH113" s="135"/>
      <c r="AI113" s="134"/>
      <c r="AJ113" s="133"/>
      <c r="AK113" s="134"/>
      <c r="AL113" s="133"/>
      <c r="AM113" s="134"/>
      <c r="AN113" s="133"/>
      <c r="AO113" s="139"/>
      <c r="AP113" s="135"/>
      <c r="AQ113" s="134"/>
      <c r="AR113" s="133"/>
      <c r="AS113" s="134"/>
    </row>
    <row r="114" spans="1:45" ht="18" customHeight="1" x14ac:dyDescent="0.25"/>
    <row r="116" spans="1:45" ht="13.8" x14ac:dyDescent="0.3">
      <c r="A116" s="149"/>
      <c r="B116" s="149"/>
      <c r="N116" s="144"/>
    </row>
    <row r="117" spans="1:45" x14ac:dyDescent="0.25">
      <c r="N117" s="144"/>
    </row>
    <row r="118" spans="1:45" x14ac:dyDescent="0.25">
      <c r="N118" s="144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N1:AQ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E1:F1"/>
    <mergeCell ref="G1:H1"/>
    <mergeCell ref="AD2:AE2"/>
    <mergeCell ref="AF2:AG2"/>
    <mergeCell ref="AH1:AI1"/>
    <mergeCell ref="AJ1:AK1"/>
    <mergeCell ref="AL1:AM1"/>
    <mergeCell ref="A110:B110"/>
    <mergeCell ref="N2:Q2"/>
    <mergeCell ref="R2:U2"/>
    <mergeCell ref="V2:Y2"/>
    <mergeCell ref="Z2:AC2"/>
    <mergeCell ref="A1:B2"/>
    <mergeCell ref="I1:J1"/>
    <mergeCell ref="K1:M1"/>
    <mergeCell ref="AH2:AI2"/>
    <mergeCell ref="AJ2:AK2"/>
    <mergeCell ref="AL2:AM2"/>
    <mergeCell ref="AN2:AQ2"/>
    <mergeCell ref="AR2:AS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D2E1-77AC-4D66-B1F0-8E9958E94A04}">
  <dimension ref="A1:AA109"/>
  <sheetViews>
    <sheetView workbookViewId="0">
      <pane xSplit="3" ySplit="3" topLeftCell="I4" activePane="bottomRight" state="frozen"/>
      <selection activeCell="D7" sqref="D7"/>
      <selection pane="topRight" activeCell="D7" sqref="D7"/>
      <selection pane="bottomLeft" activeCell="D7" sqref="D7"/>
      <selection pane="bottomRight" activeCell="T115" sqref="T115"/>
    </sheetView>
  </sheetViews>
  <sheetFormatPr defaultColWidth="9.33203125" defaultRowHeight="12" customHeight="1" x14ac:dyDescent="0.25"/>
  <cols>
    <col min="1" max="1" width="24" style="153" customWidth="1"/>
    <col min="2" max="2" width="20.5546875" style="153" customWidth="1"/>
    <col min="3" max="3" width="21.5546875" style="150" customWidth="1"/>
    <col min="4" max="11" width="8.6640625" style="154" customWidth="1"/>
    <col min="12" max="14" width="8.6640625" style="155" customWidth="1"/>
    <col min="15" max="15" width="8.6640625" style="156" customWidth="1"/>
    <col min="16" max="18" width="9.33203125" style="329" customWidth="1"/>
    <col min="19" max="19" width="9.33203125" style="330" customWidth="1"/>
    <col min="20" max="23" width="8.6640625" style="155" customWidth="1"/>
    <col min="24" max="24" width="10.6640625" style="155" customWidth="1"/>
    <col min="25" max="25" width="12.33203125" style="155" bestFit="1" customWidth="1"/>
    <col min="26" max="26" width="95.6640625" style="155" customWidth="1"/>
    <col min="27" max="16384" width="9.33203125" style="150"/>
  </cols>
  <sheetData>
    <row r="1" spans="1:26" ht="41.4" x14ac:dyDescent="0.25">
      <c r="A1" s="410" t="s">
        <v>322</v>
      </c>
      <c r="B1" s="410"/>
      <c r="C1" s="411"/>
      <c r="D1" s="260"/>
      <c r="E1" s="261"/>
      <c r="F1" s="261"/>
      <c r="G1" s="262"/>
      <c r="H1" s="263"/>
      <c r="I1" s="264"/>
      <c r="J1" s="264"/>
      <c r="K1" s="265"/>
      <c r="L1" s="260"/>
      <c r="M1" s="261"/>
      <c r="N1" s="261"/>
      <c r="O1" s="262"/>
      <c r="P1" s="263"/>
      <c r="Q1" s="264"/>
      <c r="R1" s="264"/>
      <c r="S1" s="265"/>
      <c r="T1" s="266"/>
      <c r="U1" s="267"/>
      <c r="V1" s="267"/>
      <c r="W1" s="268"/>
      <c r="X1" s="269" t="s">
        <v>219</v>
      </c>
      <c r="Y1" s="412" t="s">
        <v>313</v>
      </c>
      <c r="Z1" s="414" t="s">
        <v>252</v>
      </c>
    </row>
    <row r="2" spans="1:26" ht="42" customHeight="1" x14ac:dyDescent="0.25">
      <c r="A2" s="340"/>
      <c r="B2" s="340"/>
      <c r="C2" s="341"/>
      <c r="D2" s="416" t="s">
        <v>253</v>
      </c>
      <c r="E2" s="417"/>
      <c r="F2" s="417"/>
      <c r="G2" s="418"/>
      <c r="H2" s="419" t="s">
        <v>254</v>
      </c>
      <c r="I2" s="420"/>
      <c r="J2" s="420"/>
      <c r="K2" s="421"/>
      <c r="L2" s="416" t="s">
        <v>255</v>
      </c>
      <c r="M2" s="417"/>
      <c r="N2" s="417"/>
      <c r="O2" s="418"/>
      <c r="P2" s="419" t="s">
        <v>256</v>
      </c>
      <c r="Q2" s="420"/>
      <c r="R2" s="420"/>
      <c r="S2" s="421"/>
      <c r="T2" s="422" t="s">
        <v>257</v>
      </c>
      <c r="U2" s="423"/>
      <c r="V2" s="423"/>
      <c r="W2" s="424"/>
      <c r="X2" s="425" t="s">
        <v>220</v>
      </c>
      <c r="Y2" s="412"/>
      <c r="Z2" s="414"/>
    </row>
    <row r="3" spans="1:26" s="151" customFormat="1" ht="46.2" thickBot="1" x14ac:dyDescent="0.3">
      <c r="A3" s="342" t="s">
        <v>258</v>
      </c>
      <c r="B3" s="342"/>
      <c r="C3" s="343" t="s">
        <v>177</v>
      </c>
      <c r="D3" s="270" t="s">
        <v>221</v>
      </c>
      <c r="E3" s="271" t="s">
        <v>222</v>
      </c>
      <c r="F3" s="271" t="s">
        <v>223</v>
      </c>
      <c r="G3" s="272" t="s">
        <v>259</v>
      </c>
      <c r="H3" s="273" t="s">
        <v>224</v>
      </c>
      <c r="I3" s="274" t="s">
        <v>225</v>
      </c>
      <c r="J3" s="275" t="s">
        <v>226</v>
      </c>
      <c r="K3" s="276" t="s">
        <v>260</v>
      </c>
      <c r="L3" s="277" t="s">
        <v>227</v>
      </c>
      <c r="M3" s="278" t="s">
        <v>228</v>
      </c>
      <c r="N3" s="278" t="s">
        <v>229</v>
      </c>
      <c r="O3" s="279" t="s">
        <v>261</v>
      </c>
      <c r="P3" s="280" t="s">
        <v>262</v>
      </c>
      <c r="Q3" s="281" t="s">
        <v>263</v>
      </c>
      <c r="R3" s="281" t="s">
        <v>264</v>
      </c>
      <c r="S3" s="282" t="s">
        <v>265</v>
      </c>
      <c r="T3" s="277" t="s">
        <v>230</v>
      </c>
      <c r="U3" s="278" t="s">
        <v>231</v>
      </c>
      <c r="V3" s="278" t="s">
        <v>232</v>
      </c>
      <c r="W3" s="283" t="s">
        <v>266</v>
      </c>
      <c r="X3" s="426"/>
      <c r="Y3" s="413"/>
      <c r="Z3" s="415"/>
    </row>
    <row r="4" spans="1:26" ht="18" customHeight="1" thickBot="1" x14ac:dyDescent="0.3">
      <c r="A4" s="284" t="s">
        <v>267</v>
      </c>
      <c r="B4" s="333" t="s">
        <v>142</v>
      </c>
      <c r="C4" s="285" t="s">
        <v>5</v>
      </c>
      <c r="D4" s="286">
        <v>3.5</v>
      </c>
      <c r="E4" s="286">
        <v>0</v>
      </c>
      <c r="F4" s="287">
        <f>D4-E4</f>
        <v>3.5</v>
      </c>
      <c r="G4" s="286">
        <v>0</v>
      </c>
      <c r="H4" s="288">
        <v>14</v>
      </c>
      <c r="I4" s="288">
        <v>0</v>
      </c>
      <c r="J4" s="289">
        <f t="shared" ref="J4:J67" si="0">H4-I4</f>
        <v>14</v>
      </c>
      <c r="K4" s="290">
        <v>0</v>
      </c>
      <c r="L4" s="291">
        <v>3</v>
      </c>
      <c r="M4" s="292">
        <v>0</v>
      </c>
      <c r="N4" s="293">
        <f t="shared" ref="N4:N67" si="1">L4-M4</f>
        <v>3</v>
      </c>
      <c r="O4" s="294">
        <v>0</v>
      </c>
      <c r="P4" s="295">
        <v>3</v>
      </c>
      <c r="Q4" s="296">
        <v>0</v>
      </c>
      <c r="R4" s="297">
        <f t="shared" ref="R4:R67" si="2">P4-Q4</f>
        <v>3</v>
      </c>
      <c r="S4" s="298">
        <v>0</v>
      </c>
      <c r="T4" s="299">
        <f t="shared" ref="T4:U35" si="3">SUM(P4,L4,H4,D4)</f>
        <v>23.5</v>
      </c>
      <c r="U4" s="299">
        <f t="shared" si="3"/>
        <v>0</v>
      </c>
      <c r="V4" s="299">
        <f t="shared" ref="V4:V67" si="4">T4-U4</f>
        <v>23.5</v>
      </c>
      <c r="W4" s="299">
        <f t="shared" ref="W4:W67" si="5">SUM(S4,O4,K4,G4)</f>
        <v>0</v>
      </c>
      <c r="X4" s="300">
        <f t="shared" ref="X4:X67" si="6">V4-W4</f>
        <v>23.5</v>
      </c>
      <c r="Y4" s="301">
        <v>2</v>
      </c>
      <c r="Z4" s="301" t="s">
        <v>268</v>
      </c>
    </row>
    <row r="5" spans="1:26" ht="18" customHeight="1" thickBot="1" x14ac:dyDescent="0.3">
      <c r="A5" s="302" t="s">
        <v>267</v>
      </c>
      <c r="B5" s="303" t="s">
        <v>152</v>
      </c>
      <c r="C5" s="304" t="s">
        <v>6</v>
      </c>
      <c r="D5" s="305">
        <v>1</v>
      </c>
      <c r="E5" s="305">
        <v>0</v>
      </c>
      <c r="F5" s="287">
        <f t="shared" ref="F5:F68" si="7">D5-E5</f>
        <v>1</v>
      </c>
      <c r="G5" s="305">
        <v>0</v>
      </c>
      <c r="H5" s="306">
        <v>4</v>
      </c>
      <c r="I5" s="306">
        <v>0</v>
      </c>
      <c r="J5" s="289">
        <f t="shared" si="0"/>
        <v>4</v>
      </c>
      <c r="K5" s="307">
        <v>0</v>
      </c>
      <c r="L5" s="308">
        <v>0</v>
      </c>
      <c r="M5" s="309">
        <v>0</v>
      </c>
      <c r="N5" s="293">
        <f t="shared" si="1"/>
        <v>0</v>
      </c>
      <c r="O5" s="310">
        <v>0</v>
      </c>
      <c r="P5" s="311">
        <v>0.25</v>
      </c>
      <c r="Q5" s="312">
        <v>0</v>
      </c>
      <c r="R5" s="297">
        <f t="shared" si="2"/>
        <v>0.25</v>
      </c>
      <c r="S5" s="313">
        <v>0</v>
      </c>
      <c r="T5" s="314">
        <f t="shared" si="3"/>
        <v>5.25</v>
      </c>
      <c r="U5" s="299">
        <f t="shared" si="3"/>
        <v>0</v>
      </c>
      <c r="V5" s="299">
        <f t="shared" si="4"/>
        <v>5.25</v>
      </c>
      <c r="W5" s="314">
        <f t="shared" si="5"/>
        <v>0</v>
      </c>
      <c r="X5" s="300">
        <f t="shared" si="6"/>
        <v>5.25</v>
      </c>
      <c r="Y5" s="334">
        <v>0</v>
      </c>
      <c r="Z5" s="334"/>
    </row>
    <row r="6" spans="1:26" ht="18" customHeight="1" thickBot="1" x14ac:dyDescent="0.3">
      <c r="A6" s="302" t="s">
        <v>267</v>
      </c>
      <c r="B6" s="303" t="s">
        <v>152</v>
      </c>
      <c r="C6" s="304" t="s">
        <v>7</v>
      </c>
      <c r="D6" s="305">
        <v>0.25</v>
      </c>
      <c r="E6" s="305">
        <v>0</v>
      </c>
      <c r="F6" s="287">
        <f t="shared" si="7"/>
        <v>0.25</v>
      </c>
      <c r="G6" s="305">
        <v>0</v>
      </c>
      <c r="H6" s="306">
        <v>1.75</v>
      </c>
      <c r="I6" s="306">
        <v>0</v>
      </c>
      <c r="J6" s="289">
        <f t="shared" si="0"/>
        <v>1.75</v>
      </c>
      <c r="K6" s="307">
        <v>0</v>
      </c>
      <c r="L6" s="308">
        <v>0</v>
      </c>
      <c r="M6" s="309">
        <v>0</v>
      </c>
      <c r="N6" s="293">
        <f t="shared" si="1"/>
        <v>0</v>
      </c>
      <c r="O6" s="310">
        <v>0</v>
      </c>
      <c r="P6" s="311">
        <v>0</v>
      </c>
      <c r="Q6" s="312">
        <v>0</v>
      </c>
      <c r="R6" s="297">
        <f t="shared" si="2"/>
        <v>0</v>
      </c>
      <c r="S6" s="313">
        <v>0</v>
      </c>
      <c r="T6" s="314">
        <f t="shared" si="3"/>
        <v>2</v>
      </c>
      <c r="U6" s="299">
        <f t="shared" si="3"/>
        <v>0</v>
      </c>
      <c r="V6" s="299">
        <f t="shared" si="4"/>
        <v>2</v>
      </c>
      <c r="W6" s="314">
        <f t="shared" si="5"/>
        <v>0</v>
      </c>
      <c r="X6" s="300">
        <f t="shared" si="6"/>
        <v>2</v>
      </c>
      <c r="Y6" s="334">
        <v>0.5</v>
      </c>
      <c r="Z6" s="334" t="s">
        <v>233</v>
      </c>
    </row>
    <row r="7" spans="1:26" ht="18" customHeight="1" thickBot="1" x14ac:dyDescent="0.3">
      <c r="A7" s="302" t="s">
        <v>267</v>
      </c>
      <c r="B7" s="303" t="s">
        <v>153</v>
      </c>
      <c r="C7" s="304" t="s">
        <v>8</v>
      </c>
      <c r="D7" s="305">
        <v>1.25</v>
      </c>
      <c r="E7" s="305">
        <v>0</v>
      </c>
      <c r="F7" s="287">
        <f t="shared" si="7"/>
        <v>1.25</v>
      </c>
      <c r="G7" s="305">
        <v>0</v>
      </c>
      <c r="H7" s="306">
        <v>4.75</v>
      </c>
      <c r="I7" s="306">
        <v>0</v>
      </c>
      <c r="J7" s="289">
        <f t="shared" si="0"/>
        <v>4.75</v>
      </c>
      <c r="K7" s="307">
        <v>1</v>
      </c>
      <c r="L7" s="308">
        <v>1</v>
      </c>
      <c r="M7" s="309">
        <v>0</v>
      </c>
      <c r="N7" s="293">
        <f t="shared" si="1"/>
        <v>1</v>
      </c>
      <c r="O7" s="310">
        <v>0</v>
      </c>
      <c r="P7" s="311">
        <v>0</v>
      </c>
      <c r="Q7" s="312">
        <v>0</v>
      </c>
      <c r="R7" s="297">
        <f t="shared" si="2"/>
        <v>0</v>
      </c>
      <c r="S7" s="313">
        <v>0</v>
      </c>
      <c r="T7" s="314">
        <f t="shared" si="3"/>
        <v>7</v>
      </c>
      <c r="U7" s="299">
        <f t="shared" si="3"/>
        <v>0</v>
      </c>
      <c r="V7" s="299">
        <f t="shared" si="4"/>
        <v>7</v>
      </c>
      <c r="W7" s="314">
        <f t="shared" si="5"/>
        <v>1</v>
      </c>
      <c r="X7" s="300">
        <f t="shared" si="6"/>
        <v>6</v>
      </c>
      <c r="Y7" s="334">
        <v>2</v>
      </c>
      <c r="Z7" s="334" t="s">
        <v>269</v>
      </c>
    </row>
    <row r="8" spans="1:26" ht="18" customHeight="1" thickBot="1" x14ac:dyDescent="0.3">
      <c r="A8" s="302" t="s">
        <v>267</v>
      </c>
      <c r="B8" s="303" t="s">
        <v>152</v>
      </c>
      <c r="C8" s="304" t="s">
        <v>9</v>
      </c>
      <c r="D8" s="305">
        <v>1</v>
      </c>
      <c r="E8" s="305">
        <v>0</v>
      </c>
      <c r="F8" s="287">
        <f t="shared" si="7"/>
        <v>1</v>
      </c>
      <c r="G8" s="305">
        <v>0</v>
      </c>
      <c r="H8" s="306">
        <v>4</v>
      </c>
      <c r="I8" s="306">
        <v>0</v>
      </c>
      <c r="J8" s="289">
        <f t="shared" si="0"/>
        <v>4</v>
      </c>
      <c r="K8" s="307">
        <v>0</v>
      </c>
      <c r="L8" s="308">
        <v>0</v>
      </c>
      <c r="M8" s="309">
        <v>0</v>
      </c>
      <c r="N8" s="293">
        <f t="shared" si="1"/>
        <v>0</v>
      </c>
      <c r="O8" s="310">
        <v>0</v>
      </c>
      <c r="P8" s="311">
        <v>0.25</v>
      </c>
      <c r="Q8" s="312">
        <v>0</v>
      </c>
      <c r="R8" s="297">
        <f t="shared" si="2"/>
        <v>0.25</v>
      </c>
      <c r="S8" s="313">
        <v>0</v>
      </c>
      <c r="T8" s="314">
        <f t="shared" si="3"/>
        <v>5.25</v>
      </c>
      <c r="U8" s="299">
        <f t="shared" si="3"/>
        <v>0</v>
      </c>
      <c r="V8" s="299">
        <f t="shared" si="4"/>
        <v>5.25</v>
      </c>
      <c r="W8" s="314">
        <f t="shared" si="5"/>
        <v>0</v>
      </c>
      <c r="X8" s="300">
        <f t="shared" si="6"/>
        <v>5.25</v>
      </c>
      <c r="Y8" s="334">
        <v>0</v>
      </c>
      <c r="Z8" s="334"/>
    </row>
    <row r="9" spans="1:26" ht="18" customHeight="1" thickBot="1" x14ac:dyDescent="0.3">
      <c r="A9" s="302" t="s">
        <v>267</v>
      </c>
      <c r="B9" s="303" t="s">
        <v>152</v>
      </c>
      <c r="C9" s="304" t="s">
        <v>10</v>
      </c>
      <c r="D9" s="305">
        <v>0</v>
      </c>
      <c r="E9" s="305">
        <v>0</v>
      </c>
      <c r="F9" s="287">
        <f t="shared" si="7"/>
        <v>0</v>
      </c>
      <c r="G9" s="305">
        <v>0</v>
      </c>
      <c r="H9" s="306">
        <v>1</v>
      </c>
      <c r="I9" s="306">
        <v>0</v>
      </c>
      <c r="J9" s="289">
        <f t="shared" si="0"/>
        <v>1</v>
      </c>
      <c r="K9" s="307">
        <v>0</v>
      </c>
      <c r="L9" s="308">
        <v>0</v>
      </c>
      <c r="M9" s="309">
        <v>0</v>
      </c>
      <c r="N9" s="293">
        <f t="shared" si="1"/>
        <v>0</v>
      </c>
      <c r="O9" s="310">
        <v>0</v>
      </c>
      <c r="P9" s="311">
        <v>0</v>
      </c>
      <c r="Q9" s="312">
        <v>0</v>
      </c>
      <c r="R9" s="297">
        <f t="shared" si="2"/>
        <v>0</v>
      </c>
      <c r="S9" s="313">
        <v>0</v>
      </c>
      <c r="T9" s="314">
        <f t="shared" si="3"/>
        <v>1</v>
      </c>
      <c r="U9" s="299">
        <f t="shared" si="3"/>
        <v>0</v>
      </c>
      <c r="V9" s="299">
        <f t="shared" si="4"/>
        <v>1</v>
      </c>
      <c r="W9" s="314">
        <f t="shared" si="5"/>
        <v>0</v>
      </c>
      <c r="X9" s="300">
        <f t="shared" si="6"/>
        <v>1</v>
      </c>
      <c r="Y9" s="334">
        <v>0.05</v>
      </c>
      <c r="Z9" s="334" t="s">
        <v>233</v>
      </c>
    </row>
    <row r="10" spans="1:26" ht="18" customHeight="1" thickBot="1" x14ac:dyDescent="0.3">
      <c r="A10" s="302" t="s">
        <v>270</v>
      </c>
      <c r="B10" s="303" t="s">
        <v>315</v>
      </c>
      <c r="C10" s="304" t="s">
        <v>11</v>
      </c>
      <c r="D10" s="305">
        <v>1.75</v>
      </c>
      <c r="E10" s="305">
        <v>0</v>
      </c>
      <c r="F10" s="287">
        <f t="shared" si="7"/>
        <v>1.75</v>
      </c>
      <c r="G10" s="305">
        <v>0</v>
      </c>
      <c r="H10" s="306">
        <v>5.5</v>
      </c>
      <c r="I10" s="306">
        <v>0</v>
      </c>
      <c r="J10" s="289">
        <f t="shared" si="0"/>
        <v>5.5</v>
      </c>
      <c r="K10" s="307">
        <v>0</v>
      </c>
      <c r="L10" s="308">
        <v>0</v>
      </c>
      <c r="M10" s="309">
        <v>0</v>
      </c>
      <c r="N10" s="293">
        <f t="shared" si="1"/>
        <v>0</v>
      </c>
      <c r="O10" s="310">
        <v>0</v>
      </c>
      <c r="P10" s="315">
        <v>0</v>
      </c>
      <c r="Q10" s="306">
        <v>0</v>
      </c>
      <c r="R10" s="297">
        <f t="shared" si="2"/>
        <v>0</v>
      </c>
      <c r="S10" s="316">
        <v>0</v>
      </c>
      <c r="T10" s="314">
        <f t="shared" si="3"/>
        <v>7.25</v>
      </c>
      <c r="U10" s="299">
        <f t="shared" si="3"/>
        <v>0</v>
      </c>
      <c r="V10" s="299">
        <f t="shared" si="4"/>
        <v>7.25</v>
      </c>
      <c r="W10" s="314">
        <f t="shared" si="5"/>
        <v>0</v>
      </c>
      <c r="X10" s="300">
        <f t="shared" si="6"/>
        <v>7.25</v>
      </c>
      <c r="Y10" s="334">
        <v>0.3</v>
      </c>
      <c r="Z10" s="334" t="s">
        <v>271</v>
      </c>
    </row>
    <row r="11" spans="1:26" ht="18" customHeight="1" thickBot="1" x14ac:dyDescent="0.3">
      <c r="A11" s="302" t="s">
        <v>270</v>
      </c>
      <c r="B11" s="303" t="s">
        <v>315</v>
      </c>
      <c r="C11" s="304" t="s">
        <v>12</v>
      </c>
      <c r="D11" s="305">
        <v>0.5</v>
      </c>
      <c r="E11" s="305">
        <v>0</v>
      </c>
      <c r="F11" s="287">
        <f t="shared" si="7"/>
        <v>0.5</v>
      </c>
      <c r="G11" s="305">
        <v>0</v>
      </c>
      <c r="H11" s="306">
        <v>3</v>
      </c>
      <c r="I11" s="306">
        <v>0</v>
      </c>
      <c r="J11" s="289">
        <f t="shared" si="0"/>
        <v>3</v>
      </c>
      <c r="K11" s="307">
        <v>0</v>
      </c>
      <c r="L11" s="308">
        <v>0</v>
      </c>
      <c r="M11" s="309">
        <v>0</v>
      </c>
      <c r="N11" s="293">
        <f t="shared" si="1"/>
        <v>0</v>
      </c>
      <c r="O11" s="310">
        <v>0</v>
      </c>
      <c r="P11" s="315">
        <v>0</v>
      </c>
      <c r="Q11" s="306">
        <v>0</v>
      </c>
      <c r="R11" s="297">
        <f t="shared" si="2"/>
        <v>0</v>
      </c>
      <c r="S11" s="316">
        <v>0</v>
      </c>
      <c r="T11" s="314">
        <f t="shared" si="3"/>
        <v>3.5</v>
      </c>
      <c r="U11" s="299">
        <f t="shared" si="3"/>
        <v>0</v>
      </c>
      <c r="V11" s="299">
        <f t="shared" si="4"/>
        <v>3.5</v>
      </c>
      <c r="W11" s="314">
        <f t="shared" si="5"/>
        <v>0</v>
      </c>
      <c r="X11" s="300">
        <f t="shared" si="6"/>
        <v>3.5</v>
      </c>
      <c r="Y11" s="334">
        <v>7.0000000000000007E-2</v>
      </c>
      <c r="Z11" s="334" t="s">
        <v>272</v>
      </c>
    </row>
    <row r="12" spans="1:26" ht="18" customHeight="1" thickBot="1" x14ac:dyDescent="0.3">
      <c r="A12" s="302" t="s">
        <v>267</v>
      </c>
      <c r="B12" s="303" t="s">
        <v>166</v>
      </c>
      <c r="C12" s="304" t="s">
        <v>13</v>
      </c>
      <c r="D12" s="305">
        <v>1</v>
      </c>
      <c r="E12" s="305">
        <v>0</v>
      </c>
      <c r="F12" s="287">
        <f t="shared" si="7"/>
        <v>1</v>
      </c>
      <c r="G12" s="305">
        <v>0</v>
      </c>
      <c r="H12" s="306">
        <v>8</v>
      </c>
      <c r="I12" s="306">
        <v>0</v>
      </c>
      <c r="J12" s="289">
        <f t="shared" si="0"/>
        <v>8</v>
      </c>
      <c r="K12" s="307">
        <v>0</v>
      </c>
      <c r="L12" s="308">
        <v>1</v>
      </c>
      <c r="M12" s="309">
        <v>0</v>
      </c>
      <c r="N12" s="293">
        <f t="shared" si="1"/>
        <v>1</v>
      </c>
      <c r="O12" s="310">
        <v>0</v>
      </c>
      <c r="P12" s="311">
        <v>0</v>
      </c>
      <c r="Q12" s="312">
        <v>0</v>
      </c>
      <c r="R12" s="297">
        <f t="shared" si="2"/>
        <v>0</v>
      </c>
      <c r="S12" s="313">
        <v>0</v>
      </c>
      <c r="T12" s="314">
        <f t="shared" si="3"/>
        <v>10</v>
      </c>
      <c r="U12" s="299">
        <f t="shared" si="3"/>
        <v>0</v>
      </c>
      <c r="V12" s="299">
        <f t="shared" si="4"/>
        <v>10</v>
      </c>
      <c r="W12" s="314">
        <f t="shared" si="5"/>
        <v>0</v>
      </c>
      <c r="X12" s="300">
        <f t="shared" si="6"/>
        <v>10</v>
      </c>
      <c r="Y12" s="334">
        <v>2.6</v>
      </c>
      <c r="Z12" s="334" t="s">
        <v>273</v>
      </c>
    </row>
    <row r="13" spans="1:26" ht="18" customHeight="1" thickBot="1" x14ac:dyDescent="0.3">
      <c r="A13" s="302" t="s">
        <v>267</v>
      </c>
      <c r="B13" s="303" t="s">
        <v>166</v>
      </c>
      <c r="C13" s="304" t="s">
        <v>14</v>
      </c>
      <c r="D13" s="305">
        <v>1.25</v>
      </c>
      <c r="E13" s="305">
        <v>0</v>
      </c>
      <c r="F13" s="287">
        <f t="shared" si="7"/>
        <v>1.25</v>
      </c>
      <c r="G13" s="305">
        <v>0</v>
      </c>
      <c r="H13" s="306">
        <v>10.75</v>
      </c>
      <c r="I13" s="306">
        <v>0</v>
      </c>
      <c r="J13" s="289">
        <f t="shared" si="0"/>
        <v>10.75</v>
      </c>
      <c r="K13" s="307">
        <v>0</v>
      </c>
      <c r="L13" s="308">
        <v>1</v>
      </c>
      <c r="M13" s="309">
        <v>0</v>
      </c>
      <c r="N13" s="293">
        <f t="shared" si="1"/>
        <v>1</v>
      </c>
      <c r="O13" s="310">
        <v>1</v>
      </c>
      <c r="P13" s="311">
        <v>0</v>
      </c>
      <c r="Q13" s="312">
        <v>0</v>
      </c>
      <c r="R13" s="297">
        <f t="shared" si="2"/>
        <v>0</v>
      </c>
      <c r="S13" s="313">
        <v>0</v>
      </c>
      <c r="T13" s="314">
        <v>14</v>
      </c>
      <c r="U13" s="299">
        <f t="shared" si="3"/>
        <v>0</v>
      </c>
      <c r="V13" s="299">
        <f t="shared" si="4"/>
        <v>14</v>
      </c>
      <c r="W13" s="314">
        <f t="shared" si="5"/>
        <v>1</v>
      </c>
      <c r="X13" s="300">
        <f t="shared" si="6"/>
        <v>13</v>
      </c>
      <c r="Y13" s="334">
        <v>0.25</v>
      </c>
      <c r="Z13" s="334" t="s">
        <v>233</v>
      </c>
    </row>
    <row r="14" spans="1:26" ht="18" customHeight="1" thickBot="1" x14ac:dyDescent="0.3">
      <c r="A14" s="302" t="s">
        <v>270</v>
      </c>
      <c r="B14" s="303" t="s">
        <v>251</v>
      </c>
      <c r="C14" s="304" t="s">
        <v>15</v>
      </c>
      <c r="D14" s="305">
        <v>3</v>
      </c>
      <c r="E14" s="305">
        <v>0</v>
      </c>
      <c r="F14" s="287">
        <f t="shared" si="7"/>
        <v>3</v>
      </c>
      <c r="G14" s="305">
        <v>0</v>
      </c>
      <c r="H14" s="306">
        <v>9</v>
      </c>
      <c r="I14" s="306">
        <v>0</v>
      </c>
      <c r="J14" s="289">
        <f t="shared" si="0"/>
        <v>9</v>
      </c>
      <c r="K14" s="307">
        <v>1</v>
      </c>
      <c r="L14" s="308">
        <v>5</v>
      </c>
      <c r="M14" s="309">
        <v>0</v>
      </c>
      <c r="N14" s="293">
        <f t="shared" si="1"/>
        <v>5</v>
      </c>
      <c r="O14" s="310">
        <v>0</v>
      </c>
      <c r="P14" s="311">
        <v>1.5</v>
      </c>
      <c r="Q14" s="312">
        <v>0</v>
      </c>
      <c r="R14" s="297">
        <f t="shared" si="2"/>
        <v>1.5</v>
      </c>
      <c r="S14" s="313">
        <v>0</v>
      </c>
      <c r="T14" s="314">
        <f t="shared" si="3"/>
        <v>18.5</v>
      </c>
      <c r="U14" s="299">
        <f t="shared" si="3"/>
        <v>0</v>
      </c>
      <c r="V14" s="299">
        <f t="shared" si="4"/>
        <v>18.5</v>
      </c>
      <c r="W14" s="314">
        <f t="shared" si="5"/>
        <v>1</v>
      </c>
      <c r="X14" s="300">
        <f t="shared" si="6"/>
        <v>17.5</v>
      </c>
      <c r="Y14" s="334">
        <v>0</v>
      </c>
      <c r="Z14" s="334"/>
    </row>
    <row r="15" spans="1:26" ht="18" customHeight="1" thickBot="1" x14ac:dyDescent="0.3">
      <c r="A15" s="302" t="s">
        <v>270</v>
      </c>
      <c r="B15" s="303" t="s">
        <v>152</v>
      </c>
      <c r="C15" s="304" t="s">
        <v>16</v>
      </c>
      <c r="D15" s="305">
        <v>2</v>
      </c>
      <c r="E15" s="305">
        <v>0</v>
      </c>
      <c r="F15" s="287">
        <f t="shared" si="7"/>
        <v>2</v>
      </c>
      <c r="G15" s="305">
        <v>0</v>
      </c>
      <c r="H15" s="306">
        <v>5</v>
      </c>
      <c r="I15" s="306">
        <v>0</v>
      </c>
      <c r="J15" s="289">
        <f t="shared" si="0"/>
        <v>5</v>
      </c>
      <c r="K15" s="307">
        <v>0</v>
      </c>
      <c r="L15" s="308">
        <v>1</v>
      </c>
      <c r="M15" s="309">
        <v>0</v>
      </c>
      <c r="N15" s="293">
        <f t="shared" si="1"/>
        <v>1</v>
      </c>
      <c r="O15" s="310">
        <v>0</v>
      </c>
      <c r="P15" s="311">
        <v>0</v>
      </c>
      <c r="Q15" s="312">
        <v>0</v>
      </c>
      <c r="R15" s="297">
        <f t="shared" si="2"/>
        <v>0</v>
      </c>
      <c r="S15" s="313">
        <v>0</v>
      </c>
      <c r="T15" s="314">
        <f t="shared" si="3"/>
        <v>8</v>
      </c>
      <c r="U15" s="299">
        <f t="shared" si="3"/>
        <v>0</v>
      </c>
      <c r="V15" s="299">
        <f t="shared" si="4"/>
        <v>8</v>
      </c>
      <c r="W15" s="314">
        <f t="shared" si="5"/>
        <v>0</v>
      </c>
      <c r="X15" s="300">
        <f t="shared" si="6"/>
        <v>8</v>
      </c>
      <c r="Y15" s="334">
        <v>0.2</v>
      </c>
      <c r="Z15" s="334" t="s">
        <v>274</v>
      </c>
    </row>
    <row r="16" spans="1:26" ht="18" customHeight="1" thickBot="1" x14ac:dyDescent="0.3">
      <c r="A16" s="302" t="s">
        <v>267</v>
      </c>
      <c r="B16" s="303" t="s">
        <v>153</v>
      </c>
      <c r="C16" s="304" t="s">
        <v>17</v>
      </c>
      <c r="D16" s="305">
        <v>4.25</v>
      </c>
      <c r="E16" s="305">
        <v>0</v>
      </c>
      <c r="F16" s="287">
        <f t="shared" si="7"/>
        <v>4.25</v>
      </c>
      <c r="G16" s="305">
        <v>0</v>
      </c>
      <c r="H16" s="306">
        <v>16.75</v>
      </c>
      <c r="I16" s="306">
        <v>0</v>
      </c>
      <c r="J16" s="289">
        <f t="shared" si="0"/>
        <v>16.75</v>
      </c>
      <c r="K16" s="307">
        <v>0</v>
      </c>
      <c r="L16" s="308">
        <v>2</v>
      </c>
      <c r="M16" s="309">
        <v>0</v>
      </c>
      <c r="N16" s="293">
        <f t="shared" si="1"/>
        <v>2</v>
      </c>
      <c r="O16" s="310">
        <v>0</v>
      </c>
      <c r="P16" s="311">
        <v>0</v>
      </c>
      <c r="Q16" s="312">
        <v>0</v>
      </c>
      <c r="R16" s="297">
        <f t="shared" si="2"/>
        <v>0</v>
      </c>
      <c r="S16" s="313">
        <v>0</v>
      </c>
      <c r="T16" s="314">
        <f t="shared" si="3"/>
        <v>23</v>
      </c>
      <c r="U16" s="299">
        <f t="shared" si="3"/>
        <v>0</v>
      </c>
      <c r="V16" s="299">
        <f t="shared" si="4"/>
        <v>23</v>
      </c>
      <c r="W16" s="314">
        <f t="shared" si="5"/>
        <v>0</v>
      </c>
      <c r="X16" s="300">
        <f t="shared" si="6"/>
        <v>23</v>
      </c>
      <c r="Y16" s="334">
        <v>3.2</v>
      </c>
      <c r="Z16" s="334" t="s">
        <v>275</v>
      </c>
    </row>
    <row r="17" spans="1:26" ht="18" customHeight="1" thickBot="1" x14ac:dyDescent="0.3">
      <c r="A17" s="302" t="s">
        <v>267</v>
      </c>
      <c r="B17" s="303" t="s">
        <v>152</v>
      </c>
      <c r="C17" s="304" t="s">
        <v>18</v>
      </c>
      <c r="D17" s="305">
        <v>1.25</v>
      </c>
      <c r="E17" s="305">
        <v>0</v>
      </c>
      <c r="F17" s="287">
        <f t="shared" si="7"/>
        <v>1.25</v>
      </c>
      <c r="G17" s="305">
        <v>0</v>
      </c>
      <c r="H17" s="306">
        <v>7.75</v>
      </c>
      <c r="I17" s="306">
        <v>0</v>
      </c>
      <c r="J17" s="289">
        <f t="shared" si="0"/>
        <v>7.75</v>
      </c>
      <c r="K17" s="307">
        <v>1</v>
      </c>
      <c r="L17" s="308">
        <v>1</v>
      </c>
      <c r="M17" s="309">
        <v>0</v>
      </c>
      <c r="N17" s="293">
        <f t="shared" si="1"/>
        <v>1</v>
      </c>
      <c r="O17" s="310">
        <v>0</v>
      </c>
      <c r="P17" s="311">
        <v>0</v>
      </c>
      <c r="Q17" s="312">
        <v>0</v>
      </c>
      <c r="R17" s="297">
        <f t="shared" si="2"/>
        <v>0</v>
      </c>
      <c r="S17" s="313">
        <v>0</v>
      </c>
      <c r="T17" s="314">
        <f t="shared" si="3"/>
        <v>10</v>
      </c>
      <c r="U17" s="299">
        <f t="shared" si="3"/>
        <v>0</v>
      </c>
      <c r="V17" s="299">
        <f t="shared" si="4"/>
        <v>10</v>
      </c>
      <c r="W17" s="314">
        <f t="shared" si="5"/>
        <v>1</v>
      </c>
      <c r="X17" s="300">
        <f t="shared" si="6"/>
        <v>9</v>
      </c>
      <c r="Y17" s="334">
        <v>1</v>
      </c>
      <c r="Z17" s="334" t="s">
        <v>233</v>
      </c>
    </row>
    <row r="18" spans="1:26" ht="18" customHeight="1" thickBot="1" x14ac:dyDescent="0.3">
      <c r="A18" s="302" t="s">
        <v>270</v>
      </c>
      <c r="B18" s="303" t="s">
        <v>315</v>
      </c>
      <c r="C18" s="304" t="s">
        <v>19</v>
      </c>
      <c r="D18" s="305">
        <v>0.5</v>
      </c>
      <c r="E18" s="305">
        <v>0</v>
      </c>
      <c r="F18" s="287">
        <f t="shared" si="7"/>
        <v>0.5</v>
      </c>
      <c r="G18" s="305">
        <v>0</v>
      </c>
      <c r="H18" s="306">
        <v>0.5</v>
      </c>
      <c r="I18" s="306">
        <v>0</v>
      </c>
      <c r="J18" s="289">
        <f t="shared" si="0"/>
        <v>0.5</v>
      </c>
      <c r="K18" s="307">
        <v>0</v>
      </c>
      <c r="L18" s="308">
        <v>0.5</v>
      </c>
      <c r="M18" s="309">
        <v>0</v>
      </c>
      <c r="N18" s="293">
        <f t="shared" si="1"/>
        <v>0.5</v>
      </c>
      <c r="O18" s="310">
        <v>0</v>
      </c>
      <c r="P18" s="315">
        <v>0</v>
      </c>
      <c r="Q18" s="306">
        <v>0</v>
      </c>
      <c r="R18" s="297">
        <f t="shared" si="2"/>
        <v>0</v>
      </c>
      <c r="S18" s="316">
        <v>0</v>
      </c>
      <c r="T18" s="314">
        <f t="shared" si="3"/>
        <v>1.5</v>
      </c>
      <c r="U18" s="299">
        <f t="shared" si="3"/>
        <v>0</v>
      </c>
      <c r="V18" s="299">
        <f t="shared" si="4"/>
        <v>1.5</v>
      </c>
      <c r="W18" s="314">
        <f t="shared" si="5"/>
        <v>0</v>
      </c>
      <c r="X18" s="300">
        <f t="shared" si="6"/>
        <v>1.5</v>
      </c>
      <c r="Y18" s="334">
        <v>0.03</v>
      </c>
      <c r="Z18" s="334" t="s">
        <v>276</v>
      </c>
    </row>
    <row r="19" spans="1:26" ht="18" customHeight="1" thickBot="1" x14ac:dyDescent="0.3">
      <c r="A19" s="302" t="s">
        <v>267</v>
      </c>
      <c r="B19" s="303" t="s">
        <v>166</v>
      </c>
      <c r="C19" s="304" t="s">
        <v>20</v>
      </c>
      <c r="D19" s="305">
        <v>1</v>
      </c>
      <c r="E19" s="305">
        <v>0</v>
      </c>
      <c r="F19" s="287">
        <f t="shared" si="7"/>
        <v>1</v>
      </c>
      <c r="G19" s="305">
        <v>0</v>
      </c>
      <c r="H19" s="306">
        <v>4</v>
      </c>
      <c r="I19" s="306">
        <v>0</v>
      </c>
      <c r="J19" s="289">
        <f t="shared" si="0"/>
        <v>4</v>
      </c>
      <c r="K19" s="307">
        <v>0</v>
      </c>
      <c r="L19" s="308">
        <v>1</v>
      </c>
      <c r="M19" s="309">
        <v>0</v>
      </c>
      <c r="N19" s="293">
        <f t="shared" si="1"/>
        <v>1</v>
      </c>
      <c r="O19" s="310">
        <v>0</v>
      </c>
      <c r="P19" s="311">
        <v>0.5</v>
      </c>
      <c r="Q19" s="312">
        <v>0</v>
      </c>
      <c r="R19" s="297">
        <f t="shared" si="2"/>
        <v>0.5</v>
      </c>
      <c r="S19" s="313">
        <v>0</v>
      </c>
      <c r="T19" s="314">
        <f>SUM(D19,H19,L19,P19)</f>
        <v>6.5</v>
      </c>
      <c r="U19" s="299">
        <f t="shared" si="3"/>
        <v>0</v>
      </c>
      <c r="V19" s="299">
        <f t="shared" si="4"/>
        <v>6.5</v>
      </c>
      <c r="W19" s="314">
        <f t="shared" si="5"/>
        <v>0</v>
      </c>
      <c r="X19" s="300">
        <f t="shared" si="6"/>
        <v>6.5</v>
      </c>
      <c r="Y19" s="334">
        <v>0</v>
      </c>
      <c r="Z19" s="334"/>
    </row>
    <row r="20" spans="1:26" ht="18" customHeight="1" thickBot="1" x14ac:dyDescent="0.3">
      <c r="A20" s="302" t="s">
        <v>267</v>
      </c>
      <c r="B20" s="303" t="s">
        <v>142</v>
      </c>
      <c r="C20" s="304" t="s">
        <v>21</v>
      </c>
      <c r="D20" s="305">
        <v>0.33</v>
      </c>
      <c r="E20" s="305">
        <v>0</v>
      </c>
      <c r="F20" s="287">
        <f t="shared" si="7"/>
        <v>0.33</v>
      </c>
      <c r="G20" s="305">
        <v>0</v>
      </c>
      <c r="H20" s="306">
        <v>3</v>
      </c>
      <c r="I20" s="306">
        <v>0</v>
      </c>
      <c r="J20" s="289">
        <f t="shared" si="0"/>
        <v>3</v>
      </c>
      <c r="K20" s="307">
        <v>0</v>
      </c>
      <c r="L20" s="308">
        <v>1</v>
      </c>
      <c r="M20" s="309">
        <v>0</v>
      </c>
      <c r="N20" s="293">
        <f t="shared" si="1"/>
        <v>1</v>
      </c>
      <c r="O20" s="310">
        <v>0</v>
      </c>
      <c r="P20" s="315">
        <v>0</v>
      </c>
      <c r="Q20" s="306">
        <v>0</v>
      </c>
      <c r="R20" s="297">
        <f t="shared" si="2"/>
        <v>0</v>
      </c>
      <c r="S20" s="316">
        <v>0</v>
      </c>
      <c r="T20" s="314">
        <f t="shared" si="3"/>
        <v>4.33</v>
      </c>
      <c r="U20" s="299">
        <f t="shared" si="3"/>
        <v>0</v>
      </c>
      <c r="V20" s="299">
        <f t="shared" si="4"/>
        <v>4.33</v>
      </c>
      <c r="W20" s="314">
        <f t="shared" si="5"/>
        <v>0</v>
      </c>
      <c r="X20" s="300">
        <f t="shared" si="6"/>
        <v>4.33</v>
      </c>
      <c r="Y20" s="334">
        <v>1</v>
      </c>
      <c r="Z20" s="334" t="s">
        <v>233</v>
      </c>
    </row>
    <row r="21" spans="1:26" ht="18" customHeight="1" thickBot="1" x14ac:dyDescent="0.3">
      <c r="A21" s="302" t="s">
        <v>267</v>
      </c>
      <c r="B21" s="303" t="s">
        <v>152</v>
      </c>
      <c r="C21" s="304" t="s">
        <v>22</v>
      </c>
      <c r="D21" s="305">
        <v>3</v>
      </c>
      <c r="E21" s="305">
        <v>0</v>
      </c>
      <c r="F21" s="287">
        <f t="shared" si="7"/>
        <v>3</v>
      </c>
      <c r="G21" s="305">
        <v>0</v>
      </c>
      <c r="H21" s="306">
        <v>17</v>
      </c>
      <c r="I21" s="306">
        <v>0</v>
      </c>
      <c r="J21" s="289">
        <f t="shared" si="0"/>
        <v>17</v>
      </c>
      <c r="K21" s="307">
        <v>1</v>
      </c>
      <c r="L21" s="308">
        <v>3</v>
      </c>
      <c r="M21" s="309">
        <v>0</v>
      </c>
      <c r="N21" s="293">
        <f t="shared" si="1"/>
        <v>3</v>
      </c>
      <c r="O21" s="310">
        <v>0</v>
      </c>
      <c r="P21" s="311">
        <v>0</v>
      </c>
      <c r="Q21" s="312">
        <v>0</v>
      </c>
      <c r="R21" s="297">
        <f t="shared" si="2"/>
        <v>0</v>
      </c>
      <c r="S21" s="313">
        <v>0</v>
      </c>
      <c r="T21" s="314">
        <f t="shared" si="3"/>
        <v>23</v>
      </c>
      <c r="U21" s="299">
        <f t="shared" si="3"/>
        <v>0</v>
      </c>
      <c r="V21" s="299">
        <f t="shared" si="4"/>
        <v>23</v>
      </c>
      <c r="W21" s="314">
        <f t="shared" si="5"/>
        <v>1</v>
      </c>
      <c r="X21" s="300">
        <f t="shared" si="6"/>
        <v>22</v>
      </c>
      <c r="Y21" s="334">
        <v>1</v>
      </c>
      <c r="Z21" s="334" t="s">
        <v>277</v>
      </c>
    </row>
    <row r="22" spans="1:26" ht="18" customHeight="1" thickBot="1" x14ac:dyDescent="0.3">
      <c r="A22" s="302" t="s">
        <v>267</v>
      </c>
      <c r="B22" s="303" t="s">
        <v>142</v>
      </c>
      <c r="C22" s="304" t="s">
        <v>23</v>
      </c>
      <c r="D22" s="305">
        <v>1</v>
      </c>
      <c r="E22" s="305">
        <v>0</v>
      </c>
      <c r="F22" s="287">
        <f t="shared" si="7"/>
        <v>1</v>
      </c>
      <c r="G22" s="305">
        <v>0</v>
      </c>
      <c r="H22" s="306">
        <v>4</v>
      </c>
      <c r="I22" s="306">
        <v>0</v>
      </c>
      <c r="J22" s="289">
        <f t="shared" si="0"/>
        <v>4</v>
      </c>
      <c r="K22" s="307">
        <v>0</v>
      </c>
      <c r="L22" s="308">
        <v>0</v>
      </c>
      <c r="M22" s="309">
        <v>0</v>
      </c>
      <c r="N22" s="293">
        <f t="shared" si="1"/>
        <v>0</v>
      </c>
      <c r="O22" s="310">
        <v>0</v>
      </c>
      <c r="P22" s="311">
        <v>0</v>
      </c>
      <c r="Q22" s="312">
        <v>0</v>
      </c>
      <c r="R22" s="297">
        <f t="shared" si="2"/>
        <v>0</v>
      </c>
      <c r="S22" s="313">
        <v>0</v>
      </c>
      <c r="T22" s="314">
        <f t="shared" si="3"/>
        <v>5</v>
      </c>
      <c r="U22" s="299">
        <f t="shared" si="3"/>
        <v>0</v>
      </c>
      <c r="V22" s="299">
        <f t="shared" si="4"/>
        <v>5</v>
      </c>
      <c r="W22" s="314">
        <f t="shared" si="5"/>
        <v>0</v>
      </c>
      <c r="X22" s="300">
        <f t="shared" si="6"/>
        <v>5</v>
      </c>
      <c r="Y22" s="334">
        <v>0</v>
      </c>
      <c r="Z22" s="334"/>
    </row>
    <row r="23" spans="1:26" ht="18" customHeight="1" thickBot="1" x14ac:dyDescent="0.3">
      <c r="A23" s="302" t="s">
        <v>267</v>
      </c>
      <c r="B23" s="303" t="s">
        <v>251</v>
      </c>
      <c r="C23" s="304" t="s">
        <v>24</v>
      </c>
      <c r="D23" s="305">
        <v>1</v>
      </c>
      <c r="E23" s="305">
        <v>0</v>
      </c>
      <c r="F23" s="287">
        <f t="shared" si="7"/>
        <v>1</v>
      </c>
      <c r="G23" s="305">
        <v>0</v>
      </c>
      <c r="H23" s="306">
        <v>1</v>
      </c>
      <c r="I23" s="306">
        <v>0</v>
      </c>
      <c r="J23" s="289">
        <f t="shared" si="0"/>
        <v>1</v>
      </c>
      <c r="K23" s="307">
        <v>0</v>
      </c>
      <c r="L23" s="308">
        <v>0</v>
      </c>
      <c r="M23" s="309">
        <v>0</v>
      </c>
      <c r="N23" s="293">
        <f t="shared" si="1"/>
        <v>0</v>
      </c>
      <c r="O23" s="310">
        <v>0</v>
      </c>
      <c r="P23" s="311">
        <v>0.1</v>
      </c>
      <c r="Q23" s="312">
        <v>0</v>
      </c>
      <c r="R23" s="297">
        <f t="shared" si="2"/>
        <v>0.1</v>
      </c>
      <c r="S23" s="313">
        <v>0</v>
      </c>
      <c r="T23" s="314">
        <f t="shared" si="3"/>
        <v>2.1</v>
      </c>
      <c r="U23" s="299">
        <f t="shared" si="3"/>
        <v>0</v>
      </c>
      <c r="V23" s="299">
        <f t="shared" si="4"/>
        <v>2.1</v>
      </c>
      <c r="W23" s="314">
        <f t="shared" si="5"/>
        <v>0</v>
      </c>
      <c r="X23" s="300">
        <f t="shared" si="6"/>
        <v>2.1</v>
      </c>
      <c r="Y23" s="334">
        <v>0.1</v>
      </c>
      <c r="Z23" s="334"/>
    </row>
    <row r="24" spans="1:26" ht="18" customHeight="1" thickBot="1" x14ac:dyDescent="0.3">
      <c r="A24" s="302" t="s">
        <v>270</v>
      </c>
      <c r="B24" s="303" t="s">
        <v>315</v>
      </c>
      <c r="C24" s="304" t="s">
        <v>25</v>
      </c>
      <c r="D24" s="305">
        <v>1</v>
      </c>
      <c r="E24" s="305">
        <v>0</v>
      </c>
      <c r="F24" s="287">
        <f t="shared" si="7"/>
        <v>1</v>
      </c>
      <c r="G24" s="305">
        <v>0</v>
      </c>
      <c r="H24" s="306">
        <v>2</v>
      </c>
      <c r="I24" s="306">
        <v>0</v>
      </c>
      <c r="J24" s="289">
        <f t="shared" si="0"/>
        <v>2</v>
      </c>
      <c r="K24" s="307">
        <v>0</v>
      </c>
      <c r="L24" s="308">
        <v>1</v>
      </c>
      <c r="M24" s="309">
        <v>0</v>
      </c>
      <c r="N24" s="293">
        <f t="shared" si="1"/>
        <v>1</v>
      </c>
      <c r="O24" s="310">
        <v>0</v>
      </c>
      <c r="P24" s="315">
        <v>0</v>
      </c>
      <c r="Q24" s="306">
        <v>0</v>
      </c>
      <c r="R24" s="297">
        <f t="shared" si="2"/>
        <v>0</v>
      </c>
      <c r="S24" s="316">
        <v>0</v>
      </c>
      <c r="T24" s="314">
        <f t="shared" si="3"/>
        <v>4</v>
      </c>
      <c r="U24" s="299">
        <f t="shared" si="3"/>
        <v>0</v>
      </c>
      <c r="V24" s="299">
        <f t="shared" si="4"/>
        <v>4</v>
      </c>
      <c r="W24" s="314">
        <f t="shared" si="5"/>
        <v>0</v>
      </c>
      <c r="X24" s="300">
        <f t="shared" si="6"/>
        <v>4</v>
      </c>
      <c r="Y24" s="334">
        <v>0.04</v>
      </c>
      <c r="Z24" s="334" t="s">
        <v>278</v>
      </c>
    </row>
    <row r="25" spans="1:26" ht="18" customHeight="1" thickBot="1" x14ac:dyDescent="0.3">
      <c r="A25" s="302" t="s">
        <v>267</v>
      </c>
      <c r="B25" s="303" t="s">
        <v>251</v>
      </c>
      <c r="C25" s="304" t="s">
        <v>26</v>
      </c>
      <c r="D25" s="305">
        <v>0.1</v>
      </c>
      <c r="E25" s="305">
        <v>0</v>
      </c>
      <c r="F25" s="287">
        <f t="shared" si="7"/>
        <v>0.1</v>
      </c>
      <c r="G25" s="305">
        <v>0</v>
      </c>
      <c r="H25" s="306">
        <v>1</v>
      </c>
      <c r="I25" s="306">
        <v>0</v>
      </c>
      <c r="J25" s="289">
        <f t="shared" si="0"/>
        <v>1</v>
      </c>
      <c r="K25" s="307">
        <v>0</v>
      </c>
      <c r="L25" s="308">
        <v>0</v>
      </c>
      <c r="M25" s="309">
        <v>0</v>
      </c>
      <c r="N25" s="293">
        <f t="shared" si="1"/>
        <v>0</v>
      </c>
      <c r="O25" s="310">
        <v>0</v>
      </c>
      <c r="P25" s="311">
        <v>0.1</v>
      </c>
      <c r="Q25" s="312">
        <v>0</v>
      </c>
      <c r="R25" s="297">
        <f t="shared" si="2"/>
        <v>0.1</v>
      </c>
      <c r="S25" s="313">
        <v>0</v>
      </c>
      <c r="T25" s="314">
        <f t="shared" si="3"/>
        <v>1.2000000000000002</v>
      </c>
      <c r="U25" s="299">
        <f t="shared" si="3"/>
        <v>0</v>
      </c>
      <c r="V25" s="299">
        <f t="shared" si="4"/>
        <v>1.2000000000000002</v>
      </c>
      <c r="W25" s="314">
        <f t="shared" si="5"/>
        <v>0</v>
      </c>
      <c r="X25" s="300">
        <f t="shared" si="6"/>
        <v>1.2000000000000002</v>
      </c>
      <c r="Y25" s="334">
        <v>0.1</v>
      </c>
      <c r="Z25" s="334"/>
    </row>
    <row r="26" spans="1:26" ht="18" customHeight="1" thickBot="1" x14ac:dyDescent="0.3">
      <c r="A26" s="302" t="s">
        <v>267</v>
      </c>
      <c r="B26" s="303" t="s">
        <v>152</v>
      </c>
      <c r="C26" s="304" t="s">
        <v>27</v>
      </c>
      <c r="D26" s="305">
        <v>4</v>
      </c>
      <c r="E26" s="305">
        <v>0</v>
      </c>
      <c r="F26" s="287">
        <f t="shared" si="7"/>
        <v>4</v>
      </c>
      <c r="G26" s="305">
        <v>1</v>
      </c>
      <c r="H26" s="306">
        <v>15</v>
      </c>
      <c r="I26" s="306">
        <v>0</v>
      </c>
      <c r="J26" s="289">
        <f t="shared" si="0"/>
        <v>15</v>
      </c>
      <c r="K26" s="307">
        <v>3</v>
      </c>
      <c r="L26" s="308">
        <v>2</v>
      </c>
      <c r="M26" s="309">
        <v>0</v>
      </c>
      <c r="N26" s="293">
        <f t="shared" si="1"/>
        <v>2</v>
      </c>
      <c r="O26" s="310">
        <v>1</v>
      </c>
      <c r="P26" s="311">
        <v>1</v>
      </c>
      <c r="Q26" s="312">
        <v>0</v>
      </c>
      <c r="R26" s="297">
        <f t="shared" si="2"/>
        <v>1</v>
      </c>
      <c r="S26" s="313">
        <v>1</v>
      </c>
      <c r="T26" s="314">
        <f t="shared" si="3"/>
        <v>22</v>
      </c>
      <c r="U26" s="299">
        <f t="shared" si="3"/>
        <v>0</v>
      </c>
      <c r="V26" s="299">
        <f t="shared" si="4"/>
        <v>22</v>
      </c>
      <c r="W26" s="314">
        <f t="shared" si="5"/>
        <v>6</v>
      </c>
      <c r="X26" s="300">
        <f t="shared" si="6"/>
        <v>16</v>
      </c>
      <c r="Y26" s="334">
        <v>0</v>
      </c>
      <c r="Z26" s="334"/>
    </row>
    <row r="27" spans="1:26" ht="18" customHeight="1" thickBot="1" x14ac:dyDescent="0.3">
      <c r="A27" s="302" t="s">
        <v>267</v>
      </c>
      <c r="B27" s="303" t="s">
        <v>166</v>
      </c>
      <c r="C27" s="304" t="s">
        <v>28</v>
      </c>
      <c r="D27" s="305">
        <v>3</v>
      </c>
      <c r="E27" s="305">
        <v>0</v>
      </c>
      <c r="F27" s="287">
        <f t="shared" si="7"/>
        <v>3</v>
      </c>
      <c r="G27" s="305">
        <v>0</v>
      </c>
      <c r="H27" s="306">
        <v>12</v>
      </c>
      <c r="I27" s="306">
        <v>3</v>
      </c>
      <c r="J27" s="289">
        <f t="shared" si="0"/>
        <v>9</v>
      </c>
      <c r="K27" s="307">
        <v>0</v>
      </c>
      <c r="L27" s="308">
        <v>1</v>
      </c>
      <c r="M27" s="309">
        <v>0</v>
      </c>
      <c r="N27" s="293">
        <f t="shared" si="1"/>
        <v>1</v>
      </c>
      <c r="O27" s="310">
        <v>0</v>
      </c>
      <c r="P27" s="311">
        <v>1</v>
      </c>
      <c r="Q27" s="312">
        <v>0</v>
      </c>
      <c r="R27" s="297">
        <f t="shared" si="2"/>
        <v>1</v>
      </c>
      <c r="S27" s="313">
        <v>0</v>
      </c>
      <c r="T27" s="314">
        <f t="shared" si="3"/>
        <v>17</v>
      </c>
      <c r="U27" s="299">
        <f t="shared" si="3"/>
        <v>3</v>
      </c>
      <c r="V27" s="299">
        <f t="shared" si="4"/>
        <v>14</v>
      </c>
      <c r="W27" s="314">
        <f t="shared" si="5"/>
        <v>0</v>
      </c>
      <c r="X27" s="300">
        <f t="shared" si="6"/>
        <v>14</v>
      </c>
      <c r="Y27" s="334">
        <v>0.5</v>
      </c>
      <c r="Z27" s="334" t="s">
        <v>233</v>
      </c>
    </row>
    <row r="28" spans="1:26" ht="18" customHeight="1" thickBot="1" x14ac:dyDescent="0.3">
      <c r="A28" s="302" t="s">
        <v>270</v>
      </c>
      <c r="B28" s="303" t="s">
        <v>166</v>
      </c>
      <c r="C28" s="304" t="s">
        <v>29</v>
      </c>
      <c r="D28" s="305">
        <v>1</v>
      </c>
      <c r="E28" s="305">
        <v>0</v>
      </c>
      <c r="F28" s="287">
        <f t="shared" si="7"/>
        <v>1</v>
      </c>
      <c r="G28" s="305">
        <v>0</v>
      </c>
      <c r="H28" s="306">
        <v>7</v>
      </c>
      <c r="I28" s="306">
        <v>0</v>
      </c>
      <c r="J28" s="289">
        <f t="shared" si="0"/>
        <v>7</v>
      </c>
      <c r="K28" s="307">
        <v>0</v>
      </c>
      <c r="L28" s="308">
        <v>1</v>
      </c>
      <c r="M28" s="309">
        <v>0</v>
      </c>
      <c r="N28" s="293">
        <f t="shared" si="1"/>
        <v>1</v>
      </c>
      <c r="O28" s="310">
        <v>0</v>
      </c>
      <c r="P28" s="311">
        <v>0</v>
      </c>
      <c r="Q28" s="312">
        <v>0</v>
      </c>
      <c r="R28" s="297">
        <f t="shared" si="2"/>
        <v>0</v>
      </c>
      <c r="S28" s="313">
        <v>0</v>
      </c>
      <c r="T28" s="314">
        <f t="shared" si="3"/>
        <v>9</v>
      </c>
      <c r="U28" s="299">
        <f t="shared" si="3"/>
        <v>0</v>
      </c>
      <c r="V28" s="299">
        <f t="shared" si="4"/>
        <v>9</v>
      </c>
      <c r="W28" s="314">
        <f t="shared" si="5"/>
        <v>0</v>
      </c>
      <c r="X28" s="300">
        <f t="shared" si="6"/>
        <v>9</v>
      </c>
      <c r="Y28" s="334">
        <v>1</v>
      </c>
      <c r="Z28" s="334" t="s">
        <v>233</v>
      </c>
    </row>
    <row r="29" spans="1:26" ht="18" customHeight="1" thickBot="1" x14ac:dyDescent="0.3">
      <c r="A29" s="302" t="s">
        <v>279</v>
      </c>
      <c r="B29" s="303" t="s">
        <v>166</v>
      </c>
      <c r="C29" s="304" t="s">
        <v>30</v>
      </c>
      <c r="D29" s="305">
        <v>9</v>
      </c>
      <c r="E29" s="305">
        <v>0</v>
      </c>
      <c r="F29" s="287">
        <f t="shared" si="7"/>
        <v>9</v>
      </c>
      <c r="G29" s="305">
        <v>0</v>
      </c>
      <c r="H29" s="306">
        <v>46</v>
      </c>
      <c r="I29" s="306">
        <v>0</v>
      </c>
      <c r="J29" s="289">
        <f t="shared" si="0"/>
        <v>46</v>
      </c>
      <c r="K29" s="307">
        <v>0</v>
      </c>
      <c r="L29" s="308">
        <v>17</v>
      </c>
      <c r="M29" s="309">
        <v>0</v>
      </c>
      <c r="N29" s="293">
        <f t="shared" si="1"/>
        <v>17</v>
      </c>
      <c r="O29" s="310">
        <v>0</v>
      </c>
      <c r="P29" s="311">
        <v>4</v>
      </c>
      <c r="Q29" s="312">
        <v>0</v>
      </c>
      <c r="R29" s="297">
        <f t="shared" si="2"/>
        <v>4</v>
      </c>
      <c r="S29" s="313">
        <v>0</v>
      </c>
      <c r="T29" s="314">
        <f t="shared" si="3"/>
        <v>76</v>
      </c>
      <c r="U29" s="299">
        <f t="shared" si="3"/>
        <v>0</v>
      </c>
      <c r="V29" s="299">
        <f t="shared" si="4"/>
        <v>76</v>
      </c>
      <c r="W29" s="314">
        <f t="shared" si="5"/>
        <v>0</v>
      </c>
      <c r="X29" s="300">
        <f t="shared" si="6"/>
        <v>76</v>
      </c>
      <c r="Y29" s="334">
        <v>6.5</v>
      </c>
      <c r="Z29" s="334" t="s">
        <v>268</v>
      </c>
    </row>
    <row r="30" spans="1:26" ht="18" customHeight="1" thickBot="1" x14ac:dyDescent="0.3">
      <c r="A30" s="302" t="s">
        <v>270</v>
      </c>
      <c r="B30" s="303" t="s">
        <v>315</v>
      </c>
      <c r="C30" s="304" t="s">
        <v>31</v>
      </c>
      <c r="D30" s="305">
        <v>0.5</v>
      </c>
      <c r="E30" s="305">
        <v>0</v>
      </c>
      <c r="F30" s="287">
        <f t="shared" si="7"/>
        <v>0.5</v>
      </c>
      <c r="G30" s="305">
        <v>0</v>
      </c>
      <c r="H30" s="306">
        <v>2</v>
      </c>
      <c r="I30" s="306">
        <v>0</v>
      </c>
      <c r="J30" s="289">
        <f t="shared" si="0"/>
        <v>2</v>
      </c>
      <c r="K30" s="307">
        <v>0</v>
      </c>
      <c r="L30" s="308">
        <v>0</v>
      </c>
      <c r="M30" s="309">
        <v>0</v>
      </c>
      <c r="N30" s="293">
        <f t="shared" si="1"/>
        <v>0</v>
      </c>
      <c r="O30" s="310">
        <v>0</v>
      </c>
      <c r="P30" s="315">
        <v>0</v>
      </c>
      <c r="Q30" s="306">
        <v>0</v>
      </c>
      <c r="R30" s="297">
        <f t="shared" si="2"/>
        <v>0</v>
      </c>
      <c r="S30" s="316">
        <v>0</v>
      </c>
      <c r="T30" s="314">
        <f t="shared" si="3"/>
        <v>2.5</v>
      </c>
      <c r="U30" s="299">
        <f t="shared" si="3"/>
        <v>0</v>
      </c>
      <c r="V30" s="299">
        <f t="shared" si="4"/>
        <v>2.5</v>
      </c>
      <c r="W30" s="314">
        <f t="shared" si="5"/>
        <v>0</v>
      </c>
      <c r="X30" s="300">
        <f t="shared" si="6"/>
        <v>2.5</v>
      </c>
      <c r="Y30" s="334">
        <v>7.0000000000000007E-2</v>
      </c>
      <c r="Z30" s="334" t="s">
        <v>280</v>
      </c>
    </row>
    <row r="31" spans="1:26" ht="18" customHeight="1" thickBot="1" x14ac:dyDescent="0.3">
      <c r="A31" s="302" t="s">
        <v>270</v>
      </c>
      <c r="B31" s="303" t="s">
        <v>315</v>
      </c>
      <c r="C31" s="304" t="s">
        <v>32</v>
      </c>
      <c r="D31" s="305">
        <v>0.5</v>
      </c>
      <c r="E31" s="305">
        <v>0</v>
      </c>
      <c r="F31" s="287">
        <f t="shared" si="7"/>
        <v>0.5</v>
      </c>
      <c r="G31" s="305">
        <v>0</v>
      </c>
      <c r="H31" s="306">
        <v>2</v>
      </c>
      <c r="I31" s="306">
        <v>0</v>
      </c>
      <c r="J31" s="289">
        <f t="shared" si="0"/>
        <v>2</v>
      </c>
      <c r="K31" s="307">
        <v>0</v>
      </c>
      <c r="L31" s="308">
        <v>0</v>
      </c>
      <c r="M31" s="309">
        <v>0</v>
      </c>
      <c r="N31" s="293">
        <f t="shared" si="1"/>
        <v>0</v>
      </c>
      <c r="O31" s="310">
        <v>0</v>
      </c>
      <c r="P31" s="315">
        <v>0</v>
      </c>
      <c r="Q31" s="306">
        <v>0</v>
      </c>
      <c r="R31" s="297">
        <f t="shared" si="2"/>
        <v>0</v>
      </c>
      <c r="S31" s="316">
        <v>0</v>
      </c>
      <c r="T31" s="314">
        <f t="shared" si="3"/>
        <v>2.5</v>
      </c>
      <c r="U31" s="299">
        <f t="shared" si="3"/>
        <v>0</v>
      </c>
      <c r="V31" s="299">
        <f t="shared" si="4"/>
        <v>2.5</v>
      </c>
      <c r="W31" s="314">
        <f t="shared" si="5"/>
        <v>0</v>
      </c>
      <c r="X31" s="300">
        <f t="shared" si="6"/>
        <v>2.5</v>
      </c>
      <c r="Y31" s="334">
        <v>0.1</v>
      </c>
      <c r="Z31" s="334" t="s">
        <v>281</v>
      </c>
    </row>
    <row r="32" spans="1:26" ht="18" customHeight="1" thickBot="1" x14ac:dyDescent="0.3">
      <c r="A32" s="302" t="s">
        <v>267</v>
      </c>
      <c r="B32" s="303" t="s">
        <v>142</v>
      </c>
      <c r="C32" s="304" t="s">
        <v>33</v>
      </c>
      <c r="D32" s="305">
        <v>2</v>
      </c>
      <c r="E32" s="305">
        <v>0</v>
      </c>
      <c r="F32" s="287">
        <f t="shared" si="7"/>
        <v>2</v>
      </c>
      <c r="G32" s="305">
        <v>0</v>
      </c>
      <c r="H32" s="306">
        <v>15</v>
      </c>
      <c r="I32" s="306">
        <v>0</v>
      </c>
      <c r="J32" s="289">
        <f t="shared" si="0"/>
        <v>15</v>
      </c>
      <c r="K32" s="307">
        <v>0</v>
      </c>
      <c r="L32" s="308">
        <v>2</v>
      </c>
      <c r="M32" s="309">
        <v>0</v>
      </c>
      <c r="N32" s="293">
        <f t="shared" si="1"/>
        <v>2</v>
      </c>
      <c r="O32" s="310">
        <v>0</v>
      </c>
      <c r="P32" s="311">
        <v>1</v>
      </c>
      <c r="Q32" s="312">
        <v>0</v>
      </c>
      <c r="R32" s="297">
        <f t="shared" si="2"/>
        <v>1</v>
      </c>
      <c r="S32" s="313">
        <v>0</v>
      </c>
      <c r="T32" s="314">
        <f t="shared" si="3"/>
        <v>20</v>
      </c>
      <c r="U32" s="299">
        <f t="shared" si="3"/>
        <v>0</v>
      </c>
      <c r="V32" s="299">
        <f t="shared" si="4"/>
        <v>20</v>
      </c>
      <c r="W32" s="314">
        <f t="shared" si="5"/>
        <v>0</v>
      </c>
      <c r="X32" s="300">
        <f t="shared" si="6"/>
        <v>20</v>
      </c>
      <c r="Y32" s="334">
        <v>0</v>
      </c>
      <c r="Z32" s="334"/>
    </row>
    <row r="33" spans="1:26" ht="18" customHeight="1" thickBot="1" x14ac:dyDescent="0.3">
      <c r="A33" s="302" t="s">
        <v>267</v>
      </c>
      <c r="B33" s="303" t="s">
        <v>142</v>
      </c>
      <c r="C33" s="304" t="s">
        <v>34</v>
      </c>
      <c r="D33" s="305">
        <v>0.25</v>
      </c>
      <c r="E33" s="305">
        <v>0</v>
      </c>
      <c r="F33" s="287">
        <f t="shared" si="7"/>
        <v>0.25</v>
      </c>
      <c r="G33" s="305">
        <v>0</v>
      </c>
      <c r="H33" s="306">
        <v>3.75</v>
      </c>
      <c r="I33" s="306">
        <v>0</v>
      </c>
      <c r="J33" s="289">
        <f t="shared" si="0"/>
        <v>3.75</v>
      </c>
      <c r="K33" s="307">
        <v>1</v>
      </c>
      <c r="L33" s="308">
        <v>1</v>
      </c>
      <c r="M33" s="309">
        <v>0</v>
      </c>
      <c r="N33" s="293">
        <f t="shared" si="1"/>
        <v>1</v>
      </c>
      <c r="O33" s="310">
        <v>0</v>
      </c>
      <c r="P33" s="311">
        <v>0</v>
      </c>
      <c r="Q33" s="312">
        <v>0</v>
      </c>
      <c r="R33" s="297">
        <f t="shared" si="2"/>
        <v>0</v>
      </c>
      <c r="S33" s="313">
        <v>0</v>
      </c>
      <c r="T33" s="314">
        <f t="shared" si="3"/>
        <v>5</v>
      </c>
      <c r="U33" s="299">
        <f t="shared" si="3"/>
        <v>0</v>
      </c>
      <c r="V33" s="299">
        <f t="shared" si="4"/>
        <v>5</v>
      </c>
      <c r="W33" s="314">
        <f t="shared" si="5"/>
        <v>1</v>
      </c>
      <c r="X33" s="300">
        <f t="shared" si="6"/>
        <v>4</v>
      </c>
      <c r="Y33" s="334">
        <v>0</v>
      </c>
      <c r="Z33" s="334"/>
    </row>
    <row r="34" spans="1:26" ht="18" customHeight="1" thickBot="1" x14ac:dyDescent="0.3">
      <c r="A34" s="302" t="s">
        <v>267</v>
      </c>
      <c r="B34" s="303" t="s">
        <v>166</v>
      </c>
      <c r="C34" s="304" t="s">
        <v>35</v>
      </c>
      <c r="D34" s="305">
        <v>1</v>
      </c>
      <c r="E34" s="305">
        <v>0</v>
      </c>
      <c r="F34" s="287">
        <f t="shared" si="7"/>
        <v>1</v>
      </c>
      <c r="G34" s="305">
        <v>1</v>
      </c>
      <c r="H34" s="306">
        <v>9</v>
      </c>
      <c r="I34" s="306">
        <v>0</v>
      </c>
      <c r="J34" s="289">
        <f t="shared" si="0"/>
        <v>9</v>
      </c>
      <c r="K34" s="307">
        <v>1</v>
      </c>
      <c r="L34" s="308">
        <v>1</v>
      </c>
      <c r="M34" s="309">
        <v>0</v>
      </c>
      <c r="N34" s="293">
        <f t="shared" si="1"/>
        <v>1</v>
      </c>
      <c r="O34" s="310">
        <v>0</v>
      </c>
      <c r="P34" s="311">
        <v>0</v>
      </c>
      <c r="Q34" s="312">
        <v>0</v>
      </c>
      <c r="R34" s="297">
        <f t="shared" si="2"/>
        <v>0</v>
      </c>
      <c r="S34" s="313">
        <v>0</v>
      </c>
      <c r="T34" s="314">
        <f t="shared" si="3"/>
        <v>11</v>
      </c>
      <c r="U34" s="299">
        <f t="shared" si="3"/>
        <v>0</v>
      </c>
      <c r="V34" s="299">
        <f t="shared" si="4"/>
        <v>11</v>
      </c>
      <c r="W34" s="314">
        <f t="shared" si="5"/>
        <v>2</v>
      </c>
      <c r="X34" s="300">
        <f t="shared" si="6"/>
        <v>9</v>
      </c>
      <c r="Y34" s="334">
        <v>1.1000000000000001</v>
      </c>
      <c r="Z34" s="334" t="s">
        <v>282</v>
      </c>
    </row>
    <row r="35" spans="1:26" ht="18" customHeight="1" thickBot="1" x14ac:dyDescent="0.3">
      <c r="A35" s="302" t="s">
        <v>267</v>
      </c>
      <c r="B35" s="303" t="s">
        <v>142</v>
      </c>
      <c r="C35" s="304" t="s">
        <v>36</v>
      </c>
      <c r="D35" s="305">
        <v>6</v>
      </c>
      <c r="E35" s="305">
        <v>0</v>
      </c>
      <c r="F35" s="287">
        <f t="shared" si="7"/>
        <v>6</v>
      </c>
      <c r="G35" s="305">
        <v>0</v>
      </c>
      <c r="H35" s="306">
        <v>29</v>
      </c>
      <c r="I35" s="306">
        <v>0</v>
      </c>
      <c r="J35" s="289">
        <f t="shared" si="0"/>
        <v>29</v>
      </c>
      <c r="K35" s="307">
        <v>0</v>
      </c>
      <c r="L35" s="308">
        <v>4</v>
      </c>
      <c r="M35" s="309">
        <v>0</v>
      </c>
      <c r="N35" s="293">
        <f t="shared" si="1"/>
        <v>4</v>
      </c>
      <c r="O35" s="310">
        <v>0</v>
      </c>
      <c r="P35" s="311">
        <v>2.5</v>
      </c>
      <c r="Q35" s="312">
        <v>0</v>
      </c>
      <c r="R35" s="297">
        <f t="shared" si="2"/>
        <v>2.5</v>
      </c>
      <c r="S35" s="313">
        <v>0</v>
      </c>
      <c r="T35" s="314">
        <f t="shared" si="3"/>
        <v>41.5</v>
      </c>
      <c r="U35" s="299">
        <f t="shared" si="3"/>
        <v>0</v>
      </c>
      <c r="V35" s="299">
        <f t="shared" si="4"/>
        <v>41.5</v>
      </c>
      <c r="W35" s="314">
        <f t="shared" si="5"/>
        <v>0</v>
      </c>
      <c r="X35" s="300">
        <f t="shared" si="6"/>
        <v>41.5</v>
      </c>
      <c r="Y35" s="334">
        <v>0</v>
      </c>
      <c r="Z35" s="334"/>
    </row>
    <row r="36" spans="1:26" ht="18" customHeight="1" thickBot="1" x14ac:dyDescent="0.3">
      <c r="A36" s="317" t="s">
        <v>267</v>
      </c>
      <c r="B36" s="303" t="s">
        <v>238</v>
      </c>
      <c r="C36" s="318" t="s">
        <v>283</v>
      </c>
      <c r="D36" s="305">
        <v>1.5</v>
      </c>
      <c r="E36" s="305">
        <v>0</v>
      </c>
      <c r="F36" s="287">
        <f t="shared" si="7"/>
        <v>1.5</v>
      </c>
      <c r="G36" s="305">
        <v>0</v>
      </c>
      <c r="H36" s="319">
        <v>8.5</v>
      </c>
      <c r="I36" s="319">
        <v>0</v>
      </c>
      <c r="J36" s="289">
        <f t="shared" si="0"/>
        <v>8.5</v>
      </c>
      <c r="K36" s="319">
        <v>1</v>
      </c>
      <c r="L36" s="305">
        <v>1</v>
      </c>
      <c r="M36" s="305">
        <v>0</v>
      </c>
      <c r="N36" s="293">
        <f t="shared" si="1"/>
        <v>1</v>
      </c>
      <c r="O36" s="305">
        <v>0</v>
      </c>
      <c r="P36" s="320">
        <v>0.5</v>
      </c>
      <c r="Q36" s="320">
        <v>0</v>
      </c>
      <c r="R36" s="297">
        <f t="shared" si="2"/>
        <v>0.5</v>
      </c>
      <c r="S36" s="313">
        <v>0</v>
      </c>
      <c r="T36" s="314">
        <f t="shared" ref="T36:U67" si="8">SUM(P36,L36,H36,D36)</f>
        <v>11.5</v>
      </c>
      <c r="U36" s="299">
        <f t="shared" si="8"/>
        <v>0</v>
      </c>
      <c r="V36" s="299">
        <f t="shared" si="4"/>
        <v>11.5</v>
      </c>
      <c r="W36" s="314">
        <f t="shared" si="5"/>
        <v>1</v>
      </c>
      <c r="X36" s="300">
        <f t="shared" si="6"/>
        <v>10.5</v>
      </c>
      <c r="Y36" s="321">
        <v>1.5</v>
      </c>
      <c r="Z36" s="305" t="s">
        <v>316</v>
      </c>
    </row>
    <row r="37" spans="1:26" ht="18" customHeight="1" thickBot="1" x14ac:dyDescent="0.3">
      <c r="A37" s="317" t="s">
        <v>267</v>
      </c>
      <c r="B37" s="303" t="s">
        <v>238</v>
      </c>
      <c r="C37" s="318" t="s">
        <v>284</v>
      </c>
      <c r="D37" s="305">
        <v>1.5</v>
      </c>
      <c r="E37" s="305">
        <v>0</v>
      </c>
      <c r="F37" s="287">
        <f t="shared" si="7"/>
        <v>1.5</v>
      </c>
      <c r="G37" s="305">
        <v>0</v>
      </c>
      <c r="H37" s="319">
        <v>9.5</v>
      </c>
      <c r="I37" s="319">
        <v>0</v>
      </c>
      <c r="J37" s="289">
        <f t="shared" si="0"/>
        <v>9.5</v>
      </c>
      <c r="K37" s="316">
        <v>1</v>
      </c>
      <c r="L37" s="321">
        <v>1</v>
      </c>
      <c r="M37" s="305">
        <v>0</v>
      </c>
      <c r="N37" s="293">
        <f t="shared" si="1"/>
        <v>1</v>
      </c>
      <c r="O37" s="322">
        <v>0</v>
      </c>
      <c r="P37" s="323">
        <v>0.5</v>
      </c>
      <c r="Q37" s="320">
        <v>0</v>
      </c>
      <c r="R37" s="297">
        <f t="shared" si="2"/>
        <v>0.5</v>
      </c>
      <c r="S37" s="313">
        <v>0</v>
      </c>
      <c r="T37" s="314">
        <f t="shared" si="8"/>
        <v>12.5</v>
      </c>
      <c r="U37" s="299">
        <f t="shared" si="8"/>
        <v>0</v>
      </c>
      <c r="V37" s="299">
        <f t="shared" si="4"/>
        <v>12.5</v>
      </c>
      <c r="W37" s="314">
        <f t="shared" si="5"/>
        <v>1</v>
      </c>
      <c r="X37" s="300">
        <f t="shared" si="6"/>
        <v>11.5</v>
      </c>
      <c r="Y37" s="324">
        <v>1.5</v>
      </c>
      <c r="Z37" s="305" t="s">
        <v>316</v>
      </c>
    </row>
    <row r="38" spans="1:26" ht="18" customHeight="1" thickBot="1" x14ac:dyDescent="0.3">
      <c r="A38" s="302" t="s">
        <v>267</v>
      </c>
      <c r="B38" s="303" t="s">
        <v>142</v>
      </c>
      <c r="C38" s="304" t="s">
        <v>39</v>
      </c>
      <c r="D38" s="305">
        <v>5</v>
      </c>
      <c r="E38" s="305">
        <v>0</v>
      </c>
      <c r="F38" s="287">
        <f t="shared" si="7"/>
        <v>5</v>
      </c>
      <c r="G38" s="305">
        <v>0</v>
      </c>
      <c r="H38" s="306">
        <v>34</v>
      </c>
      <c r="I38" s="306">
        <v>0</v>
      </c>
      <c r="J38" s="289">
        <f t="shared" si="0"/>
        <v>34</v>
      </c>
      <c r="K38" s="307">
        <v>2</v>
      </c>
      <c r="L38" s="308">
        <v>10</v>
      </c>
      <c r="M38" s="309">
        <v>0</v>
      </c>
      <c r="N38" s="293">
        <f t="shared" si="1"/>
        <v>10</v>
      </c>
      <c r="O38" s="310">
        <v>1</v>
      </c>
      <c r="P38" s="311">
        <v>4</v>
      </c>
      <c r="Q38" s="312">
        <v>0</v>
      </c>
      <c r="R38" s="297">
        <f t="shared" si="2"/>
        <v>4</v>
      </c>
      <c r="S38" s="313">
        <v>0</v>
      </c>
      <c r="T38" s="314">
        <f t="shared" si="8"/>
        <v>53</v>
      </c>
      <c r="U38" s="299">
        <f t="shared" si="8"/>
        <v>0</v>
      </c>
      <c r="V38" s="299">
        <f t="shared" si="4"/>
        <v>53</v>
      </c>
      <c r="W38" s="314">
        <f t="shared" si="5"/>
        <v>3</v>
      </c>
      <c r="X38" s="300">
        <f t="shared" si="6"/>
        <v>50</v>
      </c>
      <c r="Y38" s="334">
        <v>0</v>
      </c>
      <c r="Z38" s="334"/>
    </row>
    <row r="39" spans="1:26" ht="18" customHeight="1" thickBot="1" x14ac:dyDescent="0.3">
      <c r="A39" s="302" t="s">
        <v>267</v>
      </c>
      <c r="B39" s="303" t="s">
        <v>238</v>
      </c>
      <c r="C39" s="304" t="s">
        <v>40</v>
      </c>
      <c r="D39" s="305">
        <v>1</v>
      </c>
      <c r="E39" s="305">
        <v>0</v>
      </c>
      <c r="F39" s="287">
        <f t="shared" si="7"/>
        <v>1</v>
      </c>
      <c r="G39" s="305">
        <v>0</v>
      </c>
      <c r="H39" s="306">
        <v>8</v>
      </c>
      <c r="I39" s="306">
        <v>0</v>
      </c>
      <c r="J39" s="289">
        <f t="shared" si="0"/>
        <v>8</v>
      </c>
      <c r="K39" s="307">
        <v>0</v>
      </c>
      <c r="L39" s="308">
        <v>0</v>
      </c>
      <c r="M39" s="309">
        <v>0</v>
      </c>
      <c r="N39" s="293">
        <f t="shared" si="1"/>
        <v>0</v>
      </c>
      <c r="O39" s="310">
        <v>0</v>
      </c>
      <c r="P39" s="311">
        <v>0</v>
      </c>
      <c r="Q39" s="312">
        <v>0</v>
      </c>
      <c r="R39" s="297">
        <f t="shared" si="2"/>
        <v>0</v>
      </c>
      <c r="S39" s="313">
        <v>0</v>
      </c>
      <c r="T39" s="314">
        <f t="shared" si="8"/>
        <v>9</v>
      </c>
      <c r="U39" s="299">
        <f t="shared" si="8"/>
        <v>0</v>
      </c>
      <c r="V39" s="299">
        <f t="shared" si="4"/>
        <v>9</v>
      </c>
      <c r="W39" s="314">
        <f t="shared" si="5"/>
        <v>0</v>
      </c>
      <c r="X39" s="300">
        <f t="shared" si="6"/>
        <v>9</v>
      </c>
      <c r="Y39" s="334">
        <v>2</v>
      </c>
      <c r="Z39" s="334" t="s">
        <v>269</v>
      </c>
    </row>
    <row r="40" spans="1:26" ht="18" customHeight="1" thickBot="1" x14ac:dyDescent="0.3">
      <c r="A40" s="302" t="s">
        <v>267</v>
      </c>
      <c r="B40" s="303" t="s">
        <v>152</v>
      </c>
      <c r="C40" s="304" t="s">
        <v>41</v>
      </c>
      <c r="D40" s="305">
        <v>6</v>
      </c>
      <c r="E40" s="305">
        <v>0</v>
      </c>
      <c r="F40" s="287">
        <f t="shared" si="7"/>
        <v>6</v>
      </c>
      <c r="G40" s="305">
        <v>0</v>
      </c>
      <c r="H40" s="306">
        <v>24</v>
      </c>
      <c r="I40" s="306">
        <v>0</v>
      </c>
      <c r="J40" s="289">
        <f t="shared" si="0"/>
        <v>24</v>
      </c>
      <c r="K40" s="307">
        <v>1</v>
      </c>
      <c r="L40" s="308">
        <v>4</v>
      </c>
      <c r="M40" s="309">
        <v>0</v>
      </c>
      <c r="N40" s="293">
        <f t="shared" si="1"/>
        <v>4</v>
      </c>
      <c r="O40" s="310">
        <v>1</v>
      </c>
      <c r="P40" s="311">
        <v>0</v>
      </c>
      <c r="Q40" s="312">
        <v>0</v>
      </c>
      <c r="R40" s="297">
        <f t="shared" si="2"/>
        <v>0</v>
      </c>
      <c r="S40" s="313">
        <v>0</v>
      </c>
      <c r="T40" s="314">
        <f t="shared" si="8"/>
        <v>34</v>
      </c>
      <c r="U40" s="299">
        <f t="shared" si="8"/>
        <v>0</v>
      </c>
      <c r="V40" s="299">
        <f t="shared" si="4"/>
        <v>34</v>
      </c>
      <c r="W40" s="314">
        <f t="shared" si="5"/>
        <v>2</v>
      </c>
      <c r="X40" s="300">
        <f t="shared" si="6"/>
        <v>32</v>
      </c>
      <c r="Y40" s="334">
        <v>2</v>
      </c>
      <c r="Z40" s="334" t="s">
        <v>285</v>
      </c>
    </row>
    <row r="41" spans="1:26" ht="18" customHeight="1" thickBot="1" x14ac:dyDescent="0.3">
      <c r="A41" s="302" t="s">
        <v>270</v>
      </c>
      <c r="B41" s="303" t="s">
        <v>315</v>
      </c>
      <c r="C41" s="304" t="s">
        <v>42</v>
      </c>
      <c r="D41" s="305">
        <v>0.5</v>
      </c>
      <c r="E41" s="305">
        <v>0</v>
      </c>
      <c r="F41" s="287">
        <f t="shared" si="7"/>
        <v>0.5</v>
      </c>
      <c r="G41" s="305">
        <v>0</v>
      </c>
      <c r="H41" s="306">
        <v>1</v>
      </c>
      <c r="I41" s="306">
        <v>0</v>
      </c>
      <c r="J41" s="289">
        <f t="shared" si="0"/>
        <v>1</v>
      </c>
      <c r="K41" s="307">
        <v>0</v>
      </c>
      <c r="L41" s="308">
        <v>0.5</v>
      </c>
      <c r="M41" s="309">
        <v>0</v>
      </c>
      <c r="N41" s="293">
        <f t="shared" si="1"/>
        <v>0.5</v>
      </c>
      <c r="O41" s="310">
        <v>0</v>
      </c>
      <c r="P41" s="315">
        <v>0</v>
      </c>
      <c r="Q41" s="306">
        <v>0</v>
      </c>
      <c r="R41" s="297">
        <f t="shared" si="2"/>
        <v>0</v>
      </c>
      <c r="S41" s="316">
        <v>0</v>
      </c>
      <c r="T41" s="314">
        <f t="shared" si="8"/>
        <v>2</v>
      </c>
      <c r="U41" s="299">
        <f t="shared" si="8"/>
        <v>0</v>
      </c>
      <c r="V41" s="299">
        <f t="shared" si="4"/>
        <v>2</v>
      </c>
      <c r="W41" s="314">
        <f t="shared" si="5"/>
        <v>0</v>
      </c>
      <c r="X41" s="300">
        <f t="shared" si="6"/>
        <v>2</v>
      </c>
      <c r="Y41" s="334">
        <v>0.04</v>
      </c>
      <c r="Z41" s="334" t="s">
        <v>286</v>
      </c>
    </row>
    <row r="42" spans="1:26" ht="18" customHeight="1" thickBot="1" x14ac:dyDescent="0.3">
      <c r="A42" s="302" t="s">
        <v>267</v>
      </c>
      <c r="B42" s="303" t="s">
        <v>251</v>
      </c>
      <c r="C42" s="304" t="s">
        <v>43</v>
      </c>
      <c r="D42" s="305">
        <v>0.25</v>
      </c>
      <c r="E42" s="305">
        <v>0</v>
      </c>
      <c r="F42" s="287">
        <f t="shared" si="7"/>
        <v>0.25</v>
      </c>
      <c r="G42" s="305">
        <v>0</v>
      </c>
      <c r="H42" s="306">
        <v>0.75</v>
      </c>
      <c r="I42" s="306">
        <v>0</v>
      </c>
      <c r="J42" s="289">
        <f t="shared" si="0"/>
        <v>0.75</v>
      </c>
      <c r="K42" s="307">
        <v>0</v>
      </c>
      <c r="L42" s="308">
        <v>0</v>
      </c>
      <c r="M42" s="309">
        <v>0</v>
      </c>
      <c r="N42" s="293">
        <f t="shared" si="1"/>
        <v>0</v>
      </c>
      <c r="O42" s="310">
        <v>0</v>
      </c>
      <c r="P42" s="311">
        <v>0.1</v>
      </c>
      <c r="Q42" s="312">
        <v>0</v>
      </c>
      <c r="R42" s="297">
        <f t="shared" si="2"/>
        <v>0.1</v>
      </c>
      <c r="S42" s="313">
        <v>0</v>
      </c>
      <c r="T42" s="314">
        <f t="shared" si="8"/>
        <v>1.1000000000000001</v>
      </c>
      <c r="U42" s="299">
        <f t="shared" si="8"/>
        <v>0</v>
      </c>
      <c r="V42" s="299">
        <f t="shared" si="4"/>
        <v>1.1000000000000001</v>
      </c>
      <c r="W42" s="314">
        <f t="shared" si="5"/>
        <v>0</v>
      </c>
      <c r="X42" s="300">
        <f t="shared" si="6"/>
        <v>1.1000000000000001</v>
      </c>
      <c r="Y42" s="334">
        <v>0.1</v>
      </c>
      <c r="Z42" s="334"/>
    </row>
    <row r="43" spans="1:26" ht="18" customHeight="1" thickBot="1" x14ac:dyDescent="0.3">
      <c r="A43" s="302" t="s">
        <v>267</v>
      </c>
      <c r="B43" s="303" t="s">
        <v>238</v>
      </c>
      <c r="C43" s="304" t="s">
        <v>44</v>
      </c>
      <c r="D43" s="305">
        <v>1.5</v>
      </c>
      <c r="E43" s="305">
        <v>0</v>
      </c>
      <c r="F43" s="287">
        <f t="shared" si="7"/>
        <v>1.5</v>
      </c>
      <c r="G43" s="305">
        <v>1</v>
      </c>
      <c r="H43" s="306">
        <v>9.5</v>
      </c>
      <c r="I43" s="306">
        <v>0</v>
      </c>
      <c r="J43" s="289">
        <f t="shared" si="0"/>
        <v>9.5</v>
      </c>
      <c r="K43" s="307">
        <v>1</v>
      </c>
      <c r="L43" s="308">
        <v>0</v>
      </c>
      <c r="M43" s="309">
        <v>0</v>
      </c>
      <c r="N43" s="293">
        <f t="shared" si="1"/>
        <v>0</v>
      </c>
      <c r="O43" s="310">
        <v>0</v>
      </c>
      <c r="P43" s="311">
        <v>0</v>
      </c>
      <c r="Q43" s="312">
        <v>0</v>
      </c>
      <c r="R43" s="297">
        <f t="shared" si="2"/>
        <v>0</v>
      </c>
      <c r="S43" s="313">
        <v>0</v>
      </c>
      <c r="T43" s="314">
        <f t="shared" si="8"/>
        <v>11</v>
      </c>
      <c r="U43" s="299">
        <f t="shared" si="8"/>
        <v>0</v>
      </c>
      <c r="V43" s="299">
        <f t="shared" si="4"/>
        <v>11</v>
      </c>
      <c r="W43" s="314">
        <f t="shared" si="5"/>
        <v>2</v>
      </c>
      <c r="X43" s="300">
        <f t="shared" si="6"/>
        <v>9</v>
      </c>
      <c r="Y43" s="334">
        <v>1</v>
      </c>
      <c r="Z43" s="334" t="s">
        <v>287</v>
      </c>
    </row>
    <row r="44" spans="1:26" ht="18" customHeight="1" thickBot="1" x14ac:dyDescent="0.3">
      <c r="A44" s="302" t="s">
        <v>267</v>
      </c>
      <c r="B44" s="303" t="s">
        <v>238</v>
      </c>
      <c r="C44" s="304" t="s">
        <v>45</v>
      </c>
      <c r="D44" s="305">
        <v>1</v>
      </c>
      <c r="E44" s="305">
        <v>0</v>
      </c>
      <c r="F44" s="287">
        <f t="shared" si="7"/>
        <v>1</v>
      </c>
      <c r="G44" s="305">
        <v>0</v>
      </c>
      <c r="H44" s="306">
        <v>3</v>
      </c>
      <c r="I44" s="306">
        <v>0</v>
      </c>
      <c r="J44" s="289">
        <f t="shared" si="0"/>
        <v>3</v>
      </c>
      <c r="K44" s="307">
        <v>0</v>
      </c>
      <c r="L44" s="308">
        <v>0.5</v>
      </c>
      <c r="M44" s="309">
        <v>0</v>
      </c>
      <c r="N44" s="293">
        <f t="shared" si="1"/>
        <v>0.5</v>
      </c>
      <c r="O44" s="310">
        <v>0</v>
      </c>
      <c r="P44" s="311">
        <v>0.05</v>
      </c>
      <c r="Q44" s="312">
        <v>0</v>
      </c>
      <c r="R44" s="297">
        <f t="shared" si="2"/>
        <v>0.05</v>
      </c>
      <c r="S44" s="313">
        <v>0</v>
      </c>
      <c r="T44" s="314">
        <f t="shared" si="8"/>
        <v>4.55</v>
      </c>
      <c r="U44" s="299">
        <f t="shared" si="8"/>
        <v>0</v>
      </c>
      <c r="V44" s="299">
        <f t="shared" si="4"/>
        <v>4.55</v>
      </c>
      <c r="W44" s="314">
        <f t="shared" si="5"/>
        <v>0</v>
      </c>
      <c r="X44" s="300">
        <f t="shared" si="6"/>
        <v>4.55</v>
      </c>
      <c r="Y44" s="334">
        <v>0</v>
      </c>
      <c r="Z44" s="334"/>
    </row>
    <row r="45" spans="1:26" ht="18" customHeight="1" thickBot="1" x14ac:dyDescent="0.3">
      <c r="A45" s="317" t="s">
        <v>279</v>
      </c>
      <c r="B45" s="303" t="s">
        <v>142</v>
      </c>
      <c r="C45" s="318" t="s">
        <v>288</v>
      </c>
      <c r="D45" s="305">
        <v>12</v>
      </c>
      <c r="E45" s="305">
        <v>0</v>
      </c>
      <c r="F45" s="287">
        <f t="shared" si="7"/>
        <v>12</v>
      </c>
      <c r="G45" s="305">
        <v>0</v>
      </c>
      <c r="H45" s="323">
        <v>35</v>
      </c>
      <c r="I45" s="320">
        <v>0</v>
      </c>
      <c r="J45" s="289">
        <f t="shared" si="0"/>
        <v>35</v>
      </c>
      <c r="K45" s="325">
        <v>0</v>
      </c>
      <c r="L45" s="321">
        <v>19</v>
      </c>
      <c r="M45" s="305">
        <v>0</v>
      </c>
      <c r="N45" s="293">
        <f t="shared" si="1"/>
        <v>19</v>
      </c>
      <c r="O45" s="310">
        <v>0</v>
      </c>
      <c r="P45" s="323">
        <v>0</v>
      </c>
      <c r="Q45" s="320">
        <v>0</v>
      </c>
      <c r="R45" s="297">
        <f t="shared" si="2"/>
        <v>0</v>
      </c>
      <c r="S45" s="313">
        <v>0</v>
      </c>
      <c r="T45" s="314">
        <f t="shared" si="8"/>
        <v>66</v>
      </c>
      <c r="U45" s="299">
        <f t="shared" si="8"/>
        <v>0</v>
      </c>
      <c r="V45" s="299">
        <f t="shared" si="4"/>
        <v>66</v>
      </c>
      <c r="W45" s="314">
        <f t="shared" si="5"/>
        <v>0</v>
      </c>
      <c r="X45" s="300">
        <f t="shared" si="6"/>
        <v>66</v>
      </c>
      <c r="Y45" s="321">
        <v>1</v>
      </c>
      <c r="Z45" s="321" t="s">
        <v>233</v>
      </c>
    </row>
    <row r="46" spans="1:26" ht="18" customHeight="1" thickBot="1" x14ac:dyDescent="0.3">
      <c r="A46" s="317" t="s">
        <v>279</v>
      </c>
      <c r="B46" s="303" t="s">
        <v>142</v>
      </c>
      <c r="C46" s="318" t="s">
        <v>289</v>
      </c>
      <c r="D46" s="305">
        <v>5</v>
      </c>
      <c r="E46" s="305">
        <v>0</v>
      </c>
      <c r="F46" s="287">
        <f t="shared" si="7"/>
        <v>5</v>
      </c>
      <c r="G46" s="305">
        <v>0</v>
      </c>
      <c r="H46" s="323">
        <v>14</v>
      </c>
      <c r="I46" s="320">
        <v>0</v>
      </c>
      <c r="J46" s="289">
        <f t="shared" si="0"/>
        <v>14</v>
      </c>
      <c r="K46" s="325">
        <v>1</v>
      </c>
      <c r="L46" s="321">
        <v>9</v>
      </c>
      <c r="M46" s="305">
        <v>0</v>
      </c>
      <c r="N46" s="293">
        <f t="shared" si="1"/>
        <v>9</v>
      </c>
      <c r="O46" s="310">
        <v>1</v>
      </c>
      <c r="P46" s="323">
        <v>0</v>
      </c>
      <c r="Q46" s="320">
        <v>0</v>
      </c>
      <c r="R46" s="297">
        <f t="shared" si="2"/>
        <v>0</v>
      </c>
      <c r="S46" s="313">
        <v>0</v>
      </c>
      <c r="T46" s="314">
        <f t="shared" si="8"/>
        <v>28</v>
      </c>
      <c r="U46" s="299">
        <f t="shared" si="8"/>
        <v>0</v>
      </c>
      <c r="V46" s="299">
        <f t="shared" si="4"/>
        <v>28</v>
      </c>
      <c r="W46" s="314">
        <f t="shared" si="5"/>
        <v>2</v>
      </c>
      <c r="X46" s="300">
        <f t="shared" si="6"/>
        <v>26</v>
      </c>
      <c r="Y46" s="305">
        <v>0</v>
      </c>
      <c r="Z46" s="305"/>
    </row>
    <row r="47" spans="1:26" ht="18" customHeight="1" thickBot="1" x14ac:dyDescent="0.3">
      <c r="A47" s="302" t="s">
        <v>267</v>
      </c>
      <c r="B47" s="303" t="s">
        <v>238</v>
      </c>
      <c r="C47" s="304" t="s">
        <v>48</v>
      </c>
      <c r="D47" s="305">
        <v>3</v>
      </c>
      <c r="E47" s="305">
        <v>0</v>
      </c>
      <c r="F47" s="287">
        <f t="shared" si="7"/>
        <v>3</v>
      </c>
      <c r="G47" s="305">
        <v>0</v>
      </c>
      <c r="H47" s="306">
        <v>12</v>
      </c>
      <c r="I47" s="306">
        <v>0</v>
      </c>
      <c r="J47" s="289">
        <f t="shared" si="0"/>
        <v>12</v>
      </c>
      <c r="K47" s="307">
        <v>2</v>
      </c>
      <c r="L47" s="308">
        <v>2</v>
      </c>
      <c r="M47" s="309">
        <v>0</v>
      </c>
      <c r="N47" s="293">
        <f t="shared" si="1"/>
        <v>2</v>
      </c>
      <c r="O47" s="310">
        <v>0</v>
      </c>
      <c r="P47" s="311">
        <v>1.5</v>
      </c>
      <c r="Q47" s="312">
        <v>0</v>
      </c>
      <c r="R47" s="297">
        <f t="shared" si="2"/>
        <v>1.5</v>
      </c>
      <c r="S47" s="313">
        <v>0</v>
      </c>
      <c r="T47" s="314">
        <f t="shared" si="8"/>
        <v>18.5</v>
      </c>
      <c r="U47" s="299">
        <f t="shared" si="8"/>
        <v>0</v>
      </c>
      <c r="V47" s="299">
        <f t="shared" si="4"/>
        <v>18.5</v>
      </c>
      <c r="W47" s="314">
        <f t="shared" si="5"/>
        <v>2</v>
      </c>
      <c r="X47" s="300">
        <f t="shared" si="6"/>
        <v>16.5</v>
      </c>
      <c r="Y47" s="334">
        <v>2.5</v>
      </c>
      <c r="Z47" s="334" t="s">
        <v>317</v>
      </c>
    </row>
    <row r="48" spans="1:26" ht="18" customHeight="1" thickBot="1" x14ac:dyDescent="0.3">
      <c r="A48" s="302" t="s">
        <v>267</v>
      </c>
      <c r="B48" s="303" t="s">
        <v>153</v>
      </c>
      <c r="C48" s="304" t="s">
        <v>49</v>
      </c>
      <c r="D48" s="305">
        <v>2.5</v>
      </c>
      <c r="E48" s="305">
        <v>0</v>
      </c>
      <c r="F48" s="287">
        <f t="shared" si="7"/>
        <v>2.5</v>
      </c>
      <c r="G48" s="305">
        <v>0</v>
      </c>
      <c r="H48" s="306">
        <v>14</v>
      </c>
      <c r="I48" s="306">
        <v>0</v>
      </c>
      <c r="J48" s="289">
        <f t="shared" si="0"/>
        <v>14</v>
      </c>
      <c r="K48" s="307">
        <v>1</v>
      </c>
      <c r="L48" s="308">
        <v>2</v>
      </c>
      <c r="M48" s="309">
        <v>0</v>
      </c>
      <c r="N48" s="293">
        <f t="shared" si="1"/>
        <v>2</v>
      </c>
      <c r="O48" s="310">
        <v>1</v>
      </c>
      <c r="P48" s="315">
        <v>1</v>
      </c>
      <c r="Q48" s="312">
        <v>0</v>
      </c>
      <c r="R48" s="297">
        <f t="shared" si="2"/>
        <v>1</v>
      </c>
      <c r="S48" s="313">
        <v>1</v>
      </c>
      <c r="T48" s="314">
        <f t="shared" si="8"/>
        <v>19.5</v>
      </c>
      <c r="U48" s="299">
        <f t="shared" si="8"/>
        <v>0</v>
      </c>
      <c r="V48" s="299">
        <f t="shared" si="4"/>
        <v>19.5</v>
      </c>
      <c r="W48" s="314">
        <f t="shared" si="5"/>
        <v>3</v>
      </c>
      <c r="X48" s="300">
        <f t="shared" si="6"/>
        <v>16.5</v>
      </c>
      <c r="Y48" s="334">
        <v>1</v>
      </c>
      <c r="Z48" s="334" t="s">
        <v>290</v>
      </c>
    </row>
    <row r="49" spans="1:26" ht="18" customHeight="1" thickBot="1" x14ac:dyDescent="0.3">
      <c r="A49" s="302" t="s">
        <v>267</v>
      </c>
      <c r="B49" s="303" t="s">
        <v>251</v>
      </c>
      <c r="C49" s="304" t="s">
        <v>50</v>
      </c>
      <c r="D49" s="305">
        <v>1</v>
      </c>
      <c r="E49" s="305">
        <v>0</v>
      </c>
      <c r="F49" s="287">
        <f t="shared" si="7"/>
        <v>1</v>
      </c>
      <c r="G49" s="305">
        <v>0</v>
      </c>
      <c r="H49" s="306">
        <v>4</v>
      </c>
      <c r="I49" s="306">
        <v>0</v>
      </c>
      <c r="J49" s="289">
        <f t="shared" si="0"/>
        <v>4</v>
      </c>
      <c r="K49" s="307">
        <v>0</v>
      </c>
      <c r="L49" s="308">
        <v>1</v>
      </c>
      <c r="M49" s="309">
        <v>0</v>
      </c>
      <c r="N49" s="293">
        <f t="shared" si="1"/>
        <v>1</v>
      </c>
      <c r="O49" s="310">
        <v>0</v>
      </c>
      <c r="P49" s="311">
        <v>2</v>
      </c>
      <c r="Q49" s="312">
        <v>0</v>
      </c>
      <c r="R49" s="297">
        <f t="shared" si="2"/>
        <v>2</v>
      </c>
      <c r="S49" s="313">
        <v>0</v>
      </c>
      <c r="T49" s="314">
        <f t="shared" si="8"/>
        <v>8</v>
      </c>
      <c r="U49" s="299">
        <f t="shared" si="8"/>
        <v>0</v>
      </c>
      <c r="V49" s="299">
        <f t="shared" si="4"/>
        <v>8</v>
      </c>
      <c r="W49" s="314">
        <f t="shared" si="5"/>
        <v>0</v>
      </c>
      <c r="X49" s="300">
        <f t="shared" si="6"/>
        <v>8</v>
      </c>
      <c r="Y49" s="334">
        <v>0</v>
      </c>
      <c r="Z49" s="334"/>
    </row>
    <row r="50" spans="1:26" ht="18" customHeight="1" thickBot="1" x14ac:dyDescent="0.3">
      <c r="A50" s="302" t="s">
        <v>267</v>
      </c>
      <c r="B50" s="303" t="s">
        <v>251</v>
      </c>
      <c r="C50" s="304" t="s">
        <v>51</v>
      </c>
      <c r="D50" s="305">
        <v>1</v>
      </c>
      <c r="E50" s="305">
        <v>0</v>
      </c>
      <c r="F50" s="287">
        <f t="shared" si="7"/>
        <v>1</v>
      </c>
      <c r="G50" s="305">
        <v>0</v>
      </c>
      <c r="H50" s="306">
        <v>5</v>
      </c>
      <c r="I50" s="306">
        <v>0</v>
      </c>
      <c r="J50" s="289">
        <f t="shared" si="0"/>
        <v>5</v>
      </c>
      <c r="K50" s="307">
        <v>0</v>
      </c>
      <c r="L50" s="308">
        <v>0</v>
      </c>
      <c r="M50" s="309">
        <v>0</v>
      </c>
      <c r="N50" s="293">
        <f t="shared" si="1"/>
        <v>0</v>
      </c>
      <c r="O50" s="310">
        <v>0</v>
      </c>
      <c r="P50" s="311">
        <v>0.5</v>
      </c>
      <c r="Q50" s="312">
        <v>0</v>
      </c>
      <c r="R50" s="297">
        <f t="shared" si="2"/>
        <v>0.5</v>
      </c>
      <c r="S50" s="313">
        <v>0</v>
      </c>
      <c r="T50" s="314">
        <f t="shared" si="8"/>
        <v>6.5</v>
      </c>
      <c r="U50" s="299">
        <f t="shared" si="8"/>
        <v>0</v>
      </c>
      <c r="V50" s="299">
        <f t="shared" si="4"/>
        <v>6.5</v>
      </c>
      <c r="W50" s="314">
        <f t="shared" si="5"/>
        <v>0</v>
      </c>
      <c r="X50" s="300">
        <f t="shared" si="6"/>
        <v>6.5</v>
      </c>
      <c r="Y50" s="334">
        <v>0</v>
      </c>
      <c r="Z50" s="334"/>
    </row>
    <row r="51" spans="1:26" ht="18" customHeight="1" thickBot="1" x14ac:dyDescent="0.3">
      <c r="A51" s="302" t="s">
        <v>270</v>
      </c>
      <c r="B51" s="303" t="s">
        <v>315</v>
      </c>
      <c r="C51" s="304" t="s">
        <v>52</v>
      </c>
      <c r="D51" s="305">
        <v>0.5</v>
      </c>
      <c r="E51" s="305">
        <v>0</v>
      </c>
      <c r="F51" s="287">
        <f t="shared" si="7"/>
        <v>0.5</v>
      </c>
      <c r="G51" s="305">
        <v>0</v>
      </c>
      <c r="H51" s="306">
        <v>4</v>
      </c>
      <c r="I51" s="306">
        <v>0</v>
      </c>
      <c r="J51" s="289">
        <f t="shared" si="0"/>
        <v>4</v>
      </c>
      <c r="K51" s="307">
        <v>0</v>
      </c>
      <c r="L51" s="308">
        <v>0</v>
      </c>
      <c r="M51" s="309">
        <v>0</v>
      </c>
      <c r="N51" s="293">
        <f t="shared" si="1"/>
        <v>0</v>
      </c>
      <c r="O51" s="310">
        <v>0</v>
      </c>
      <c r="P51" s="315">
        <v>0</v>
      </c>
      <c r="Q51" s="306">
        <v>0</v>
      </c>
      <c r="R51" s="297">
        <f t="shared" si="2"/>
        <v>0</v>
      </c>
      <c r="S51" s="316">
        <v>0</v>
      </c>
      <c r="T51" s="314">
        <f t="shared" si="8"/>
        <v>4.5</v>
      </c>
      <c r="U51" s="299">
        <f t="shared" si="8"/>
        <v>0</v>
      </c>
      <c r="V51" s="299">
        <f t="shared" si="4"/>
        <v>4.5</v>
      </c>
      <c r="W51" s="314">
        <f t="shared" si="5"/>
        <v>0</v>
      </c>
      <c r="X51" s="300">
        <f t="shared" si="6"/>
        <v>4.5</v>
      </c>
      <c r="Y51" s="334">
        <v>0.11</v>
      </c>
      <c r="Z51" s="334" t="s">
        <v>291</v>
      </c>
    </row>
    <row r="52" spans="1:26" ht="18" customHeight="1" thickBot="1" x14ac:dyDescent="0.3">
      <c r="A52" s="302" t="s">
        <v>267</v>
      </c>
      <c r="B52" s="303" t="s">
        <v>153</v>
      </c>
      <c r="C52" s="304" t="s">
        <v>53</v>
      </c>
      <c r="D52" s="305">
        <v>1.25</v>
      </c>
      <c r="E52" s="305">
        <v>0</v>
      </c>
      <c r="F52" s="287">
        <f t="shared" si="7"/>
        <v>1.25</v>
      </c>
      <c r="G52" s="305">
        <v>0</v>
      </c>
      <c r="H52" s="306">
        <v>7.75</v>
      </c>
      <c r="I52" s="306">
        <v>0</v>
      </c>
      <c r="J52" s="289">
        <f t="shared" si="0"/>
        <v>7.75</v>
      </c>
      <c r="K52" s="307">
        <v>1</v>
      </c>
      <c r="L52" s="308">
        <v>1</v>
      </c>
      <c r="M52" s="309">
        <v>0</v>
      </c>
      <c r="N52" s="293">
        <f t="shared" si="1"/>
        <v>1</v>
      </c>
      <c r="O52" s="310">
        <v>0</v>
      </c>
      <c r="P52" s="311">
        <v>0</v>
      </c>
      <c r="Q52" s="312">
        <v>0</v>
      </c>
      <c r="R52" s="297">
        <f t="shared" si="2"/>
        <v>0</v>
      </c>
      <c r="S52" s="313">
        <v>0</v>
      </c>
      <c r="T52" s="314">
        <f t="shared" si="8"/>
        <v>10</v>
      </c>
      <c r="U52" s="299">
        <f t="shared" si="8"/>
        <v>0</v>
      </c>
      <c r="V52" s="299">
        <f t="shared" si="4"/>
        <v>10</v>
      </c>
      <c r="W52" s="314">
        <f t="shared" si="5"/>
        <v>1</v>
      </c>
      <c r="X52" s="300">
        <f t="shared" si="6"/>
        <v>9</v>
      </c>
      <c r="Y52" s="334">
        <v>0.93</v>
      </c>
      <c r="Z52" s="334" t="s">
        <v>292</v>
      </c>
    </row>
    <row r="53" spans="1:26" ht="18" customHeight="1" thickBot="1" x14ac:dyDescent="0.3">
      <c r="A53" s="302" t="s">
        <v>270</v>
      </c>
      <c r="B53" s="303" t="s">
        <v>315</v>
      </c>
      <c r="C53" s="304" t="s">
        <v>54</v>
      </c>
      <c r="D53" s="305">
        <v>0.25</v>
      </c>
      <c r="E53" s="305">
        <v>0</v>
      </c>
      <c r="F53" s="287">
        <f t="shared" si="7"/>
        <v>0.25</v>
      </c>
      <c r="G53" s="305">
        <v>0</v>
      </c>
      <c r="H53" s="306">
        <v>0.5</v>
      </c>
      <c r="I53" s="306">
        <v>0</v>
      </c>
      <c r="J53" s="289">
        <f t="shared" si="0"/>
        <v>0.5</v>
      </c>
      <c r="K53" s="307">
        <v>0</v>
      </c>
      <c r="L53" s="308">
        <v>0.25</v>
      </c>
      <c r="M53" s="309">
        <v>0</v>
      </c>
      <c r="N53" s="293">
        <f t="shared" si="1"/>
        <v>0.25</v>
      </c>
      <c r="O53" s="310">
        <v>0</v>
      </c>
      <c r="P53" s="315">
        <v>0</v>
      </c>
      <c r="Q53" s="306">
        <v>0</v>
      </c>
      <c r="R53" s="297">
        <f t="shared" si="2"/>
        <v>0</v>
      </c>
      <c r="S53" s="316">
        <v>0</v>
      </c>
      <c r="T53" s="314">
        <f t="shared" si="8"/>
        <v>1</v>
      </c>
      <c r="U53" s="299">
        <f t="shared" si="8"/>
        <v>0</v>
      </c>
      <c r="V53" s="299">
        <f t="shared" si="4"/>
        <v>1</v>
      </c>
      <c r="W53" s="314">
        <f t="shared" si="5"/>
        <v>0</v>
      </c>
      <c r="X53" s="300">
        <f t="shared" si="6"/>
        <v>1</v>
      </c>
      <c r="Y53" s="334">
        <v>0.01</v>
      </c>
      <c r="Z53" s="334" t="s">
        <v>293</v>
      </c>
    </row>
    <row r="54" spans="1:26" ht="18" customHeight="1" thickBot="1" x14ac:dyDescent="0.3">
      <c r="A54" s="302" t="s">
        <v>267</v>
      </c>
      <c r="B54" s="303" t="s">
        <v>152</v>
      </c>
      <c r="C54" s="304" t="s">
        <v>55</v>
      </c>
      <c r="D54" s="305">
        <v>2</v>
      </c>
      <c r="E54" s="305">
        <v>0</v>
      </c>
      <c r="F54" s="287">
        <f t="shared" si="7"/>
        <v>2</v>
      </c>
      <c r="G54" s="305">
        <v>0</v>
      </c>
      <c r="H54" s="306">
        <v>13</v>
      </c>
      <c r="I54" s="306">
        <v>0</v>
      </c>
      <c r="J54" s="289">
        <f t="shared" si="0"/>
        <v>13</v>
      </c>
      <c r="K54" s="307">
        <v>0</v>
      </c>
      <c r="L54" s="308">
        <v>2</v>
      </c>
      <c r="M54" s="309">
        <v>0</v>
      </c>
      <c r="N54" s="293">
        <f t="shared" si="1"/>
        <v>2</v>
      </c>
      <c r="O54" s="310">
        <v>0</v>
      </c>
      <c r="P54" s="311">
        <v>0</v>
      </c>
      <c r="Q54" s="312">
        <v>0</v>
      </c>
      <c r="R54" s="297">
        <f t="shared" si="2"/>
        <v>0</v>
      </c>
      <c r="S54" s="313">
        <v>0</v>
      </c>
      <c r="T54" s="314">
        <f t="shared" si="8"/>
        <v>17</v>
      </c>
      <c r="U54" s="299">
        <f t="shared" si="8"/>
        <v>0</v>
      </c>
      <c r="V54" s="299">
        <f t="shared" si="4"/>
        <v>17</v>
      </c>
      <c r="W54" s="314">
        <f t="shared" si="5"/>
        <v>0</v>
      </c>
      <c r="X54" s="300">
        <f t="shared" si="6"/>
        <v>17</v>
      </c>
      <c r="Y54" s="334">
        <v>2</v>
      </c>
      <c r="Z54" s="334" t="s">
        <v>294</v>
      </c>
    </row>
    <row r="55" spans="1:26" ht="18" customHeight="1" thickBot="1" x14ac:dyDescent="0.3">
      <c r="A55" s="302" t="s">
        <v>267</v>
      </c>
      <c r="B55" s="303" t="s">
        <v>251</v>
      </c>
      <c r="C55" s="304" t="s">
        <v>56</v>
      </c>
      <c r="D55" s="305">
        <v>1</v>
      </c>
      <c r="E55" s="305">
        <v>0</v>
      </c>
      <c r="F55" s="287">
        <f t="shared" si="7"/>
        <v>1</v>
      </c>
      <c r="G55" s="305">
        <v>0</v>
      </c>
      <c r="H55" s="306">
        <v>2</v>
      </c>
      <c r="I55" s="306">
        <v>0</v>
      </c>
      <c r="J55" s="289">
        <f t="shared" si="0"/>
        <v>2</v>
      </c>
      <c r="K55" s="307">
        <v>0</v>
      </c>
      <c r="L55" s="308">
        <v>1</v>
      </c>
      <c r="M55" s="309">
        <v>0</v>
      </c>
      <c r="N55" s="293">
        <f t="shared" si="1"/>
        <v>1</v>
      </c>
      <c r="O55" s="310">
        <v>0</v>
      </c>
      <c r="P55" s="311">
        <v>0.1</v>
      </c>
      <c r="Q55" s="312">
        <v>0</v>
      </c>
      <c r="R55" s="297">
        <f t="shared" si="2"/>
        <v>0.1</v>
      </c>
      <c r="S55" s="313">
        <v>0</v>
      </c>
      <c r="T55" s="314">
        <f t="shared" si="8"/>
        <v>4.0999999999999996</v>
      </c>
      <c r="U55" s="299">
        <f t="shared" si="8"/>
        <v>0</v>
      </c>
      <c r="V55" s="299">
        <f t="shared" si="4"/>
        <v>4.0999999999999996</v>
      </c>
      <c r="W55" s="314">
        <f t="shared" si="5"/>
        <v>0</v>
      </c>
      <c r="X55" s="300">
        <f t="shared" si="6"/>
        <v>4.0999999999999996</v>
      </c>
      <c r="Y55" s="334">
        <v>0</v>
      </c>
      <c r="Z55" s="334"/>
    </row>
    <row r="56" spans="1:26" ht="18" customHeight="1" thickBot="1" x14ac:dyDescent="0.3">
      <c r="A56" s="302" t="s">
        <v>279</v>
      </c>
      <c r="B56" s="303" t="s">
        <v>238</v>
      </c>
      <c r="C56" s="304" t="s">
        <v>57</v>
      </c>
      <c r="D56" s="305">
        <v>4</v>
      </c>
      <c r="E56" s="305">
        <v>0</v>
      </c>
      <c r="F56" s="287">
        <f t="shared" si="7"/>
        <v>4</v>
      </c>
      <c r="G56" s="305">
        <v>0</v>
      </c>
      <c r="H56" s="306">
        <v>14.25</v>
      </c>
      <c r="I56" s="306">
        <v>0</v>
      </c>
      <c r="J56" s="289">
        <f t="shared" si="0"/>
        <v>14.25</v>
      </c>
      <c r="K56" s="307">
        <v>0</v>
      </c>
      <c r="L56" s="308">
        <v>3.25</v>
      </c>
      <c r="M56" s="309">
        <v>0</v>
      </c>
      <c r="N56" s="293">
        <f t="shared" si="1"/>
        <v>3.25</v>
      </c>
      <c r="O56" s="310">
        <v>0</v>
      </c>
      <c r="P56" s="311">
        <v>0.5</v>
      </c>
      <c r="Q56" s="312">
        <v>0</v>
      </c>
      <c r="R56" s="297">
        <f t="shared" si="2"/>
        <v>0.5</v>
      </c>
      <c r="S56" s="313">
        <v>0</v>
      </c>
      <c r="T56" s="314">
        <f t="shared" si="8"/>
        <v>22</v>
      </c>
      <c r="U56" s="299">
        <f t="shared" si="8"/>
        <v>0</v>
      </c>
      <c r="V56" s="299">
        <f t="shared" si="4"/>
        <v>22</v>
      </c>
      <c r="W56" s="314">
        <f t="shared" si="5"/>
        <v>0</v>
      </c>
      <c r="X56" s="300">
        <f t="shared" si="6"/>
        <v>22</v>
      </c>
      <c r="Y56" s="334">
        <v>1</v>
      </c>
      <c r="Z56" s="334" t="s">
        <v>295</v>
      </c>
    </row>
    <row r="57" spans="1:26" ht="18" customHeight="1" thickBot="1" x14ac:dyDescent="0.3">
      <c r="A57" s="302" t="s">
        <v>267</v>
      </c>
      <c r="B57" s="303" t="s">
        <v>166</v>
      </c>
      <c r="C57" s="304" t="s">
        <v>58</v>
      </c>
      <c r="D57" s="305">
        <v>0</v>
      </c>
      <c r="E57" s="305">
        <v>0</v>
      </c>
      <c r="F57" s="287">
        <f t="shared" si="7"/>
        <v>0</v>
      </c>
      <c r="G57" s="305">
        <v>0</v>
      </c>
      <c r="H57" s="306">
        <v>1</v>
      </c>
      <c r="I57" s="306">
        <v>0</v>
      </c>
      <c r="J57" s="289">
        <f t="shared" si="0"/>
        <v>1</v>
      </c>
      <c r="K57" s="307">
        <v>0</v>
      </c>
      <c r="L57" s="308">
        <v>0</v>
      </c>
      <c r="M57" s="309">
        <v>0</v>
      </c>
      <c r="N57" s="293">
        <f t="shared" si="1"/>
        <v>0</v>
      </c>
      <c r="O57" s="310">
        <v>0</v>
      </c>
      <c r="P57" s="311">
        <v>0</v>
      </c>
      <c r="Q57" s="312">
        <v>0</v>
      </c>
      <c r="R57" s="297">
        <f t="shared" si="2"/>
        <v>0</v>
      </c>
      <c r="S57" s="313">
        <v>0</v>
      </c>
      <c r="T57" s="314">
        <f t="shared" si="8"/>
        <v>1</v>
      </c>
      <c r="U57" s="299">
        <f t="shared" si="8"/>
        <v>0</v>
      </c>
      <c r="V57" s="299">
        <f t="shared" si="4"/>
        <v>1</v>
      </c>
      <c r="W57" s="314">
        <f t="shared" si="5"/>
        <v>0</v>
      </c>
      <c r="X57" s="300">
        <f t="shared" si="6"/>
        <v>1</v>
      </c>
      <c r="Y57" s="334">
        <v>0.1</v>
      </c>
      <c r="Z57" s="334" t="s">
        <v>233</v>
      </c>
    </row>
    <row r="58" spans="1:26" ht="18" customHeight="1" thickBot="1" x14ac:dyDescent="0.3">
      <c r="A58" s="302" t="s">
        <v>267</v>
      </c>
      <c r="B58" s="303" t="s">
        <v>153</v>
      </c>
      <c r="C58" s="304" t="s">
        <v>59</v>
      </c>
      <c r="D58" s="305">
        <v>1.25</v>
      </c>
      <c r="E58" s="305">
        <v>0</v>
      </c>
      <c r="F58" s="287">
        <f t="shared" si="7"/>
        <v>1.25</v>
      </c>
      <c r="G58" s="305">
        <v>0</v>
      </c>
      <c r="H58" s="306">
        <v>6.75</v>
      </c>
      <c r="I58" s="306">
        <v>0</v>
      </c>
      <c r="J58" s="289">
        <f t="shared" si="0"/>
        <v>6.75</v>
      </c>
      <c r="K58" s="307">
        <v>0</v>
      </c>
      <c r="L58" s="308">
        <v>1</v>
      </c>
      <c r="M58" s="309">
        <v>0</v>
      </c>
      <c r="N58" s="293">
        <f t="shared" si="1"/>
        <v>1</v>
      </c>
      <c r="O58" s="310">
        <v>0</v>
      </c>
      <c r="P58" s="311">
        <v>1</v>
      </c>
      <c r="Q58" s="312">
        <v>0</v>
      </c>
      <c r="R58" s="297">
        <f t="shared" si="2"/>
        <v>1</v>
      </c>
      <c r="S58" s="313">
        <v>0</v>
      </c>
      <c r="T58" s="314">
        <f t="shared" si="8"/>
        <v>10</v>
      </c>
      <c r="U58" s="299">
        <f t="shared" si="8"/>
        <v>0</v>
      </c>
      <c r="V58" s="299">
        <f t="shared" si="4"/>
        <v>10</v>
      </c>
      <c r="W58" s="314">
        <f t="shared" si="5"/>
        <v>0</v>
      </c>
      <c r="X58" s="300">
        <f t="shared" si="6"/>
        <v>10</v>
      </c>
      <c r="Y58" s="334">
        <v>0</v>
      </c>
      <c r="Z58" s="334"/>
    </row>
    <row r="59" spans="1:26" ht="18" customHeight="1" thickBot="1" x14ac:dyDescent="0.3">
      <c r="A59" s="302" t="s">
        <v>267</v>
      </c>
      <c r="B59" s="303" t="s">
        <v>166</v>
      </c>
      <c r="C59" s="304" t="s">
        <v>60</v>
      </c>
      <c r="D59" s="305">
        <v>3</v>
      </c>
      <c r="E59" s="305">
        <v>0</v>
      </c>
      <c r="F59" s="287">
        <f t="shared" si="7"/>
        <v>3</v>
      </c>
      <c r="G59" s="305">
        <v>0</v>
      </c>
      <c r="H59" s="306">
        <v>13</v>
      </c>
      <c r="I59" s="306">
        <v>0</v>
      </c>
      <c r="J59" s="289">
        <f t="shared" si="0"/>
        <v>13</v>
      </c>
      <c r="K59" s="307">
        <v>1</v>
      </c>
      <c r="L59" s="308">
        <v>2</v>
      </c>
      <c r="M59" s="309">
        <v>0</v>
      </c>
      <c r="N59" s="293">
        <f t="shared" si="1"/>
        <v>2</v>
      </c>
      <c r="O59" s="310">
        <v>0</v>
      </c>
      <c r="P59" s="315">
        <v>1</v>
      </c>
      <c r="Q59" s="312">
        <v>0</v>
      </c>
      <c r="R59" s="297">
        <f t="shared" si="2"/>
        <v>1</v>
      </c>
      <c r="S59" s="313">
        <v>0</v>
      </c>
      <c r="T59" s="314">
        <f t="shared" si="8"/>
        <v>19</v>
      </c>
      <c r="U59" s="299">
        <f t="shared" si="8"/>
        <v>0</v>
      </c>
      <c r="V59" s="299">
        <f t="shared" si="4"/>
        <v>19</v>
      </c>
      <c r="W59" s="314">
        <f t="shared" si="5"/>
        <v>1</v>
      </c>
      <c r="X59" s="300">
        <f t="shared" si="6"/>
        <v>18</v>
      </c>
      <c r="Y59" s="334">
        <v>1</v>
      </c>
      <c r="Z59" s="334" t="s">
        <v>233</v>
      </c>
    </row>
    <row r="60" spans="1:26" ht="18" customHeight="1" thickBot="1" x14ac:dyDescent="0.3">
      <c r="A60" s="302" t="s">
        <v>267</v>
      </c>
      <c r="B60" s="303" t="s">
        <v>152</v>
      </c>
      <c r="C60" s="304" t="s">
        <v>61</v>
      </c>
      <c r="D60" s="305">
        <v>1.25</v>
      </c>
      <c r="E60" s="305">
        <v>0</v>
      </c>
      <c r="F60" s="287">
        <f t="shared" si="7"/>
        <v>1.25</v>
      </c>
      <c r="G60" s="305">
        <v>0</v>
      </c>
      <c r="H60" s="306">
        <v>7.75</v>
      </c>
      <c r="I60" s="306">
        <v>0</v>
      </c>
      <c r="J60" s="289">
        <f t="shared" si="0"/>
        <v>7.75</v>
      </c>
      <c r="K60" s="307">
        <v>0</v>
      </c>
      <c r="L60" s="308">
        <v>1</v>
      </c>
      <c r="M60" s="309">
        <v>0</v>
      </c>
      <c r="N60" s="293">
        <f t="shared" si="1"/>
        <v>1</v>
      </c>
      <c r="O60" s="310">
        <v>0</v>
      </c>
      <c r="P60" s="315">
        <v>0</v>
      </c>
      <c r="Q60" s="312">
        <v>0</v>
      </c>
      <c r="R60" s="297">
        <f t="shared" si="2"/>
        <v>0</v>
      </c>
      <c r="S60" s="313">
        <v>0</v>
      </c>
      <c r="T60" s="314">
        <f t="shared" si="8"/>
        <v>10</v>
      </c>
      <c r="U60" s="299">
        <f t="shared" si="8"/>
        <v>0</v>
      </c>
      <c r="V60" s="299">
        <f t="shared" si="4"/>
        <v>10</v>
      </c>
      <c r="W60" s="314">
        <f t="shared" si="5"/>
        <v>0</v>
      </c>
      <c r="X60" s="300">
        <f t="shared" si="6"/>
        <v>10</v>
      </c>
      <c r="Y60" s="334">
        <v>0</v>
      </c>
      <c r="Z60" s="334"/>
    </row>
    <row r="61" spans="1:26" ht="18" customHeight="1" thickBot="1" x14ac:dyDescent="0.3">
      <c r="A61" s="302" t="s">
        <v>267</v>
      </c>
      <c r="B61" s="303" t="s">
        <v>251</v>
      </c>
      <c r="C61" s="304" t="s">
        <v>62</v>
      </c>
      <c r="D61" s="305">
        <v>0.25</v>
      </c>
      <c r="E61" s="305">
        <v>0</v>
      </c>
      <c r="F61" s="287">
        <f t="shared" si="7"/>
        <v>0.25</v>
      </c>
      <c r="G61" s="305">
        <v>0</v>
      </c>
      <c r="H61" s="306">
        <v>3</v>
      </c>
      <c r="I61" s="306">
        <v>0</v>
      </c>
      <c r="J61" s="289">
        <f t="shared" si="0"/>
        <v>3</v>
      </c>
      <c r="K61" s="307">
        <v>1</v>
      </c>
      <c r="L61" s="308">
        <v>0</v>
      </c>
      <c r="M61" s="309">
        <v>0</v>
      </c>
      <c r="N61" s="293">
        <f t="shared" si="1"/>
        <v>0</v>
      </c>
      <c r="O61" s="310">
        <v>0</v>
      </c>
      <c r="P61" s="311">
        <v>0.1</v>
      </c>
      <c r="Q61" s="312">
        <v>0</v>
      </c>
      <c r="R61" s="297">
        <f t="shared" si="2"/>
        <v>0.1</v>
      </c>
      <c r="S61" s="313">
        <v>0</v>
      </c>
      <c r="T61" s="314">
        <f t="shared" si="8"/>
        <v>3.35</v>
      </c>
      <c r="U61" s="299">
        <f t="shared" si="8"/>
        <v>0</v>
      </c>
      <c r="V61" s="299">
        <f t="shared" si="4"/>
        <v>3.35</v>
      </c>
      <c r="W61" s="314">
        <f t="shared" si="5"/>
        <v>1</v>
      </c>
      <c r="X61" s="300">
        <f t="shared" si="6"/>
        <v>2.35</v>
      </c>
      <c r="Y61" s="334">
        <v>0</v>
      </c>
      <c r="Z61" s="334"/>
    </row>
    <row r="62" spans="1:26" ht="18" customHeight="1" thickBot="1" x14ac:dyDescent="0.3">
      <c r="A62" s="302" t="s">
        <v>279</v>
      </c>
      <c r="B62" s="303" t="s">
        <v>251</v>
      </c>
      <c r="C62" s="304" t="s">
        <v>63</v>
      </c>
      <c r="D62" s="305">
        <v>0.25</v>
      </c>
      <c r="E62" s="305">
        <v>0</v>
      </c>
      <c r="F62" s="287">
        <f t="shared" si="7"/>
        <v>0.25</v>
      </c>
      <c r="G62" s="305">
        <v>0</v>
      </c>
      <c r="H62" s="306">
        <v>0.75</v>
      </c>
      <c r="I62" s="306">
        <v>0</v>
      </c>
      <c r="J62" s="289">
        <f t="shared" si="0"/>
        <v>0.75</v>
      </c>
      <c r="K62" s="307">
        <v>0</v>
      </c>
      <c r="L62" s="308">
        <v>0.25</v>
      </c>
      <c r="M62" s="309">
        <v>0</v>
      </c>
      <c r="N62" s="293">
        <f t="shared" si="1"/>
        <v>0.25</v>
      </c>
      <c r="O62" s="310">
        <v>0</v>
      </c>
      <c r="P62" s="311">
        <v>0.1</v>
      </c>
      <c r="Q62" s="312">
        <v>0</v>
      </c>
      <c r="R62" s="297">
        <f t="shared" si="2"/>
        <v>0.1</v>
      </c>
      <c r="S62" s="313">
        <v>0</v>
      </c>
      <c r="T62" s="314">
        <f t="shared" si="8"/>
        <v>1.35</v>
      </c>
      <c r="U62" s="299">
        <f t="shared" si="8"/>
        <v>0</v>
      </c>
      <c r="V62" s="299">
        <f t="shared" si="4"/>
        <v>1.35</v>
      </c>
      <c r="W62" s="314">
        <f t="shared" si="5"/>
        <v>0</v>
      </c>
      <c r="X62" s="300">
        <f t="shared" si="6"/>
        <v>1.35</v>
      </c>
      <c r="Y62" s="334">
        <v>0</v>
      </c>
      <c r="Z62" s="334"/>
    </row>
    <row r="63" spans="1:26" ht="18" customHeight="1" thickBot="1" x14ac:dyDescent="0.3">
      <c r="A63" s="302" t="s">
        <v>270</v>
      </c>
      <c r="B63" s="303" t="s">
        <v>315</v>
      </c>
      <c r="C63" s="304" t="s">
        <v>64</v>
      </c>
      <c r="D63" s="305">
        <v>1</v>
      </c>
      <c r="E63" s="305">
        <v>0</v>
      </c>
      <c r="F63" s="287">
        <f t="shared" si="7"/>
        <v>1</v>
      </c>
      <c r="G63" s="305">
        <v>1</v>
      </c>
      <c r="H63" s="306">
        <v>6</v>
      </c>
      <c r="I63" s="306">
        <v>0</v>
      </c>
      <c r="J63" s="289">
        <f t="shared" si="0"/>
        <v>6</v>
      </c>
      <c r="K63" s="307">
        <v>0</v>
      </c>
      <c r="L63" s="308">
        <v>0.4</v>
      </c>
      <c r="M63" s="309">
        <v>0</v>
      </c>
      <c r="N63" s="293">
        <f t="shared" si="1"/>
        <v>0.4</v>
      </c>
      <c r="O63" s="310">
        <v>0</v>
      </c>
      <c r="P63" s="315">
        <v>0</v>
      </c>
      <c r="Q63" s="306">
        <v>0</v>
      </c>
      <c r="R63" s="297">
        <f t="shared" si="2"/>
        <v>0</v>
      </c>
      <c r="S63" s="316">
        <v>0</v>
      </c>
      <c r="T63" s="314">
        <f t="shared" si="8"/>
        <v>7.4</v>
      </c>
      <c r="U63" s="299">
        <f t="shared" si="8"/>
        <v>0</v>
      </c>
      <c r="V63" s="299">
        <f t="shared" si="4"/>
        <v>7.4</v>
      </c>
      <c r="W63" s="314">
        <f t="shared" si="5"/>
        <v>1</v>
      </c>
      <c r="X63" s="300">
        <f t="shared" si="6"/>
        <v>6.4</v>
      </c>
      <c r="Y63" s="334">
        <v>0.08</v>
      </c>
      <c r="Z63" s="334" t="s">
        <v>296</v>
      </c>
    </row>
    <row r="64" spans="1:26" ht="18" customHeight="1" thickBot="1" x14ac:dyDescent="0.3">
      <c r="A64" s="302" t="s">
        <v>267</v>
      </c>
      <c r="B64" s="303" t="s">
        <v>152</v>
      </c>
      <c r="C64" s="304" t="s">
        <v>65</v>
      </c>
      <c r="D64" s="305">
        <v>1</v>
      </c>
      <c r="E64" s="305">
        <v>0</v>
      </c>
      <c r="F64" s="287">
        <f t="shared" si="7"/>
        <v>1</v>
      </c>
      <c r="G64" s="305">
        <v>0</v>
      </c>
      <c r="H64" s="306">
        <v>5</v>
      </c>
      <c r="I64" s="306">
        <v>0</v>
      </c>
      <c r="J64" s="289">
        <f t="shared" si="0"/>
        <v>5</v>
      </c>
      <c r="K64" s="307">
        <v>1</v>
      </c>
      <c r="L64" s="308">
        <v>1</v>
      </c>
      <c r="M64" s="309">
        <v>0</v>
      </c>
      <c r="N64" s="293">
        <f t="shared" si="1"/>
        <v>1</v>
      </c>
      <c r="O64" s="310">
        <v>1</v>
      </c>
      <c r="P64" s="315">
        <v>0</v>
      </c>
      <c r="Q64" s="312">
        <v>0</v>
      </c>
      <c r="R64" s="297">
        <f t="shared" si="2"/>
        <v>0</v>
      </c>
      <c r="S64" s="313">
        <v>0</v>
      </c>
      <c r="T64" s="314">
        <f t="shared" si="8"/>
        <v>7</v>
      </c>
      <c r="U64" s="299">
        <f t="shared" si="8"/>
        <v>0</v>
      </c>
      <c r="V64" s="299">
        <f t="shared" si="4"/>
        <v>7</v>
      </c>
      <c r="W64" s="314">
        <f t="shared" si="5"/>
        <v>2</v>
      </c>
      <c r="X64" s="300">
        <f t="shared" si="6"/>
        <v>5</v>
      </c>
      <c r="Y64" s="334">
        <v>0.1</v>
      </c>
      <c r="Z64" s="334" t="s">
        <v>235</v>
      </c>
    </row>
    <row r="65" spans="1:26" ht="18" customHeight="1" thickBot="1" x14ac:dyDescent="0.3">
      <c r="A65" s="302" t="s">
        <v>279</v>
      </c>
      <c r="B65" s="303" t="s">
        <v>153</v>
      </c>
      <c r="C65" s="304" t="s">
        <v>66</v>
      </c>
      <c r="D65" s="305">
        <v>27</v>
      </c>
      <c r="E65" s="305">
        <v>0</v>
      </c>
      <c r="F65" s="287">
        <f t="shared" si="7"/>
        <v>27</v>
      </c>
      <c r="G65" s="305">
        <v>2</v>
      </c>
      <c r="H65" s="306">
        <v>80</v>
      </c>
      <c r="I65" s="306">
        <v>0</v>
      </c>
      <c r="J65" s="289">
        <f t="shared" si="0"/>
        <v>80</v>
      </c>
      <c r="K65" s="307">
        <v>2</v>
      </c>
      <c r="L65" s="308">
        <v>16</v>
      </c>
      <c r="M65" s="309">
        <v>0</v>
      </c>
      <c r="N65" s="293">
        <f t="shared" si="1"/>
        <v>16</v>
      </c>
      <c r="O65" s="310">
        <v>0</v>
      </c>
      <c r="P65" s="315">
        <v>9</v>
      </c>
      <c r="Q65" s="312">
        <v>0</v>
      </c>
      <c r="R65" s="297">
        <f t="shared" si="2"/>
        <v>9</v>
      </c>
      <c r="S65" s="313">
        <v>0</v>
      </c>
      <c r="T65" s="314">
        <f t="shared" si="8"/>
        <v>132</v>
      </c>
      <c r="U65" s="299">
        <f t="shared" si="8"/>
        <v>0</v>
      </c>
      <c r="V65" s="299">
        <f t="shared" si="4"/>
        <v>132</v>
      </c>
      <c r="W65" s="314">
        <f t="shared" si="5"/>
        <v>4</v>
      </c>
      <c r="X65" s="300">
        <f t="shared" si="6"/>
        <v>128</v>
      </c>
      <c r="Y65" s="334">
        <v>6</v>
      </c>
      <c r="Z65" s="334" t="s">
        <v>297</v>
      </c>
    </row>
    <row r="66" spans="1:26" ht="18" customHeight="1" thickBot="1" x14ac:dyDescent="0.3">
      <c r="A66" s="302" t="s">
        <v>267</v>
      </c>
      <c r="B66" s="303" t="s">
        <v>251</v>
      </c>
      <c r="C66" s="304" t="s">
        <v>67</v>
      </c>
      <c r="D66" s="305">
        <v>0</v>
      </c>
      <c r="E66" s="305">
        <v>0</v>
      </c>
      <c r="F66" s="287">
        <f t="shared" si="7"/>
        <v>0</v>
      </c>
      <c r="G66" s="305">
        <v>0</v>
      </c>
      <c r="H66" s="306">
        <v>1</v>
      </c>
      <c r="I66" s="306">
        <v>0</v>
      </c>
      <c r="J66" s="289">
        <f t="shared" si="0"/>
        <v>1</v>
      </c>
      <c r="K66" s="307">
        <v>0</v>
      </c>
      <c r="L66" s="308">
        <v>0</v>
      </c>
      <c r="M66" s="309">
        <v>0</v>
      </c>
      <c r="N66" s="293">
        <f t="shared" si="1"/>
        <v>0</v>
      </c>
      <c r="O66" s="310">
        <v>0</v>
      </c>
      <c r="P66" s="311">
        <v>0.05</v>
      </c>
      <c r="Q66" s="312">
        <v>0</v>
      </c>
      <c r="R66" s="297">
        <f t="shared" si="2"/>
        <v>0.05</v>
      </c>
      <c r="S66" s="313">
        <v>0</v>
      </c>
      <c r="T66" s="314">
        <f t="shared" si="8"/>
        <v>1.05</v>
      </c>
      <c r="U66" s="299">
        <f t="shared" si="8"/>
        <v>0</v>
      </c>
      <c r="V66" s="299">
        <f t="shared" si="4"/>
        <v>1.05</v>
      </c>
      <c r="W66" s="314">
        <f t="shared" si="5"/>
        <v>0</v>
      </c>
      <c r="X66" s="300">
        <f t="shared" si="6"/>
        <v>1.05</v>
      </c>
      <c r="Y66" s="334">
        <v>0</v>
      </c>
      <c r="Z66" s="334"/>
    </row>
    <row r="67" spans="1:26" ht="18" customHeight="1" thickBot="1" x14ac:dyDescent="0.3">
      <c r="A67" s="302" t="s">
        <v>267</v>
      </c>
      <c r="B67" s="303" t="s">
        <v>153</v>
      </c>
      <c r="C67" s="304" t="s">
        <v>68</v>
      </c>
      <c r="D67" s="305">
        <v>1</v>
      </c>
      <c r="E67" s="305">
        <v>0</v>
      </c>
      <c r="F67" s="287">
        <f t="shared" si="7"/>
        <v>1</v>
      </c>
      <c r="G67" s="305">
        <v>0</v>
      </c>
      <c r="H67" s="306">
        <v>4</v>
      </c>
      <c r="I67" s="306">
        <v>0</v>
      </c>
      <c r="J67" s="289">
        <f t="shared" si="0"/>
        <v>4</v>
      </c>
      <c r="K67" s="307">
        <v>1</v>
      </c>
      <c r="L67" s="308">
        <v>1</v>
      </c>
      <c r="M67" s="309">
        <v>0</v>
      </c>
      <c r="N67" s="293">
        <f t="shared" si="1"/>
        <v>1</v>
      </c>
      <c r="O67" s="310">
        <v>0</v>
      </c>
      <c r="P67" s="311">
        <v>0</v>
      </c>
      <c r="Q67" s="312">
        <v>0</v>
      </c>
      <c r="R67" s="297">
        <f t="shared" si="2"/>
        <v>0</v>
      </c>
      <c r="S67" s="313">
        <v>0</v>
      </c>
      <c r="T67" s="314">
        <f t="shared" si="8"/>
        <v>6</v>
      </c>
      <c r="U67" s="299">
        <f t="shared" si="8"/>
        <v>0</v>
      </c>
      <c r="V67" s="299">
        <f t="shared" si="4"/>
        <v>6</v>
      </c>
      <c r="W67" s="314">
        <f t="shared" si="5"/>
        <v>1</v>
      </c>
      <c r="X67" s="300">
        <f t="shared" si="6"/>
        <v>5</v>
      </c>
      <c r="Y67" s="334">
        <v>0.5</v>
      </c>
      <c r="Z67" s="334" t="s">
        <v>298</v>
      </c>
    </row>
    <row r="68" spans="1:26" ht="18" customHeight="1" thickBot="1" x14ac:dyDescent="0.3">
      <c r="A68" s="302" t="s">
        <v>279</v>
      </c>
      <c r="B68" s="303" t="s">
        <v>153</v>
      </c>
      <c r="C68" s="304" t="s">
        <v>69</v>
      </c>
      <c r="D68" s="305">
        <v>2</v>
      </c>
      <c r="E68" s="305">
        <v>0</v>
      </c>
      <c r="F68" s="287">
        <f t="shared" si="7"/>
        <v>2</v>
      </c>
      <c r="G68" s="305">
        <v>0</v>
      </c>
      <c r="H68" s="306">
        <v>7</v>
      </c>
      <c r="I68" s="306">
        <v>0</v>
      </c>
      <c r="J68" s="289">
        <f t="shared" ref="J68:J105" si="9">H68-I68</f>
        <v>7</v>
      </c>
      <c r="K68" s="307">
        <v>0</v>
      </c>
      <c r="L68" s="308">
        <v>2</v>
      </c>
      <c r="M68" s="309">
        <v>0</v>
      </c>
      <c r="N68" s="293">
        <f t="shared" ref="N68:N105" si="10">L68-M68</f>
        <v>2</v>
      </c>
      <c r="O68" s="310">
        <v>0</v>
      </c>
      <c r="P68" s="311">
        <v>1</v>
      </c>
      <c r="Q68" s="312">
        <v>0</v>
      </c>
      <c r="R68" s="297">
        <f t="shared" ref="R68:R105" si="11">P68-Q68</f>
        <v>1</v>
      </c>
      <c r="S68" s="313">
        <v>0</v>
      </c>
      <c r="T68" s="314">
        <f t="shared" ref="T68:U99" si="12">SUM(P68,L68,H68,D68)</f>
        <v>12</v>
      </c>
      <c r="U68" s="299">
        <f t="shared" si="12"/>
        <v>0</v>
      </c>
      <c r="V68" s="299">
        <f t="shared" ref="V68:V105" si="13">T68-U68</f>
        <v>12</v>
      </c>
      <c r="W68" s="314">
        <f t="shared" ref="W68:W105" si="14">SUM(S68,O68,K68,G68)</f>
        <v>0</v>
      </c>
      <c r="X68" s="300">
        <f t="shared" ref="X68:X106" si="15">V68-W68</f>
        <v>12</v>
      </c>
      <c r="Y68" s="334">
        <v>0</v>
      </c>
      <c r="Z68" s="334"/>
    </row>
    <row r="69" spans="1:26" ht="18" customHeight="1" thickBot="1" x14ac:dyDescent="0.3">
      <c r="A69" s="302" t="s">
        <v>267</v>
      </c>
      <c r="B69" s="303" t="s">
        <v>238</v>
      </c>
      <c r="C69" s="304" t="s">
        <v>70</v>
      </c>
      <c r="D69" s="305">
        <v>3</v>
      </c>
      <c r="E69" s="305">
        <v>0</v>
      </c>
      <c r="F69" s="287">
        <f t="shared" ref="F69:F105" si="16">D69-E69</f>
        <v>3</v>
      </c>
      <c r="G69" s="305">
        <v>0</v>
      </c>
      <c r="H69" s="306">
        <v>14</v>
      </c>
      <c r="I69" s="306">
        <v>0</v>
      </c>
      <c r="J69" s="289">
        <f t="shared" si="9"/>
        <v>14</v>
      </c>
      <c r="K69" s="307">
        <v>1</v>
      </c>
      <c r="L69" s="308">
        <v>2</v>
      </c>
      <c r="M69" s="309">
        <v>0</v>
      </c>
      <c r="N69" s="293">
        <f t="shared" si="10"/>
        <v>2</v>
      </c>
      <c r="O69" s="310">
        <v>0</v>
      </c>
      <c r="P69" s="311">
        <v>1.5</v>
      </c>
      <c r="Q69" s="312">
        <v>0</v>
      </c>
      <c r="R69" s="297">
        <f t="shared" si="11"/>
        <v>1.5</v>
      </c>
      <c r="S69" s="313">
        <v>0</v>
      </c>
      <c r="T69" s="314">
        <f t="shared" si="12"/>
        <v>20.5</v>
      </c>
      <c r="U69" s="299">
        <f t="shared" si="12"/>
        <v>0</v>
      </c>
      <c r="V69" s="299">
        <f t="shared" si="13"/>
        <v>20.5</v>
      </c>
      <c r="W69" s="314">
        <f t="shared" si="14"/>
        <v>1</v>
      </c>
      <c r="X69" s="300">
        <f t="shared" si="15"/>
        <v>19.5</v>
      </c>
      <c r="Y69" s="334">
        <v>0</v>
      </c>
      <c r="Z69" s="334"/>
    </row>
    <row r="70" spans="1:26" ht="18" customHeight="1" thickBot="1" x14ac:dyDescent="0.3">
      <c r="A70" s="302" t="s">
        <v>270</v>
      </c>
      <c r="B70" s="303" t="s">
        <v>166</v>
      </c>
      <c r="C70" s="304" t="s">
        <v>71</v>
      </c>
      <c r="D70" s="305">
        <v>1</v>
      </c>
      <c r="E70" s="305">
        <v>0</v>
      </c>
      <c r="F70" s="287">
        <f t="shared" si="16"/>
        <v>1</v>
      </c>
      <c r="G70" s="305">
        <v>0</v>
      </c>
      <c r="H70" s="306">
        <v>14</v>
      </c>
      <c r="I70" s="306">
        <v>0</v>
      </c>
      <c r="J70" s="289">
        <f t="shared" si="9"/>
        <v>14</v>
      </c>
      <c r="K70" s="307">
        <v>0</v>
      </c>
      <c r="L70" s="308">
        <v>1</v>
      </c>
      <c r="M70" s="309">
        <v>0</v>
      </c>
      <c r="N70" s="293">
        <f t="shared" si="10"/>
        <v>1</v>
      </c>
      <c r="O70" s="310">
        <v>1</v>
      </c>
      <c r="P70" s="311">
        <v>0</v>
      </c>
      <c r="Q70" s="312">
        <v>0</v>
      </c>
      <c r="R70" s="297">
        <f t="shared" si="11"/>
        <v>0</v>
      </c>
      <c r="S70" s="313">
        <v>0</v>
      </c>
      <c r="T70" s="314">
        <f t="shared" si="12"/>
        <v>16</v>
      </c>
      <c r="U70" s="299">
        <f t="shared" si="12"/>
        <v>0</v>
      </c>
      <c r="V70" s="299">
        <f t="shared" si="13"/>
        <v>16</v>
      </c>
      <c r="W70" s="314">
        <f t="shared" si="14"/>
        <v>1</v>
      </c>
      <c r="X70" s="300">
        <f t="shared" si="15"/>
        <v>15</v>
      </c>
      <c r="Y70" s="334">
        <v>1</v>
      </c>
      <c r="Z70" s="334" t="s">
        <v>233</v>
      </c>
    </row>
    <row r="71" spans="1:26" ht="18" customHeight="1" thickBot="1" x14ac:dyDescent="0.3">
      <c r="A71" s="302" t="s">
        <v>267</v>
      </c>
      <c r="B71" s="303" t="s">
        <v>238</v>
      </c>
      <c r="C71" s="304" t="s">
        <v>72</v>
      </c>
      <c r="D71" s="305">
        <v>1</v>
      </c>
      <c r="E71" s="305">
        <v>0</v>
      </c>
      <c r="F71" s="287">
        <f t="shared" si="16"/>
        <v>1</v>
      </c>
      <c r="G71" s="305">
        <v>0</v>
      </c>
      <c r="H71" s="306">
        <v>6</v>
      </c>
      <c r="I71" s="306">
        <v>0</v>
      </c>
      <c r="J71" s="289">
        <f t="shared" si="9"/>
        <v>6</v>
      </c>
      <c r="K71" s="307">
        <v>3</v>
      </c>
      <c r="L71" s="308">
        <v>1</v>
      </c>
      <c r="M71" s="309">
        <v>0</v>
      </c>
      <c r="N71" s="293">
        <f t="shared" si="10"/>
        <v>1</v>
      </c>
      <c r="O71" s="310">
        <v>0</v>
      </c>
      <c r="P71" s="311">
        <v>0</v>
      </c>
      <c r="Q71" s="312">
        <v>0</v>
      </c>
      <c r="R71" s="297">
        <f t="shared" si="11"/>
        <v>0</v>
      </c>
      <c r="S71" s="313">
        <v>0</v>
      </c>
      <c r="T71" s="314">
        <f t="shared" si="12"/>
        <v>8</v>
      </c>
      <c r="U71" s="299">
        <f t="shared" si="12"/>
        <v>0</v>
      </c>
      <c r="V71" s="299">
        <f t="shared" si="13"/>
        <v>8</v>
      </c>
      <c r="W71" s="314">
        <f t="shared" si="14"/>
        <v>3</v>
      </c>
      <c r="X71" s="300">
        <f t="shared" si="15"/>
        <v>5</v>
      </c>
      <c r="Y71" s="334">
        <v>0.05</v>
      </c>
      <c r="Z71" s="334" t="s">
        <v>299</v>
      </c>
    </row>
    <row r="72" spans="1:26" ht="18" customHeight="1" thickBot="1" x14ac:dyDescent="0.3">
      <c r="A72" s="302" t="s">
        <v>270</v>
      </c>
      <c r="B72" s="303" t="s">
        <v>166</v>
      </c>
      <c r="C72" s="304" t="s">
        <v>74</v>
      </c>
      <c r="D72" s="305">
        <v>3</v>
      </c>
      <c r="E72" s="305">
        <v>0</v>
      </c>
      <c r="F72" s="287">
        <f t="shared" si="16"/>
        <v>3</v>
      </c>
      <c r="G72" s="305">
        <v>0</v>
      </c>
      <c r="H72" s="306">
        <v>13</v>
      </c>
      <c r="I72" s="306">
        <v>0</v>
      </c>
      <c r="J72" s="289">
        <f t="shared" si="9"/>
        <v>13</v>
      </c>
      <c r="K72" s="307">
        <v>0</v>
      </c>
      <c r="L72" s="308">
        <v>2</v>
      </c>
      <c r="M72" s="309">
        <v>0</v>
      </c>
      <c r="N72" s="293">
        <f t="shared" si="10"/>
        <v>2</v>
      </c>
      <c r="O72" s="310">
        <v>0</v>
      </c>
      <c r="P72" s="311">
        <v>0</v>
      </c>
      <c r="Q72" s="312">
        <v>0</v>
      </c>
      <c r="R72" s="297">
        <f t="shared" si="11"/>
        <v>0</v>
      </c>
      <c r="S72" s="313">
        <v>0</v>
      </c>
      <c r="T72" s="314">
        <f t="shared" si="12"/>
        <v>18</v>
      </c>
      <c r="U72" s="299">
        <f t="shared" si="12"/>
        <v>0</v>
      </c>
      <c r="V72" s="299">
        <f t="shared" si="13"/>
        <v>18</v>
      </c>
      <c r="W72" s="314">
        <f t="shared" si="14"/>
        <v>0</v>
      </c>
      <c r="X72" s="300">
        <f t="shared" si="15"/>
        <v>18</v>
      </c>
      <c r="Y72" s="334">
        <v>1</v>
      </c>
      <c r="Z72" s="334" t="s">
        <v>233</v>
      </c>
    </row>
    <row r="73" spans="1:26" ht="18" customHeight="1" thickBot="1" x14ac:dyDescent="0.3">
      <c r="A73" s="302" t="s">
        <v>279</v>
      </c>
      <c r="B73" s="303" t="s">
        <v>142</v>
      </c>
      <c r="C73" s="304" t="s">
        <v>75</v>
      </c>
      <c r="D73" s="305">
        <v>3</v>
      </c>
      <c r="E73" s="305">
        <v>0</v>
      </c>
      <c r="F73" s="287">
        <f t="shared" si="16"/>
        <v>3</v>
      </c>
      <c r="G73" s="305">
        <v>0</v>
      </c>
      <c r="H73" s="306">
        <v>8</v>
      </c>
      <c r="I73" s="306">
        <v>0</v>
      </c>
      <c r="J73" s="289">
        <f t="shared" si="9"/>
        <v>8</v>
      </c>
      <c r="K73" s="307">
        <v>1</v>
      </c>
      <c r="L73" s="308">
        <v>2</v>
      </c>
      <c r="M73" s="309">
        <v>0</v>
      </c>
      <c r="N73" s="293">
        <f t="shared" si="10"/>
        <v>2</v>
      </c>
      <c r="O73" s="310">
        <v>0</v>
      </c>
      <c r="P73" s="311">
        <v>0</v>
      </c>
      <c r="Q73" s="312">
        <v>0</v>
      </c>
      <c r="R73" s="297">
        <f t="shared" si="11"/>
        <v>0</v>
      </c>
      <c r="S73" s="313">
        <v>0</v>
      </c>
      <c r="T73" s="314">
        <f t="shared" si="12"/>
        <v>13</v>
      </c>
      <c r="U73" s="299">
        <f t="shared" si="12"/>
        <v>0</v>
      </c>
      <c r="V73" s="299">
        <f t="shared" si="13"/>
        <v>13</v>
      </c>
      <c r="W73" s="314">
        <f t="shared" si="14"/>
        <v>1</v>
      </c>
      <c r="X73" s="300">
        <f t="shared" si="15"/>
        <v>12</v>
      </c>
      <c r="Y73" s="334">
        <v>0.2</v>
      </c>
      <c r="Z73" s="334" t="s">
        <v>234</v>
      </c>
    </row>
    <row r="74" spans="1:26" ht="18" customHeight="1" thickBot="1" x14ac:dyDescent="0.3">
      <c r="A74" s="302" t="s">
        <v>267</v>
      </c>
      <c r="B74" s="303" t="s">
        <v>166</v>
      </c>
      <c r="C74" s="304" t="s">
        <v>76</v>
      </c>
      <c r="D74" s="305">
        <v>0.33</v>
      </c>
      <c r="E74" s="305">
        <v>0</v>
      </c>
      <c r="F74" s="287">
        <f t="shared" si="16"/>
        <v>0.33</v>
      </c>
      <c r="G74" s="305">
        <v>0</v>
      </c>
      <c r="H74" s="306">
        <v>1</v>
      </c>
      <c r="I74" s="306">
        <v>0</v>
      </c>
      <c r="J74" s="289">
        <f t="shared" si="9"/>
        <v>1</v>
      </c>
      <c r="K74" s="307">
        <v>0</v>
      </c>
      <c r="L74" s="308">
        <v>0</v>
      </c>
      <c r="M74" s="309">
        <v>0</v>
      </c>
      <c r="N74" s="293">
        <f t="shared" si="10"/>
        <v>0</v>
      </c>
      <c r="O74" s="310">
        <v>0</v>
      </c>
      <c r="P74" s="311">
        <v>0</v>
      </c>
      <c r="Q74" s="312">
        <v>0</v>
      </c>
      <c r="R74" s="297">
        <f t="shared" si="11"/>
        <v>0</v>
      </c>
      <c r="S74" s="313">
        <v>0</v>
      </c>
      <c r="T74" s="314">
        <f t="shared" si="12"/>
        <v>1.33</v>
      </c>
      <c r="U74" s="299">
        <f t="shared" si="12"/>
        <v>0</v>
      </c>
      <c r="V74" s="299">
        <f t="shared" si="13"/>
        <v>1.33</v>
      </c>
      <c r="W74" s="314">
        <f t="shared" si="14"/>
        <v>0</v>
      </c>
      <c r="X74" s="300">
        <f t="shared" si="15"/>
        <v>1.33</v>
      </c>
      <c r="Y74" s="334">
        <v>0.25</v>
      </c>
      <c r="Z74" s="334" t="s">
        <v>233</v>
      </c>
    </row>
    <row r="75" spans="1:26" ht="18" customHeight="1" thickBot="1" x14ac:dyDescent="0.3">
      <c r="A75" s="302" t="s">
        <v>270</v>
      </c>
      <c r="B75" s="303" t="s">
        <v>315</v>
      </c>
      <c r="C75" s="304" t="s">
        <v>77</v>
      </c>
      <c r="D75" s="305">
        <v>0.5</v>
      </c>
      <c r="E75" s="305">
        <v>0</v>
      </c>
      <c r="F75" s="287">
        <f t="shared" si="16"/>
        <v>0.5</v>
      </c>
      <c r="G75" s="305">
        <v>0</v>
      </c>
      <c r="H75" s="306">
        <v>5</v>
      </c>
      <c r="I75" s="306">
        <v>0</v>
      </c>
      <c r="J75" s="289">
        <f t="shared" si="9"/>
        <v>5</v>
      </c>
      <c r="K75" s="307">
        <v>1</v>
      </c>
      <c r="L75" s="308">
        <v>0.5</v>
      </c>
      <c r="M75" s="309">
        <v>0</v>
      </c>
      <c r="N75" s="293">
        <f t="shared" si="10"/>
        <v>0.5</v>
      </c>
      <c r="O75" s="310">
        <v>0</v>
      </c>
      <c r="P75" s="315">
        <v>0</v>
      </c>
      <c r="Q75" s="306">
        <v>0</v>
      </c>
      <c r="R75" s="297">
        <f t="shared" si="11"/>
        <v>0</v>
      </c>
      <c r="S75" s="316">
        <v>0</v>
      </c>
      <c r="T75" s="314">
        <f t="shared" si="12"/>
        <v>6</v>
      </c>
      <c r="U75" s="299">
        <f t="shared" si="12"/>
        <v>0</v>
      </c>
      <c r="V75" s="299">
        <f t="shared" si="13"/>
        <v>6</v>
      </c>
      <c r="W75" s="314">
        <f t="shared" si="14"/>
        <v>1</v>
      </c>
      <c r="X75" s="300">
        <f t="shared" si="15"/>
        <v>5</v>
      </c>
      <c r="Y75" s="334">
        <v>0.55000000000000004</v>
      </c>
      <c r="Z75" s="334" t="s">
        <v>300</v>
      </c>
    </row>
    <row r="76" spans="1:26" ht="18" customHeight="1" thickBot="1" x14ac:dyDescent="0.3">
      <c r="A76" s="302" t="s">
        <v>267</v>
      </c>
      <c r="B76" s="303" t="s">
        <v>166</v>
      </c>
      <c r="C76" s="304" t="s">
        <v>78</v>
      </c>
      <c r="D76" s="305">
        <v>1</v>
      </c>
      <c r="E76" s="305">
        <v>0</v>
      </c>
      <c r="F76" s="287">
        <f t="shared" si="16"/>
        <v>1</v>
      </c>
      <c r="G76" s="305">
        <v>0</v>
      </c>
      <c r="H76" s="306">
        <v>3</v>
      </c>
      <c r="I76" s="306">
        <v>0</v>
      </c>
      <c r="J76" s="289">
        <f t="shared" si="9"/>
        <v>3</v>
      </c>
      <c r="K76" s="307">
        <v>0</v>
      </c>
      <c r="L76" s="308">
        <v>1</v>
      </c>
      <c r="M76" s="309">
        <v>0</v>
      </c>
      <c r="N76" s="293">
        <f t="shared" si="10"/>
        <v>1</v>
      </c>
      <c r="O76" s="310">
        <v>0</v>
      </c>
      <c r="P76" s="311">
        <v>0.5</v>
      </c>
      <c r="Q76" s="312">
        <v>0</v>
      </c>
      <c r="R76" s="297">
        <f t="shared" si="11"/>
        <v>0.5</v>
      </c>
      <c r="S76" s="313">
        <v>0</v>
      </c>
      <c r="T76" s="314">
        <f t="shared" si="12"/>
        <v>5.5</v>
      </c>
      <c r="U76" s="299">
        <f t="shared" si="12"/>
        <v>0</v>
      </c>
      <c r="V76" s="299">
        <f t="shared" si="13"/>
        <v>5.5</v>
      </c>
      <c r="W76" s="314">
        <f t="shared" si="14"/>
        <v>0</v>
      </c>
      <c r="X76" s="300">
        <f t="shared" si="15"/>
        <v>5.5</v>
      </c>
      <c r="Y76" s="334">
        <v>0</v>
      </c>
      <c r="Z76" s="334"/>
    </row>
    <row r="77" spans="1:26" ht="18" customHeight="1" thickBot="1" x14ac:dyDescent="0.3">
      <c r="A77" s="302" t="s">
        <v>270</v>
      </c>
      <c r="B77" s="303" t="s">
        <v>315</v>
      </c>
      <c r="C77" s="304" t="s">
        <v>79</v>
      </c>
      <c r="D77" s="305">
        <v>0.5</v>
      </c>
      <c r="E77" s="305">
        <v>0</v>
      </c>
      <c r="F77" s="287">
        <f t="shared" si="16"/>
        <v>0.5</v>
      </c>
      <c r="G77" s="305">
        <v>0</v>
      </c>
      <c r="H77" s="306">
        <v>0.5</v>
      </c>
      <c r="I77" s="306">
        <v>0</v>
      </c>
      <c r="J77" s="289">
        <f t="shared" si="9"/>
        <v>0.5</v>
      </c>
      <c r="K77" s="307">
        <v>0</v>
      </c>
      <c r="L77" s="308">
        <v>0.5</v>
      </c>
      <c r="M77" s="309">
        <v>0</v>
      </c>
      <c r="N77" s="293">
        <f t="shared" si="10"/>
        <v>0.5</v>
      </c>
      <c r="O77" s="310">
        <v>0</v>
      </c>
      <c r="P77" s="315">
        <v>0</v>
      </c>
      <c r="Q77" s="306">
        <v>0</v>
      </c>
      <c r="R77" s="297">
        <f t="shared" si="11"/>
        <v>0</v>
      </c>
      <c r="S77" s="316">
        <v>0</v>
      </c>
      <c r="T77" s="314">
        <f t="shared" si="12"/>
        <v>1.5</v>
      </c>
      <c r="U77" s="299">
        <f t="shared" si="12"/>
        <v>0</v>
      </c>
      <c r="V77" s="299">
        <f t="shared" si="13"/>
        <v>1.5</v>
      </c>
      <c r="W77" s="314">
        <f t="shared" si="14"/>
        <v>0</v>
      </c>
      <c r="X77" s="300">
        <f t="shared" si="15"/>
        <v>1.5</v>
      </c>
      <c r="Y77" s="334">
        <v>0.05</v>
      </c>
      <c r="Z77" s="334" t="s">
        <v>301</v>
      </c>
    </row>
    <row r="78" spans="1:26" ht="18" customHeight="1" thickBot="1" x14ac:dyDescent="0.3">
      <c r="A78" s="302" t="s">
        <v>267</v>
      </c>
      <c r="B78" s="303" t="s">
        <v>142</v>
      </c>
      <c r="C78" s="304" t="s">
        <v>80</v>
      </c>
      <c r="D78" s="305">
        <v>1</v>
      </c>
      <c r="E78" s="305">
        <v>0</v>
      </c>
      <c r="F78" s="287">
        <f t="shared" si="16"/>
        <v>1</v>
      </c>
      <c r="G78" s="305">
        <v>0</v>
      </c>
      <c r="H78" s="306">
        <v>7</v>
      </c>
      <c r="I78" s="306">
        <v>0</v>
      </c>
      <c r="J78" s="289">
        <f t="shared" si="9"/>
        <v>7</v>
      </c>
      <c r="K78" s="307">
        <v>1</v>
      </c>
      <c r="L78" s="308">
        <v>1</v>
      </c>
      <c r="M78" s="309">
        <v>0</v>
      </c>
      <c r="N78" s="293">
        <f t="shared" si="10"/>
        <v>1</v>
      </c>
      <c r="O78" s="310">
        <v>0</v>
      </c>
      <c r="P78" s="311">
        <v>1</v>
      </c>
      <c r="Q78" s="312">
        <v>0</v>
      </c>
      <c r="R78" s="297">
        <f t="shared" si="11"/>
        <v>1</v>
      </c>
      <c r="S78" s="313">
        <v>0</v>
      </c>
      <c r="T78" s="314">
        <f t="shared" si="12"/>
        <v>10</v>
      </c>
      <c r="U78" s="299">
        <f t="shared" si="12"/>
        <v>0</v>
      </c>
      <c r="V78" s="299">
        <f t="shared" si="13"/>
        <v>10</v>
      </c>
      <c r="W78" s="314">
        <f t="shared" si="14"/>
        <v>1</v>
      </c>
      <c r="X78" s="300">
        <f t="shared" si="15"/>
        <v>9</v>
      </c>
      <c r="Y78" s="334">
        <v>1</v>
      </c>
      <c r="Z78" s="334" t="s">
        <v>233</v>
      </c>
    </row>
    <row r="79" spans="1:26" ht="18" customHeight="1" thickBot="1" x14ac:dyDescent="0.3">
      <c r="A79" s="302" t="s">
        <v>267</v>
      </c>
      <c r="B79" s="303" t="s">
        <v>238</v>
      </c>
      <c r="C79" s="304" t="s">
        <v>81</v>
      </c>
      <c r="D79" s="305">
        <v>3</v>
      </c>
      <c r="E79" s="305">
        <v>0</v>
      </c>
      <c r="F79" s="287">
        <f t="shared" si="16"/>
        <v>3</v>
      </c>
      <c r="G79" s="305">
        <v>1</v>
      </c>
      <c r="H79" s="306">
        <v>22</v>
      </c>
      <c r="I79" s="306">
        <v>0</v>
      </c>
      <c r="J79" s="289">
        <f t="shared" si="9"/>
        <v>22</v>
      </c>
      <c r="K79" s="307">
        <v>1</v>
      </c>
      <c r="L79" s="308">
        <v>3</v>
      </c>
      <c r="M79" s="309">
        <v>0</v>
      </c>
      <c r="N79" s="293">
        <f t="shared" si="10"/>
        <v>3</v>
      </c>
      <c r="O79" s="310">
        <v>0</v>
      </c>
      <c r="P79" s="311">
        <v>3.8</v>
      </c>
      <c r="Q79" s="312">
        <v>0</v>
      </c>
      <c r="R79" s="297">
        <f t="shared" si="11"/>
        <v>3.8</v>
      </c>
      <c r="S79" s="313">
        <v>0</v>
      </c>
      <c r="T79" s="314">
        <f t="shared" si="12"/>
        <v>31.8</v>
      </c>
      <c r="U79" s="299">
        <f t="shared" si="12"/>
        <v>0</v>
      </c>
      <c r="V79" s="299">
        <f t="shared" si="13"/>
        <v>31.8</v>
      </c>
      <c r="W79" s="314">
        <f t="shared" si="14"/>
        <v>2</v>
      </c>
      <c r="X79" s="300">
        <f t="shared" si="15"/>
        <v>29.8</v>
      </c>
      <c r="Y79" s="334">
        <v>0</v>
      </c>
      <c r="Z79" s="334"/>
    </row>
    <row r="80" spans="1:26" ht="18" customHeight="1" thickBot="1" x14ac:dyDescent="0.3">
      <c r="A80" s="302" t="s">
        <v>270</v>
      </c>
      <c r="B80" s="303" t="s">
        <v>251</v>
      </c>
      <c r="C80" s="304" t="s">
        <v>82</v>
      </c>
      <c r="D80" s="305">
        <v>0</v>
      </c>
      <c r="E80" s="305">
        <v>0</v>
      </c>
      <c r="F80" s="287">
        <f t="shared" si="16"/>
        <v>0</v>
      </c>
      <c r="G80" s="305">
        <v>0</v>
      </c>
      <c r="H80" s="306">
        <v>1</v>
      </c>
      <c r="I80" s="306">
        <v>0</v>
      </c>
      <c r="J80" s="289">
        <f t="shared" si="9"/>
        <v>1</v>
      </c>
      <c r="K80" s="307">
        <v>0</v>
      </c>
      <c r="L80" s="308">
        <v>0</v>
      </c>
      <c r="M80" s="309">
        <v>0</v>
      </c>
      <c r="N80" s="293">
        <f t="shared" si="10"/>
        <v>0</v>
      </c>
      <c r="O80" s="310">
        <v>0</v>
      </c>
      <c r="P80" s="311">
        <v>0.1</v>
      </c>
      <c r="Q80" s="312">
        <v>0</v>
      </c>
      <c r="R80" s="297">
        <f t="shared" si="11"/>
        <v>0.1</v>
      </c>
      <c r="S80" s="313">
        <v>0</v>
      </c>
      <c r="T80" s="314">
        <f t="shared" si="12"/>
        <v>1.1000000000000001</v>
      </c>
      <c r="U80" s="299">
        <f t="shared" si="12"/>
        <v>0</v>
      </c>
      <c r="V80" s="299">
        <f t="shared" si="13"/>
        <v>1.1000000000000001</v>
      </c>
      <c r="W80" s="314">
        <f t="shared" si="14"/>
        <v>0</v>
      </c>
      <c r="X80" s="300">
        <f t="shared" si="15"/>
        <v>1.1000000000000001</v>
      </c>
      <c r="Y80" s="334">
        <v>0</v>
      </c>
      <c r="Z80" s="334"/>
    </row>
    <row r="81" spans="1:26" ht="18" customHeight="1" thickBot="1" x14ac:dyDescent="0.3">
      <c r="A81" s="302" t="s">
        <v>279</v>
      </c>
      <c r="B81" s="303" t="s">
        <v>142</v>
      </c>
      <c r="C81" s="304" t="s">
        <v>83</v>
      </c>
      <c r="D81" s="305">
        <v>1</v>
      </c>
      <c r="E81" s="305">
        <v>0</v>
      </c>
      <c r="F81" s="287">
        <f t="shared" si="16"/>
        <v>1</v>
      </c>
      <c r="G81" s="305">
        <v>1</v>
      </c>
      <c r="H81" s="306">
        <v>12</v>
      </c>
      <c r="I81" s="306">
        <v>0</v>
      </c>
      <c r="J81" s="289">
        <f t="shared" si="9"/>
        <v>12</v>
      </c>
      <c r="K81" s="307">
        <v>0</v>
      </c>
      <c r="L81" s="308">
        <v>3.5</v>
      </c>
      <c r="M81" s="309">
        <v>0</v>
      </c>
      <c r="N81" s="293">
        <f t="shared" si="10"/>
        <v>3.5</v>
      </c>
      <c r="O81" s="310">
        <v>0.5</v>
      </c>
      <c r="P81" s="311">
        <v>0</v>
      </c>
      <c r="Q81" s="312">
        <v>0</v>
      </c>
      <c r="R81" s="297">
        <f t="shared" si="11"/>
        <v>0</v>
      </c>
      <c r="S81" s="313">
        <v>0</v>
      </c>
      <c r="T81" s="314">
        <f t="shared" si="12"/>
        <v>16.5</v>
      </c>
      <c r="U81" s="299">
        <f t="shared" si="12"/>
        <v>0</v>
      </c>
      <c r="V81" s="299">
        <f t="shared" si="13"/>
        <v>16.5</v>
      </c>
      <c r="W81" s="314">
        <f t="shared" si="14"/>
        <v>1.5</v>
      </c>
      <c r="X81" s="300">
        <f t="shared" si="15"/>
        <v>15</v>
      </c>
      <c r="Y81" s="334">
        <v>0</v>
      </c>
      <c r="Z81" s="334"/>
    </row>
    <row r="82" spans="1:26" ht="18" customHeight="1" thickBot="1" x14ac:dyDescent="0.3">
      <c r="A82" s="302" t="s">
        <v>267</v>
      </c>
      <c r="B82" s="303" t="s">
        <v>153</v>
      </c>
      <c r="C82" s="304" t="s">
        <v>84</v>
      </c>
      <c r="D82" s="305">
        <v>1.25</v>
      </c>
      <c r="E82" s="305">
        <v>0</v>
      </c>
      <c r="F82" s="287">
        <f t="shared" si="16"/>
        <v>1.25</v>
      </c>
      <c r="G82" s="305">
        <v>1</v>
      </c>
      <c r="H82" s="306">
        <v>8.75</v>
      </c>
      <c r="I82" s="306">
        <v>0</v>
      </c>
      <c r="J82" s="289">
        <f t="shared" si="9"/>
        <v>8.75</v>
      </c>
      <c r="K82" s="307">
        <v>0</v>
      </c>
      <c r="L82" s="308">
        <v>3</v>
      </c>
      <c r="M82" s="309">
        <v>0</v>
      </c>
      <c r="N82" s="293">
        <f t="shared" si="10"/>
        <v>3</v>
      </c>
      <c r="O82" s="310">
        <v>0</v>
      </c>
      <c r="P82" s="311">
        <v>0</v>
      </c>
      <c r="Q82" s="312">
        <v>0</v>
      </c>
      <c r="R82" s="297">
        <f t="shared" si="11"/>
        <v>0</v>
      </c>
      <c r="S82" s="313">
        <v>0</v>
      </c>
      <c r="T82" s="314">
        <f t="shared" si="12"/>
        <v>13</v>
      </c>
      <c r="U82" s="299">
        <f t="shared" si="12"/>
        <v>0</v>
      </c>
      <c r="V82" s="299">
        <f t="shared" si="13"/>
        <v>13</v>
      </c>
      <c r="W82" s="314">
        <f t="shared" si="14"/>
        <v>1</v>
      </c>
      <c r="X82" s="300">
        <f t="shared" si="15"/>
        <v>12</v>
      </c>
      <c r="Y82" s="334">
        <v>0.4</v>
      </c>
      <c r="Z82" s="334" t="s">
        <v>298</v>
      </c>
    </row>
    <row r="83" spans="1:26" ht="18" customHeight="1" thickBot="1" x14ac:dyDescent="0.3">
      <c r="A83" s="302" t="s">
        <v>267</v>
      </c>
      <c r="B83" s="303" t="s">
        <v>153</v>
      </c>
      <c r="C83" s="304" t="s">
        <v>85</v>
      </c>
      <c r="D83" s="305">
        <v>4</v>
      </c>
      <c r="E83" s="305">
        <v>0</v>
      </c>
      <c r="F83" s="287">
        <f t="shared" si="16"/>
        <v>4</v>
      </c>
      <c r="G83" s="305">
        <v>0</v>
      </c>
      <c r="H83" s="306">
        <v>25</v>
      </c>
      <c r="I83" s="306">
        <v>0</v>
      </c>
      <c r="J83" s="289">
        <f t="shared" si="9"/>
        <v>25</v>
      </c>
      <c r="K83" s="307">
        <v>0</v>
      </c>
      <c r="L83" s="308">
        <v>1</v>
      </c>
      <c r="M83" s="309">
        <v>0</v>
      </c>
      <c r="N83" s="293">
        <f t="shared" si="10"/>
        <v>1</v>
      </c>
      <c r="O83" s="310">
        <v>0</v>
      </c>
      <c r="P83" s="311">
        <v>0</v>
      </c>
      <c r="Q83" s="312">
        <v>0</v>
      </c>
      <c r="R83" s="297">
        <f t="shared" si="11"/>
        <v>0</v>
      </c>
      <c r="S83" s="313">
        <v>0</v>
      </c>
      <c r="T83" s="314">
        <f t="shared" si="12"/>
        <v>30</v>
      </c>
      <c r="U83" s="299">
        <f t="shared" si="12"/>
        <v>0</v>
      </c>
      <c r="V83" s="299">
        <f t="shared" si="13"/>
        <v>30</v>
      </c>
      <c r="W83" s="314">
        <f t="shared" si="14"/>
        <v>0</v>
      </c>
      <c r="X83" s="300">
        <f t="shared" si="15"/>
        <v>30</v>
      </c>
      <c r="Y83" s="334">
        <v>6</v>
      </c>
      <c r="Z83" s="334" t="s">
        <v>303</v>
      </c>
    </row>
    <row r="84" spans="1:26" ht="18" customHeight="1" thickBot="1" x14ac:dyDescent="0.3">
      <c r="A84" s="302" t="s">
        <v>267</v>
      </c>
      <c r="B84" s="303" t="s">
        <v>142</v>
      </c>
      <c r="C84" s="304" t="s">
        <v>86</v>
      </c>
      <c r="D84" s="305">
        <v>1</v>
      </c>
      <c r="E84" s="305">
        <v>0</v>
      </c>
      <c r="F84" s="287">
        <f t="shared" si="16"/>
        <v>1</v>
      </c>
      <c r="G84" s="321">
        <v>0</v>
      </c>
      <c r="H84" s="315">
        <v>8</v>
      </c>
      <c r="I84" s="306">
        <v>0</v>
      </c>
      <c r="J84" s="289">
        <f t="shared" si="9"/>
        <v>8</v>
      </c>
      <c r="K84" s="307">
        <v>0</v>
      </c>
      <c r="L84" s="308">
        <v>2</v>
      </c>
      <c r="M84" s="309">
        <v>0</v>
      </c>
      <c r="N84" s="293">
        <f t="shared" si="10"/>
        <v>2</v>
      </c>
      <c r="O84" s="310">
        <v>0</v>
      </c>
      <c r="P84" s="311">
        <v>0</v>
      </c>
      <c r="Q84" s="312">
        <v>0</v>
      </c>
      <c r="R84" s="297">
        <f t="shared" si="11"/>
        <v>0</v>
      </c>
      <c r="S84" s="313">
        <v>0</v>
      </c>
      <c r="T84" s="314">
        <f t="shared" si="12"/>
        <v>11</v>
      </c>
      <c r="U84" s="299">
        <f t="shared" si="12"/>
        <v>0</v>
      </c>
      <c r="V84" s="299">
        <f t="shared" si="13"/>
        <v>11</v>
      </c>
      <c r="W84" s="314">
        <f t="shared" si="14"/>
        <v>0</v>
      </c>
      <c r="X84" s="300">
        <f t="shared" si="15"/>
        <v>11</v>
      </c>
      <c r="Y84" s="334">
        <v>1</v>
      </c>
      <c r="Z84" s="334" t="s">
        <v>233</v>
      </c>
    </row>
    <row r="85" spans="1:26" ht="18" customHeight="1" thickBot="1" x14ac:dyDescent="0.3">
      <c r="A85" s="302" t="s">
        <v>267</v>
      </c>
      <c r="B85" s="303" t="s">
        <v>153</v>
      </c>
      <c r="C85" s="304" t="s">
        <v>87</v>
      </c>
      <c r="D85" s="305">
        <v>2.5</v>
      </c>
      <c r="E85" s="305">
        <v>0</v>
      </c>
      <c r="F85" s="287">
        <f t="shared" si="16"/>
        <v>2.5</v>
      </c>
      <c r="G85" s="321">
        <v>0</v>
      </c>
      <c r="H85" s="315">
        <v>13.5</v>
      </c>
      <c r="I85" s="306">
        <v>0</v>
      </c>
      <c r="J85" s="289">
        <f t="shared" si="9"/>
        <v>13.5</v>
      </c>
      <c r="K85" s="307">
        <v>0</v>
      </c>
      <c r="L85" s="308">
        <v>4</v>
      </c>
      <c r="M85" s="309">
        <v>0</v>
      </c>
      <c r="N85" s="293">
        <f t="shared" si="10"/>
        <v>4</v>
      </c>
      <c r="O85" s="310">
        <v>0</v>
      </c>
      <c r="P85" s="311">
        <v>1</v>
      </c>
      <c r="Q85" s="312">
        <v>0</v>
      </c>
      <c r="R85" s="297">
        <f t="shared" si="11"/>
        <v>1</v>
      </c>
      <c r="S85" s="313">
        <v>0</v>
      </c>
      <c r="T85" s="314">
        <f t="shared" si="12"/>
        <v>21</v>
      </c>
      <c r="U85" s="299">
        <f t="shared" si="12"/>
        <v>0</v>
      </c>
      <c r="V85" s="299">
        <f t="shared" si="13"/>
        <v>21</v>
      </c>
      <c r="W85" s="314">
        <f t="shared" si="14"/>
        <v>0</v>
      </c>
      <c r="X85" s="300">
        <f t="shared" si="15"/>
        <v>21</v>
      </c>
      <c r="Y85" s="334">
        <v>0</v>
      </c>
      <c r="Z85" s="334"/>
    </row>
    <row r="86" spans="1:26" ht="18" customHeight="1" thickBot="1" x14ac:dyDescent="0.3">
      <c r="A86" s="302" t="s">
        <v>267</v>
      </c>
      <c r="B86" s="303" t="s">
        <v>152</v>
      </c>
      <c r="C86" s="304" t="s">
        <v>88</v>
      </c>
      <c r="D86" s="305">
        <v>1</v>
      </c>
      <c r="E86" s="305">
        <v>0</v>
      </c>
      <c r="F86" s="287">
        <f t="shared" si="16"/>
        <v>1</v>
      </c>
      <c r="G86" s="321">
        <v>0</v>
      </c>
      <c r="H86" s="315">
        <v>9</v>
      </c>
      <c r="I86" s="306">
        <v>0</v>
      </c>
      <c r="J86" s="289">
        <f t="shared" si="9"/>
        <v>9</v>
      </c>
      <c r="K86" s="307">
        <v>0</v>
      </c>
      <c r="L86" s="308">
        <v>0</v>
      </c>
      <c r="M86" s="309">
        <v>0</v>
      </c>
      <c r="N86" s="293">
        <f t="shared" si="10"/>
        <v>0</v>
      </c>
      <c r="O86" s="310">
        <v>0</v>
      </c>
      <c r="P86" s="315">
        <v>0</v>
      </c>
      <c r="Q86" s="312">
        <v>0</v>
      </c>
      <c r="R86" s="297">
        <f t="shared" si="11"/>
        <v>0</v>
      </c>
      <c r="S86" s="313">
        <v>0</v>
      </c>
      <c r="T86" s="314">
        <f t="shared" si="12"/>
        <v>10</v>
      </c>
      <c r="U86" s="299">
        <f t="shared" si="12"/>
        <v>0</v>
      </c>
      <c r="V86" s="299">
        <f t="shared" si="13"/>
        <v>10</v>
      </c>
      <c r="W86" s="314">
        <f t="shared" si="14"/>
        <v>0</v>
      </c>
      <c r="X86" s="300">
        <f t="shared" si="15"/>
        <v>10</v>
      </c>
      <c r="Y86" s="334">
        <v>0.11</v>
      </c>
      <c r="Z86" s="334" t="s">
        <v>274</v>
      </c>
    </row>
    <row r="87" spans="1:26" ht="18" customHeight="1" thickBot="1" x14ac:dyDescent="0.3">
      <c r="A87" s="302" t="s">
        <v>267</v>
      </c>
      <c r="B87" s="303" t="s">
        <v>166</v>
      </c>
      <c r="C87" s="304" t="s">
        <v>89</v>
      </c>
      <c r="D87" s="305">
        <v>2</v>
      </c>
      <c r="E87" s="305">
        <v>0</v>
      </c>
      <c r="F87" s="287">
        <f t="shared" si="16"/>
        <v>2</v>
      </c>
      <c r="G87" s="321">
        <v>0</v>
      </c>
      <c r="H87" s="315">
        <v>10</v>
      </c>
      <c r="I87" s="306">
        <v>0</v>
      </c>
      <c r="J87" s="289">
        <f t="shared" si="9"/>
        <v>10</v>
      </c>
      <c r="K87" s="307">
        <v>0</v>
      </c>
      <c r="L87" s="308">
        <v>1</v>
      </c>
      <c r="M87" s="309">
        <v>0</v>
      </c>
      <c r="N87" s="293">
        <f t="shared" si="10"/>
        <v>1</v>
      </c>
      <c r="O87" s="310">
        <v>0</v>
      </c>
      <c r="P87" s="311">
        <v>0</v>
      </c>
      <c r="Q87" s="312">
        <v>0</v>
      </c>
      <c r="R87" s="297">
        <f t="shared" si="11"/>
        <v>0</v>
      </c>
      <c r="S87" s="313">
        <v>0</v>
      </c>
      <c r="T87" s="314">
        <f t="shared" si="12"/>
        <v>13</v>
      </c>
      <c r="U87" s="299">
        <f t="shared" si="12"/>
        <v>0</v>
      </c>
      <c r="V87" s="299">
        <f t="shared" si="13"/>
        <v>13</v>
      </c>
      <c r="W87" s="314">
        <f t="shared" si="14"/>
        <v>0</v>
      </c>
      <c r="X87" s="300">
        <f t="shared" si="15"/>
        <v>13</v>
      </c>
      <c r="Y87" s="334">
        <v>2.4</v>
      </c>
      <c r="Z87" s="334" t="s">
        <v>304</v>
      </c>
    </row>
    <row r="88" spans="1:26" ht="18" customHeight="1" thickBot="1" x14ac:dyDescent="0.3">
      <c r="A88" s="302" t="s">
        <v>267</v>
      </c>
      <c r="B88" s="303" t="s">
        <v>153</v>
      </c>
      <c r="C88" s="304" t="s">
        <v>90</v>
      </c>
      <c r="D88" s="305">
        <v>2</v>
      </c>
      <c r="E88" s="305">
        <v>0</v>
      </c>
      <c r="F88" s="287">
        <f t="shared" si="16"/>
        <v>2</v>
      </c>
      <c r="G88" s="321">
        <v>0</v>
      </c>
      <c r="H88" s="315">
        <v>11</v>
      </c>
      <c r="I88" s="306">
        <v>0</v>
      </c>
      <c r="J88" s="289">
        <f t="shared" si="9"/>
        <v>11</v>
      </c>
      <c r="K88" s="307">
        <v>0</v>
      </c>
      <c r="L88" s="308">
        <v>0</v>
      </c>
      <c r="M88" s="309">
        <v>0</v>
      </c>
      <c r="N88" s="293">
        <f t="shared" si="10"/>
        <v>0</v>
      </c>
      <c r="O88" s="310">
        <v>0</v>
      </c>
      <c r="P88" s="311">
        <v>0</v>
      </c>
      <c r="Q88" s="312">
        <v>0</v>
      </c>
      <c r="R88" s="297">
        <f t="shared" si="11"/>
        <v>0</v>
      </c>
      <c r="S88" s="313">
        <v>0</v>
      </c>
      <c r="T88" s="314">
        <f t="shared" si="12"/>
        <v>13</v>
      </c>
      <c r="U88" s="299">
        <f t="shared" si="12"/>
        <v>0</v>
      </c>
      <c r="V88" s="299">
        <f t="shared" si="13"/>
        <v>13</v>
      </c>
      <c r="W88" s="314">
        <f t="shared" si="14"/>
        <v>0</v>
      </c>
      <c r="X88" s="300">
        <f t="shared" si="15"/>
        <v>13</v>
      </c>
      <c r="Y88" s="334">
        <v>1.4</v>
      </c>
      <c r="Z88" s="334" t="s">
        <v>302</v>
      </c>
    </row>
    <row r="89" spans="1:26" ht="18" customHeight="1" thickBot="1" x14ac:dyDescent="0.3">
      <c r="A89" s="302" t="s">
        <v>267</v>
      </c>
      <c r="B89" s="303" t="s">
        <v>153</v>
      </c>
      <c r="C89" s="304" t="s">
        <v>91</v>
      </c>
      <c r="D89" s="305">
        <v>1</v>
      </c>
      <c r="E89" s="305">
        <v>0</v>
      </c>
      <c r="F89" s="287">
        <f t="shared" si="16"/>
        <v>1</v>
      </c>
      <c r="G89" s="321">
        <v>0</v>
      </c>
      <c r="H89" s="315">
        <v>6.63</v>
      </c>
      <c r="I89" s="306">
        <v>0</v>
      </c>
      <c r="J89" s="289">
        <f t="shared" si="9"/>
        <v>6.63</v>
      </c>
      <c r="K89" s="307">
        <v>0.63</v>
      </c>
      <c r="L89" s="308">
        <v>2</v>
      </c>
      <c r="M89" s="309">
        <v>0</v>
      </c>
      <c r="N89" s="293">
        <f t="shared" si="10"/>
        <v>2</v>
      </c>
      <c r="O89" s="310">
        <v>0</v>
      </c>
      <c r="P89" s="311">
        <v>1</v>
      </c>
      <c r="Q89" s="312">
        <v>0</v>
      </c>
      <c r="R89" s="297">
        <f t="shared" si="11"/>
        <v>1</v>
      </c>
      <c r="S89" s="313">
        <v>0</v>
      </c>
      <c r="T89" s="314">
        <f t="shared" si="12"/>
        <v>10.629999999999999</v>
      </c>
      <c r="U89" s="299">
        <f t="shared" si="12"/>
        <v>0</v>
      </c>
      <c r="V89" s="299">
        <f t="shared" si="13"/>
        <v>10.629999999999999</v>
      </c>
      <c r="W89" s="314">
        <f t="shared" si="14"/>
        <v>0.63</v>
      </c>
      <c r="X89" s="300">
        <f t="shared" si="15"/>
        <v>9.9999999999999982</v>
      </c>
      <c r="Y89" s="334">
        <v>0</v>
      </c>
      <c r="Z89" s="334"/>
    </row>
    <row r="90" spans="1:26" ht="18" customHeight="1" thickBot="1" x14ac:dyDescent="0.3">
      <c r="A90" s="302" t="s">
        <v>267</v>
      </c>
      <c r="B90" s="303" t="s">
        <v>142</v>
      </c>
      <c r="C90" s="304" t="s">
        <v>92</v>
      </c>
      <c r="D90" s="305">
        <v>1</v>
      </c>
      <c r="E90" s="305">
        <v>0</v>
      </c>
      <c r="F90" s="287">
        <f t="shared" si="16"/>
        <v>1</v>
      </c>
      <c r="G90" s="321">
        <v>0</v>
      </c>
      <c r="H90" s="315">
        <v>4</v>
      </c>
      <c r="I90" s="306">
        <v>0</v>
      </c>
      <c r="J90" s="289">
        <f t="shared" si="9"/>
        <v>4</v>
      </c>
      <c r="K90" s="307">
        <v>0</v>
      </c>
      <c r="L90" s="308">
        <v>1</v>
      </c>
      <c r="M90" s="309">
        <v>0</v>
      </c>
      <c r="N90" s="293">
        <f t="shared" si="10"/>
        <v>1</v>
      </c>
      <c r="O90" s="310">
        <v>0</v>
      </c>
      <c r="P90" s="311">
        <v>0</v>
      </c>
      <c r="Q90" s="312">
        <v>0</v>
      </c>
      <c r="R90" s="297">
        <f t="shared" si="11"/>
        <v>0</v>
      </c>
      <c r="S90" s="313">
        <v>0</v>
      </c>
      <c r="T90" s="314">
        <f t="shared" si="12"/>
        <v>6</v>
      </c>
      <c r="U90" s="299">
        <f t="shared" si="12"/>
        <v>0</v>
      </c>
      <c r="V90" s="299">
        <f t="shared" si="13"/>
        <v>6</v>
      </c>
      <c r="W90" s="314">
        <f t="shared" si="14"/>
        <v>0</v>
      </c>
      <c r="X90" s="300">
        <f t="shared" si="15"/>
        <v>6</v>
      </c>
      <c r="Y90" s="334">
        <v>3</v>
      </c>
      <c r="Z90" s="334" t="s">
        <v>305</v>
      </c>
    </row>
    <row r="91" spans="1:26" ht="18" customHeight="1" thickBot="1" x14ac:dyDescent="0.3">
      <c r="A91" s="302" t="s">
        <v>267</v>
      </c>
      <c r="B91" s="303" t="s">
        <v>142</v>
      </c>
      <c r="C91" s="304" t="s">
        <v>93</v>
      </c>
      <c r="D91" s="305">
        <v>1</v>
      </c>
      <c r="E91" s="305">
        <v>0</v>
      </c>
      <c r="F91" s="287">
        <f t="shared" si="16"/>
        <v>1</v>
      </c>
      <c r="G91" s="321">
        <v>0</v>
      </c>
      <c r="H91" s="315">
        <v>7</v>
      </c>
      <c r="I91" s="306">
        <v>0</v>
      </c>
      <c r="J91" s="289">
        <f t="shared" si="9"/>
        <v>7</v>
      </c>
      <c r="K91" s="307">
        <v>1</v>
      </c>
      <c r="L91" s="308">
        <v>2</v>
      </c>
      <c r="M91" s="309">
        <v>0</v>
      </c>
      <c r="N91" s="293">
        <f t="shared" si="10"/>
        <v>2</v>
      </c>
      <c r="O91" s="310">
        <v>0</v>
      </c>
      <c r="P91" s="311">
        <v>0</v>
      </c>
      <c r="Q91" s="312">
        <v>0</v>
      </c>
      <c r="R91" s="297">
        <f t="shared" si="11"/>
        <v>0</v>
      </c>
      <c r="S91" s="313">
        <v>0</v>
      </c>
      <c r="T91" s="314">
        <f t="shared" si="12"/>
        <v>10</v>
      </c>
      <c r="U91" s="299">
        <f t="shared" si="12"/>
        <v>0</v>
      </c>
      <c r="V91" s="299">
        <f t="shared" si="13"/>
        <v>10</v>
      </c>
      <c r="W91" s="314">
        <f t="shared" si="14"/>
        <v>1</v>
      </c>
      <c r="X91" s="300">
        <f t="shared" si="15"/>
        <v>9</v>
      </c>
      <c r="Y91" s="334">
        <v>0</v>
      </c>
      <c r="Z91" s="334"/>
    </row>
    <row r="92" spans="1:26" ht="18" customHeight="1" thickBot="1" x14ac:dyDescent="0.3">
      <c r="A92" s="302" t="s">
        <v>267</v>
      </c>
      <c r="B92" s="303" t="s">
        <v>251</v>
      </c>
      <c r="C92" s="304" t="s">
        <v>94</v>
      </c>
      <c r="D92" s="305">
        <v>0.25</v>
      </c>
      <c r="E92" s="305">
        <v>0</v>
      </c>
      <c r="F92" s="287">
        <f t="shared" si="16"/>
        <v>0.25</v>
      </c>
      <c r="G92" s="321">
        <v>0</v>
      </c>
      <c r="H92" s="315">
        <v>2</v>
      </c>
      <c r="I92" s="306">
        <v>0</v>
      </c>
      <c r="J92" s="289">
        <f t="shared" si="9"/>
        <v>2</v>
      </c>
      <c r="K92" s="307">
        <v>0</v>
      </c>
      <c r="L92" s="308">
        <v>0</v>
      </c>
      <c r="M92" s="309">
        <v>0</v>
      </c>
      <c r="N92" s="293">
        <f t="shared" si="10"/>
        <v>0</v>
      </c>
      <c r="O92" s="310">
        <v>0</v>
      </c>
      <c r="P92" s="311">
        <v>0.1</v>
      </c>
      <c r="Q92" s="312">
        <v>0</v>
      </c>
      <c r="R92" s="297">
        <f t="shared" si="11"/>
        <v>0.1</v>
      </c>
      <c r="S92" s="313">
        <v>0</v>
      </c>
      <c r="T92" s="314">
        <f t="shared" si="12"/>
        <v>2.35</v>
      </c>
      <c r="U92" s="299">
        <f t="shared" si="12"/>
        <v>0</v>
      </c>
      <c r="V92" s="299">
        <f t="shared" si="13"/>
        <v>2.35</v>
      </c>
      <c r="W92" s="314">
        <f t="shared" si="14"/>
        <v>0</v>
      </c>
      <c r="X92" s="300">
        <f t="shared" si="15"/>
        <v>2.35</v>
      </c>
      <c r="Y92" s="334">
        <v>0</v>
      </c>
      <c r="Z92" s="334"/>
    </row>
    <row r="93" spans="1:26" ht="18" customHeight="1" thickBot="1" x14ac:dyDescent="0.3">
      <c r="A93" s="302" t="s">
        <v>267</v>
      </c>
      <c r="B93" s="303" t="s">
        <v>251</v>
      </c>
      <c r="C93" s="304" t="s">
        <v>95</v>
      </c>
      <c r="D93" s="305">
        <v>0</v>
      </c>
      <c r="E93" s="305">
        <v>0</v>
      </c>
      <c r="F93" s="287">
        <f t="shared" si="16"/>
        <v>0</v>
      </c>
      <c r="G93" s="321">
        <v>0</v>
      </c>
      <c r="H93" s="315">
        <v>2</v>
      </c>
      <c r="I93" s="306">
        <v>0</v>
      </c>
      <c r="J93" s="289">
        <f t="shared" si="9"/>
        <v>2</v>
      </c>
      <c r="K93" s="307">
        <v>1</v>
      </c>
      <c r="L93" s="308">
        <v>0</v>
      </c>
      <c r="M93" s="309">
        <v>0</v>
      </c>
      <c r="N93" s="293">
        <f t="shared" si="10"/>
        <v>0</v>
      </c>
      <c r="O93" s="310">
        <v>0</v>
      </c>
      <c r="P93" s="311">
        <v>0.1</v>
      </c>
      <c r="Q93" s="312">
        <v>0</v>
      </c>
      <c r="R93" s="297">
        <f t="shared" si="11"/>
        <v>0.1</v>
      </c>
      <c r="S93" s="313">
        <v>0</v>
      </c>
      <c r="T93" s="314">
        <f t="shared" si="12"/>
        <v>2.1</v>
      </c>
      <c r="U93" s="299">
        <f t="shared" si="12"/>
        <v>0</v>
      </c>
      <c r="V93" s="299">
        <f t="shared" si="13"/>
        <v>2.1</v>
      </c>
      <c r="W93" s="314">
        <f t="shared" si="14"/>
        <v>1</v>
      </c>
      <c r="X93" s="300">
        <f t="shared" si="15"/>
        <v>1.1000000000000001</v>
      </c>
      <c r="Y93" s="334">
        <v>0</v>
      </c>
      <c r="Z93" s="334"/>
    </row>
    <row r="94" spans="1:26" ht="18" customHeight="1" thickBot="1" x14ac:dyDescent="0.3">
      <c r="A94" s="302" t="s">
        <v>270</v>
      </c>
      <c r="B94" s="303" t="s">
        <v>315</v>
      </c>
      <c r="C94" s="304" t="s">
        <v>97</v>
      </c>
      <c r="D94" s="305">
        <v>0.25</v>
      </c>
      <c r="E94" s="305">
        <v>0</v>
      </c>
      <c r="F94" s="287">
        <f t="shared" si="16"/>
        <v>0.25</v>
      </c>
      <c r="G94" s="321">
        <v>0.25</v>
      </c>
      <c r="H94" s="315">
        <v>0.5</v>
      </c>
      <c r="I94" s="306">
        <v>0</v>
      </c>
      <c r="J94" s="289">
        <f t="shared" si="9"/>
        <v>0.5</v>
      </c>
      <c r="K94" s="307">
        <v>0</v>
      </c>
      <c r="L94" s="308">
        <v>0</v>
      </c>
      <c r="M94" s="309">
        <v>0</v>
      </c>
      <c r="N94" s="293">
        <f t="shared" si="10"/>
        <v>0</v>
      </c>
      <c r="O94" s="310">
        <v>0</v>
      </c>
      <c r="P94" s="315">
        <v>0</v>
      </c>
      <c r="Q94" s="306">
        <v>0</v>
      </c>
      <c r="R94" s="297">
        <f t="shared" si="11"/>
        <v>0</v>
      </c>
      <c r="S94" s="316">
        <v>0</v>
      </c>
      <c r="T94" s="314">
        <f t="shared" si="12"/>
        <v>0.75</v>
      </c>
      <c r="U94" s="299">
        <f t="shared" si="12"/>
        <v>0</v>
      </c>
      <c r="V94" s="299">
        <f t="shared" si="13"/>
        <v>0.75</v>
      </c>
      <c r="W94" s="314">
        <f t="shared" si="14"/>
        <v>0.25</v>
      </c>
      <c r="X94" s="300">
        <f t="shared" si="15"/>
        <v>0.5</v>
      </c>
      <c r="Y94" s="334">
        <v>0.01</v>
      </c>
      <c r="Z94" s="334" t="s">
        <v>293</v>
      </c>
    </row>
    <row r="95" spans="1:26" ht="18" customHeight="1" thickBot="1" x14ac:dyDescent="0.3">
      <c r="A95" s="302" t="s">
        <v>270</v>
      </c>
      <c r="B95" s="303" t="s">
        <v>153</v>
      </c>
      <c r="C95" s="304" t="s">
        <v>98</v>
      </c>
      <c r="D95" s="305">
        <v>2</v>
      </c>
      <c r="E95" s="305">
        <v>0</v>
      </c>
      <c r="F95" s="287">
        <f t="shared" si="16"/>
        <v>2</v>
      </c>
      <c r="G95" s="321">
        <v>0</v>
      </c>
      <c r="H95" s="315">
        <v>9</v>
      </c>
      <c r="I95" s="306">
        <v>0</v>
      </c>
      <c r="J95" s="289">
        <f t="shared" si="9"/>
        <v>9</v>
      </c>
      <c r="K95" s="307">
        <v>1</v>
      </c>
      <c r="L95" s="308">
        <v>2</v>
      </c>
      <c r="M95" s="309">
        <v>0</v>
      </c>
      <c r="N95" s="293">
        <f t="shared" si="10"/>
        <v>2</v>
      </c>
      <c r="O95" s="310">
        <v>0</v>
      </c>
      <c r="P95" s="311">
        <v>1</v>
      </c>
      <c r="Q95" s="312">
        <v>0</v>
      </c>
      <c r="R95" s="297">
        <f t="shared" si="11"/>
        <v>1</v>
      </c>
      <c r="S95" s="313">
        <v>0</v>
      </c>
      <c r="T95" s="314">
        <f t="shared" si="12"/>
        <v>14</v>
      </c>
      <c r="U95" s="299">
        <f t="shared" si="12"/>
        <v>0</v>
      </c>
      <c r="V95" s="299">
        <f t="shared" si="13"/>
        <v>14</v>
      </c>
      <c r="W95" s="314">
        <f t="shared" si="14"/>
        <v>1</v>
      </c>
      <c r="X95" s="300">
        <f t="shared" si="15"/>
        <v>13</v>
      </c>
      <c r="Y95" s="334">
        <v>0</v>
      </c>
      <c r="Z95" s="334"/>
    </row>
    <row r="96" spans="1:26" ht="18" customHeight="1" thickBot="1" x14ac:dyDescent="0.3">
      <c r="A96" s="302" t="s">
        <v>267</v>
      </c>
      <c r="B96" s="303" t="s">
        <v>238</v>
      </c>
      <c r="C96" s="304" t="s">
        <v>99</v>
      </c>
      <c r="D96" s="305">
        <v>1.5</v>
      </c>
      <c r="E96" s="305">
        <v>0</v>
      </c>
      <c r="F96" s="287">
        <f t="shared" si="16"/>
        <v>1.5</v>
      </c>
      <c r="G96" s="321">
        <v>0.5</v>
      </c>
      <c r="H96" s="315">
        <v>10</v>
      </c>
      <c r="I96" s="306">
        <v>0</v>
      </c>
      <c r="J96" s="289">
        <f t="shared" si="9"/>
        <v>10</v>
      </c>
      <c r="K96" s="307">
        <v>0.5</v>
      </c>
      <c r="L96" s="308">
        <v>0</v>
      </c>
      <c r="M96" s="309">
        <v>0</v>
      </c>
      <c r="N96" s="293">
        <f t="shared" si="10"/>
        <v>0</v>
      </c>
      <c r="O96" s="310">
        <v>0</v>
      </c>
      <c r="P96" s="311">
        <v>0</v>
      </c>
      <c r="Q96" s="312">
        <v>0</v>
      </c>
      <c r="R96" s="297">
        <f t="shared" si="11"/>
        <v>0</v>
      </c>
      <c r="S96" s="313">
        <v>0</v>
      </c>
      <c r="T96" s="314">
        <f t="shared" si="12"/>
        <v>11.5</v>
      </c>
      <c r="U96" s="299">
        <f t="shared" si="12"/>
        <v>0</v>
      </c>
      <c r="V96" s="299">
        <f t="shared" si="13"/>
        <v>11.5</v>
      </c>
      <c r="W96" s="314">
        <f t="shared" si="14"/>
        <v>1</v>
      </c>
      <c r="X96" s="300">
        <f t="shared" si="15"/>
        <v>10.5</v>
      </c>
      <c r="Y96" s="334">
        <v>1.23</v>
      </c>
      <c r="Z96" s="334" t="s">
        <v>306</v>
      </c>
    </row>
    <row r="97" spans="1:27" ht="18" customHeight="1" thickBot="1" x14ac:dyDescent="0.3">
      <c r="A97" s="302" t="s">
        <v>267</v>
      </c>
      <c r="B97" s="303" t="s">
        <v>238</v>
      </c>
      <c r="C97" s="304" t="s">
        <v>100</v>
      </c>
      <c r="D97" s="305">
        <v>11</v>
      </c>
      <c r="E97" s="305">
        <v>0</v>
      </c>
      <c r="F97" s="287">
        <f t="shared" si="16"/>
        <v>11</v>
      </c>
      <c r="G97" s="321">
        <v>0</v>
      </c>
      <c r="H97" s="315">
        <v>47</v>
      </c>
      <c r="I97" s="306">
        <v>0</v>
      </c>
      <c r="J97" s="289">
        <f t="shared" si="9"/>
        <v>47</v>
      </c>
      <c r="K97" s="307">
        <v>4</v>
      </c>
      <c r="L97" s="308">
        <v>12</v>
      </c>
      <c r="M97" s="309">
        <v>0</v>
      </c>
      <c r="N97" s="293">
        <f t="shared" si="10"/>
        <v>12</v>
      </c>
      <c r="O97" s="310">
        <v>3</v>
      </c>
      <c r="P97" s="311">
        <v>10</v>
      </c>
      <c r="Q97" s="312">
        <v>0</v>
      </c>
      <c r="R97" s="297">
        <f t="shared" si="11"/>
        <v>10</v>
      </c>
      <c r="S97" s="313">
        <v>1</v>
      </c>
      <c r="T97" s="314">
        <f t="shared" si="12"/>
        <v>80</v>
      </c>
      <c r="U97" s="299">
        <f t="shared" si="12"/>
        <v>0</v>
      </c>
      <c r="V97" s="299">
        <f t="shared" si="13"/>
        <v>80</v>
      </c>
      <c r="W97" s="314">
        <f t="shared" si="14"/>
        <v>8</v>
      </c>
      <c r="X97" s="300">
        <f t="shared" si="15"/>
        <v>72</v>
      </c>
      <c r="Y97" s="334">
        <v>5.5</v>
      </c>
      <c r="Z97" s="334" t="s">
        <v>307</v>
      </c>
    </row>
    <row r="98" spans="1:27" ht="18" customHeight="1" thickBot="1" x14ac:dyDescent="0.3">
      <c r="A98" s="302" t="s">
        <v>267</v>
      </c>
      <c r="B98" s="303" t="s">
        <v>238</v>
      </c>
      <c r="C98" s="304" t="s">
        <v>101</v>
      </c>
      <c r="D98" s="305">
        <v>1</v>
      </c>
      <c r="E98" s="305">
        <v>0</v>
      </c>
      <c r="F98" s="287">
        <f t="shared" si="16"/>
        <v>1</v>
      </c>
      <c r="G98" s="321">
        <v>0</v>
      </c>
      <c r="H98" s="315">
        <v>4</v>
      </c>
      <c r="I98" s="306">
        <v>0</v>
      </c>
      <c r="J98" s="289">
        <f t="shared" si="9"/>
        <v>4</v>
      </c>
      <c r="K98" s="307">
        <v>0</v>
      </c>
      <c r="L98" s="308">
        <v>1</v>
      </c>
      <c r="M98" s="309">
        <v>0</v>
      </c>
      <c r="N98" s="293">
        <f t="shared" si="10"/>
        <v>1</v>
      </c>
      <c r="O98" s="310">
        <v>0</v>
      </c>
      <c r="P98" s="311">
        <v>0</v>
      </c>
      <c r="Q98" s="312">
        <v>0</v>
      </c>
      <c r="R98" s="297">
        <f t="shared" si="11"/>
        <v>0</v>
      </c>
      <c r="S98" s="313">
        <v>0</v>
      </c>
      <c r="T98" s="314">
        <f t="shared" si="12"/>
        <v>6</v>
      </c>
      <c r="U98" s="299">
        <f t="shared" si="12"/>
        <v>0</v>
      </c>
      <c r="V98" s="299">
        <f t="shared" si="13"/>
        <v>6</v>
      </c>
      <c r="W98" s="314">
        <f t="shared" si="14"/>
        <v>0</v>
      </c>
      <c r="X98" s="300">
        <f t="shared" si="15"/>
        <v>6</v>
      </c>
      <c r="Y98" s="334">
        <v>1.25</v>
      </c>
      <c r="Z98" s="334" t="s">
        <v>308</v>
      </c>
    </row>
    <row r="99" spans="1:27" ht="18" customHeight="1" thickBot="1" x14ac:dyDescent="0.3">
      <c r="A99" s="302" t="s">
        <v>270</v>
      </c>
      <c r="B99" s="303" t="s">
        <v>315</v>
      </c>
      <c r="C99" s="304" t="s">
        <v>102</v>
      </c>
      <c r="D99" s="305">
        <v>0.75</v>
      </c>
      <c r="E99" s="305">
        <v>0</v>
      </c>
      <c r="F99" s="287">
        <f t="shared" si="16"/>
        <v>0.75</v>
      </c>
      <c r="G99" s="321">
        <v>0.75</v>
      </c>
      <c r="H99" s="315">
        <v>3.5</v>
      </c>
      <c r="I99" s="306">
        <v>0</v>
      </c>
      <c r="J99" s="289">
        <f t="shared" si="9"/>
        <v>3.5</v>
      </c>
      <c r="K99" s="307">
        <v>1</v>
      </c>
      <c r="L99" s="308">
        <v>0</v>
      </c>
      <c r="M99" s="309">
        <v>0</v>
      </c>
      <c r="N99" s="293">
        <f t="shared" si="10"/>
        <v>0</v>
      </c>
      <c r="O99" s="310">
        <v>0</v>
      </c>
      <c r="P99" s="315">
        <v>0</v>
      </c>
      <c r="Q99" s="306">
        <v>0</v>
      </c>
      <c r="R99" s="297">
        <f t="shared" si="11"/>
        <v>0</v>
      </c>
      <c r="S99" s="316">
        <v>0</v>
      </c>
      <c r="T99" s="314">
        <f t="shared" si="12"/>
        <v>4.25</v>
      </c>
      <c r="U99" s="299">
        <f t="shared" si="12"/>
        <v>0</v>
      </c>
      <c r="V99" s="299">
        <f t="shared" si="13"/>
        <v>4.25</v>
      </c>
      <c r="W99" s="314">
        <f t="shared" si="14"/>
        <v>1.75</v>
      </c>
      <c r="X99" s="300">
        <f t="shared" si="15"/>
        <v>2.5</v>
      </c>
      <c r="Y99" s="334">
        <v>0.04</v>
      </c>
      <c r="Z99" s="334" t="s">
        <v>309</v>
      </c>
    </row>
    <row r="100" spans="1:27" ht="18" customHeight="1" thickBot="1" x14ac:dyDescent="0.3">
      <c r="A100" s="302" t="s">
        <v>267</v>
      </c>
      <c r="B100" s="303" t="s">
        <v>152</v>
      </c>
      <c r="C100" s="304" t="s">
        <v>103</v>
      </c>
      <c r="D100" s="305">
        <v>1</v>
      </c>
      <c r="E100" s="305">
        <v>0</v>
      </c>
      <c r="F100" s="287">
        <f t="shared" si="16"/>
        <v>1</v>
      </c>
      <c r="G100" s="321">
        <v>0</v>
      </c>
      <c r="H100" s="315">
        <v>1</v>
      </c>
      <c r="I100" s="306">
        <v>0</v>
      </c>
      <c r="J100" s="289">
        <f t="shared" si="9"/>
        <v>1</v>
      </c>
      <c r="K100" s="307">
        <v>0</v>
      </c>
      <c r="L100" s="308">
        <v>0</v>
      </c>
      <c r="M100" s="309">
        <v>0</v>
      </c>
      <c r="N100" s="293">
        <f t="shared" si="10"/>
        <v>0</v>
      </c>
      <c r="O100" s="310">
        <v>0</v>
      </c>
      <c r="P100" s="311">
        <v>0</v>
      </c>
      <c r="Q100" s="312">
        <v>0</v>
      </c>
      <c r="R100" s="297">
        <f t="shared" si="11"/>
        <v>0</v>
      </c>
      <c r="S100" s="313">
        <v>0</v>
      </c>
      <c r="T100" s="314">
        <f t="shared" ref="T100:U105" si="17">SUM(P100,L100,H100,D100)</f>
        <v>2</v>
      </c>
      <c r="U100" s="299">
        <f t="shared" si="17"/>
        <v>0</v>
      </c>
      <c r="V100" s="299">
        <f t="shared" si="13"/>
        <v>2</v>
      </c>
      <c r="W100" s="314">
        <f t="shared" si="14"/>
        <v>0</v>
      </c>
      <c r="X100" s="300">
        <f t="shared" si="15"/>
        <v>2</v>
      </c>
      <c r="Y100" s="334">
        <v>0.11</v>
      </c>
      <c r="Z100" s="334" t="s">
        <v>233</v>
      </c>
    </row>
    <row r="101" spans="1:27" ht="18" customHeight="1" thickBot="1" x14ac:dyDescent="0.3">
      <c r="A101" s="302" t="s">
        <v>270</v>
      </c>
      <c r="B101" s="303" t="s">
        <v>238</v>
      </c>
      <c r="C101" s="304" t="s">
        <v>104</v>
      </c>
      <c r="D101" s="305">
        <v>3</v>
      </c>
      <c r="E101" s="305">
        <v>0</v>
      </c>
      <c r="F101" s="287">
        <f t="shared" si="16"/>
        <v>3</v>
      </c>
      <c r="G101" s="321">
        <v>0</v>
      </c>
      <c r="H101" s="315">
        <v>13</v>
      </c>
      <c r="I101" s="306">
        <v>0</v>
      </c>
      <c r="J101" s="289">
        <f t="shared" si="9"/>
        <v>13</v>
      </c>
      <c r="K101" s="307">
        <v>2</v>
      </c>
      <c r="L101" s="308">
        <v>4</v>
      </c>
      <c r="M101" s="309">
        <v>0</v>
      </c>
      <c r="N101" s="293">
        <f t="shared" si="10"/>
        <v>4</v>
      </c>
      <c r="O101" s="310">
        <v>0</v>
      </c>
      <c r="P101" s="311">
        <v>1</v>
      </c>
      <c r="Q101" s="312">
        <v>0</v>
      </c>
      <c r="R101" s="297">
        <f t="shared" si="11"/>
        <v>1</v>
      </c>
      <c r="S101" s="313">
        <v>0</v>
      </c>
      <c r="T101" s="314">
        <f t="shared" si="17"/>
        <v>21</v>
      </c>
      <c r="U101" s="299">
        <f t="shared" si="17"/>
        <v>0</v>
      </c>
      <c r="V101" s="299">
        <f t="shared" si="13"/>
        <v>21</v>
      </c>
      <c r="W101" s="314">
        <f t="shared" si="14"/>
        <v>2</v>
      </c>
      <c r="X101" s="300">
        <f t="shared" si="15"/>
        <v>19</v>
      </c>
      <c r="Y101" s="334">
        <v>0.4</v>
      </c>
      <c r="Z101" s="334" t="s">
        <v>310</v>
      </c>
    </row>
    <row r="102" spans="1:27" ht="18" customHeight="1" thickBot="1" x14ac:dyDescent="0.3">
      <c r="A102" s="302" t="s">
        <v>267</v>
      </c>
      <c r="B102" s="303" t="s">
        <v>152</v>
      </c>
      <c r="C102" s="304" t="s">
        <v>105</v>
      </c>
      <c r="D102" s="305">
        <v>1</v>
      </c>
      <c r="E102" s="305">
        <v>0</v>
      </c>
      <c r="F102" s="287">
        <f t="shared" si="16"/>
        <v>1</v>
      </c>
      <c r="G102" s="321">
        <v>0</v>
      </c>
      <c r="H102" s="315">
        <v>6</v>
      </c>
      <c r="I102" s="306">
        <v>0</v>
      </c>
      <c r="J102" s="289">
        <f t="shared" si="9"/>
        <v>6</v>
      </c>
      <c r="K102" s="307">
        <v>1</v>
      </c>
      <c r="L102" s="308">
        <v>1</v>
      </c>
      <c r="M102" s="309">
        <v>0</v>
      </c>
      <c r="N102" s="293">
        <f t="shared" si="10"/>
        <v>1</v>
      </c>
      <c r="O102" s="310">
        <v>0</v>
      </c>
      <c r="P102" s="311">
        <v>0</v>
      </c>
      <c r="Q102" s="312">
        <v>0</v>
      </c>
      <c r="R102" s="297">
        <f t="shared" si="11"/>
        <v>0</v>
      </c>
      <c r="S102" s="313">
        <v>0</v>
      </c>
      <c r="T102" s="314">
        <f t="shared" si="17"/>
        <v>8</v>
      </c>
      <c r="U102" s="299">
        <f t="shared" si="17"/>
        <v>0</v>
      </c>
      <c r="V102" s="299">
        <f t="shared" si="13"/>
        <v>8</v>
      </c>
      <c r="W102" s="314">
        <f t="shared" si="14"/>
        <v>1</v>
      </c>
      <c r="X102" s="300">
        <f t="shared" si="15"/>
        <v>7</v>
      </c>
      <c r="Y102" s="334">
        <v>0.91</v>
      </c>
      <c r="Z102" s="334" t="s">
        <v>274</v>
      </c>
    </row>
    <row r="103" spans="1:27" ht="18" customHeight="1" thickBot="1" x14ac:dyDescent="0.3">
      <c r="A103" s="302" t="s">
        <v>267</v>
      </c>
      <c r="B103" s="303" t="s">
        <v>238</v>
      </c>
      <c r="C103" s="304" t="s">
        <v>106</v>
      </c>
      <c r="D103" s="305">
        <v>5</v>
      </c>
      <c r="E103" s="305">
        <v>1</v>
      </c>
      <c r="F103" s="287">
        <f t="shared" si="16"/>
        <v>4</v>
      </c>
      <c r="G103" s="321">
        <v>1</v>
      </c>
      <c r="H103" s="315">
        <v>14</v>
      </c>
      <c r="I103" s="306">
        <v>2</v>
      </c>
      <c r="J103" s="289">
        <f t="shared" si="9"/>
        <v>12</v>
      </c>
      <c r="K103" s="307">
        <v>2</v>
      </c>
      <c r="L103" s="308">
        <v>3</v>
      </c>
      <c r="M103" s="309">
        <v>0</v>
      </c>
      <c r="N103" s="293">
        <f t="shared" si="10"/>
        <v>3</v>
      </c>
      <c r="O103" s="310">
        <v>0</v>
      </c>
      <c r="P103" s="311">
        <v>0</v>
      </c>
      <c r="Q103" s="312">
        <v>0</v>
      </c>
      <c r="R103" s="297">
        <f t="shared" si="11"/>
        <v>0</v>
      </c>
      <c r="S103" s="313">
        <v>0</v>
      </c>
      <c r="T103" s="314">
        <f t="shared" si="17"/>
        <v>22</v>
      </c>
      <c r="U103" s="299">
        <f t="shared" si="17"/>
        <v>3</v>
      </c>
      <c r="V103" s="299">
        <f t="shared" si="13"/>
        <v>19</v>
      </c>
      <c r="W103" s="314">
        <f t="shared" si="14"/>
        <v>3</v>
      </c>
      <c r="X103" s="300">
        <f t="shared" si="15"/>
        <v>16</v>
      </c>
      <c r="Y103" s="334">
        <v>2.5</v>
      </c>
      <c r="Z103" s="334" t="s">
        <v>311</v>
      </c>
    </row>
    <row r="104" spans="1:27" ht="18" customHeight="1" thickBot="1" x14ac:dyDescent="0.3">
      <c r="A104" s="302" t="s">
        <v>267</v>
      </c>
      <c r="B104" s="303" t="s">
        <v>142</v>
      </c>
      <c r="C104" s="304" t="s">
        <v>107</v>
      </c>
      <c r="D104" s="305">
        <v>0</v>
      </c>
      <c r="E104" s="305">
        <v>0</v>
      </c>
      <c r="F104" s="287">
        <f t="shared" si="16"/>
        <v>0</v>
      </c>
      <c r="G104" s="321">
        <v>0</v>
      </c>
      <c r="H104" s="315">
        <v>4</v>
      </c>
      <c r="I104" s="306">
        <v>0</v>
      </c>
      <c r="J104" s="289">
        <f t="shared" si="9"/>
        <v>4</v>
      </c>
      <c r="K104" s="307">
        <v>1</v>
      </c>
      <c r="L104" s="308">
        <v>0</v>
      </c>
      <c r="M104" s="309">
        <v>0</v>
      </c>
      <c r="N104" s="293">
        <f t="shared" si="10"/>
        <v>0</v>
      </c>
      <c r="O104" s="310">
        <v>0</v>
      </c>
      <c r="P104" s="311">
        <v>1</v>
      </c>
      <c r="Q104" s="312">
        <v>0</v>
      </c>
      <c r="R104" s="297">
        <f t="shared" si="11"/>
        <v>1</v>
      </c>
      <c r="S104" s="313">
        <v>0</v>
      </c>
      <c r="T104" s="314">
        <f t="shared" si="17"/>
        <v>5</v>
      </c>
      <c r="U104" s="299">
        <f t="shared" si="17"/>
        <v>0</v>
      </c>
      <c r="V104" s="299">
        <f t="shared" si="13"/>
        <v>5</v>
      </c>
      <c r="W104" s="314">
        <f t="shared" si="14"/>
        <v>1</v>
      </c>
      <c r="X104" s="300">
        <f t="shared" si="15"/>
        <v>4</v>
      </c>
      <c r="Y104" s="334">
        <v>0</v>
      </c>
      <c r="Z104" s="334"/>
    </row>
    <row r="105" spans="1:27" ht="18" customHeight="1" x14ac:dyDescent="0.25">
      <c r="A105" s="302" t="s">
        <v>267</v>
      </c>
      <c r="B105" s="303" t="s">
        <v>251</v>
      </c>
      <c r="C105" s="304" t="s">
        <v>108</v>
      </c>
      <c r="D105" s="305">
        <v>0.25</v>
      </c>
      <c r="E105" s="305">
        <v>0</v>
      </c>
      <c r="F105" s="287">
        <f t="shared" si="16"/>
        <v>0.25</v>
      </c>
      <c r="G105" s="321">
        <v>0</v>
      </c>
      <c r="H105" s="315">
        <v>0.75</v>
      </c>
      <c r="I105" s="306">
        <v>0</v>
      </c>
      <c r="J105" s="289">
        <f t="shared" si="9"/>
        <v>0.75</v>
      </c>
      <c r="K105" s="307">
        <v>0</v>
      </c>
      <c r="L105" s="308">
        <v>0</v>
      </c>
      <c r="M105" s="309">
        <v>0</v>
      </c>
      <c r="N105" s="293">
        <f t="shared" si="10"/>
        <v>0</v>
      </c>
      <c r="O105" s="310">
        <v>0</v>
      </c>
      <c r="P105" s="311">
        <v>0.05</v>
      </c>
      <c r="Q105" s="312">
        <v>0</v>
      </c>
      <c r="R105" s="297">
        <f t="shared" si="11"/>
        <v>0.05</v>
      </c>
      <c r="S105" s="313">
        <v>0</v>
      </c>
      <c r="T105" s="314">
        <f t="shared" si="17"/>
        <v>1.05</v>
      </c>
      <c r="U105" s="299">
        <f t="shared" si="17"/>
        <v>0</v>
      </c>
      <c r="V105" s="299">
        <f t="shared" si="13"/>
        <v>1.05</v>
      </c>
      <c r="W105" s="314">
        <f t="shared" si="14"/>
        <v>0</v>
      </c>
      <c r="X105" s="300">
        <f t="shared" si="15"/>
        <v>1.05</v>
      </c>
      <c r="Y105" s="334">
        <v>0</v>
      </c>
      <c r="Z105" s="334"/>
      <c r="AA105" s="152"/>
    </row>
    <row r="106" spans="1:27" ht="18" customHeight="1" x14ac:dyDescent="0.25">
      <c r="A106" s="326"/>
      <c r="B106" s="326"/>
      <c r="C106" s="327" t="s">
        <v>147</v>
      </c>
      <c r="D106" s="328">
        <f t="shared" ref="D106:W106" si="18">SUM(D4:D105)</f>
        <v>209.01000000000002</v>
      </c>
      <c r="E106" s="328">
        <f t="shared" si="18"/>
        <v>1</v>
      </c>
      <c r="F106" s="328">
        <f>SUM(F4:F105)</f>
        <v>208.01000000000002</v>
      </c>
      <c r="G106" s="328">
        <f t="shared" si="18"/>
        <v>11.5</v>
      </c>
      <c r="H106" s="328">
        <f t="shared" si="18"/>
        <v>953.63</v>
      </c>
      <c r="I106" s="328">
        <f t="shared" si="18"/>
        <v>5</v>
      </c>
      <c r="J106" s="328">
        <f t="shared" si="18"/>
        <v>948.63</v>
      </c>
      <c r="K106" s="328">
        <f t="shared" si="18"/>
        <v>49.13</v>
      </c>
      <c r="L106" s="328">
        <f t="shared" si="18"/>
        <v>189.15</v>
      </c>
      <c r="M106" s="328">
        <f t="shared" si="18"/>
        <v>0</v>
      </c>
      <c r="N106" s="328">
        <f t="shared" si="18"/>
        <v>189.15</v>
      </c>
      <c r="O106" s="328">
        <f>SUM(O4:O105)</f>
        <v>11.5</v>
      </c>
      <c r="P106" s="328">
        <f t="shared" si="18"/>
        <v>60.35</v>
      </c>
      <c r="Q106" s="328">
        <f t="shared" si="18"/>
        <v>0</v>
      </c>
      <c r="R106" s="328">
        <f t="shared" si="18"/>
        <v>60.35</v>
      </c>
      <c r="S106" s="328">
        <f t="shared" si="18"/>
        <v>3</v>
      </c>
      <c r="T106" s="328">
        <f t="shared" si="18"/>
        <v>1413.1399999999999</v>
      </c>
      <c r="U106" s="328">
        <f t="shared" si="18"/>
        <v>6</v>
      </c>
      <c r="V106" s="328">
        <f t="shared" si="18"/>
        <v>1407.1399999999999</v>
      </c>
      <c r="W106" s="328">
        <f t="shared" si="18"/>
        <v>75.13</v>
      </c>
      <c r="X106" s="300">
        <f t="shared" si="15"/>
        <v>1332.0099999999998</v>
      </c>
      <c r="Y106" s="328">
        <f t="shared" ref="Y106" si="19">SUBTOTAL(109,Y4:Y105)</f>
        <v>78.540000000000006</v>
      </c>
      <c r="Z106" s="328"/>
    </row>
    <row r="107" spans="1:27" ht="12" customHeight="1" x14ac:dyDescent="0.25">
      <c r="A107" s="331"/>
      <c r="B107" s="331"/>
      <c r="C107" s="332"/>
    </row>
    <row r="109" spans="1:27" ht="12" customHeight="1" x14ac:dyDescent="0.25">
      <c r="A109" s="331"/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K123" sqref="K123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27" t="s">
        <v>321</v>
      </c>
      <c r="B1" s="428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33"/>
      <c r="B2" s="236"/>
      <c r="C2" s="41" t="s">
        <v>247</v>
      </c>
      <c r="D2" s="234" t="s">
        <v>247</v>
      </c>
      <c r="E2" s="234" t="s">
        <v>247</v>
      </c>
      <c r="F2" s="234" t="s">
        <v>247</v>
      </c>
      <c r="G2" s="234" t="s">
        <v>247</v>
      </c>
      <c r="H2" s="234" t="s">
        <v>247</v>
      </c>
      <c r="I2" s="234" t="s">
        <v>247</v>
      </c>
      <c r="J2" s="42" t="s">
        <v>247</v>
      </c>
      <c r="K2" s="235" t="s">
        <v>247</v>
      </c>
    </row>
    <row r="3" spans="1:11" s="1" customFormat="1" ht="15.6" x14ac:dyDescent="0.25">
      <c r="A3" s="209"/>
      <c r="B3" s="210" t="s">
        <v>0</v>
      </c>
      <c r="C3" s="238">
        <v>90</v>
      </c>
      <c r="D3" s="241">
        <v>75</v>
      </c>
      <c r="E3" s="241">
        <v>75</v>
      </c>
      <c r="F3" s="241">
        <v>90</v>
      </c>
      <c r="G3" s="241">
        <v>75</v>
      </c>
      <c r="H3" s="241">
        <v>75</v>
      </c>
      <c r="I3" s="241">
        <v>75</v>
      </c>
      <c r="J3" s="242">
        <v>75</v>
      </c>
      <c r="K3" s="243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98.8677807413859</v>
      </c>
      <c r="D4" s="36">
        <v>79.708690726654794</v>
      </c>
      <c r="E4" s="36">
        <v>66.193553425352903</v>
      </c>
      <c r="F4" s="36">
        <v>93.677275838466798</v>
      </c>
      <c r="G4" s="36">
        <v>84.263149050579699</v>
      </c>
      <c r="H4" s="36">
        <v>83.396584440227699</v>
      </c>
      <c r="I4" s="36">
        <v>87.564779026099799</v>
      </c>
      <c r="J4" s="36">
        <v>98.991197489977296</v>
      </c>
      <c r="K4" s="36">
        <v>91.398848225896401</v>
      </c>
    </row>
    <row r="5" spans="1:11" s="1" customFormat="1" ht="17.25" customHeight="1" x14ac:dyDescent="0.3">
      <c r="A5" s="37" t="s">
        <v>142</v>
      </c>
      <c r="B5" s="38" t="s">
        <v>5</v>
      </c>
      <c r="C5" s="239">
        <v>99.704142011834307</v>
      </c>
      <c r="D5" s="237">
        <v>68.155149934811007</v>
      </c>
      <c r="E5" s="244">
        <v>72.557172557172606</v>
      </c>
      <c r="F5" s="237">
        <v>94.983277591973206</v>
      </c>
      <c r="G5" s="244">
        <v>91.089108910891099</v>
      </c>
      <c r="H5" s="237">
        <v>77.7777777777778</v>
      </c>
      <c r="I5" s="244">
        <v>88.958594730238403</v>
      </c>
      <c r="J5" s="237">
        <v>98.007033997655299</v>
      </c>
      <c r="K5" s="244">
        <v>81.1111111111111</v>
      </c>
    </row>
    <row r="6" spans="1:11" s="1" customFormat="1" ht="17.25" customHeight="1" x14ac:dyDescent="0.3">
      <c r="A6" s="43" t="s">
        <v>152</v>
      </c>
      <c r="B6" s="44" t="s">
        <v>6</v>
      </c>
      <c r="C6" s="240">
        <v>97.674418604651194</v>
      </c>
      <c r="D6" s="228">
        <v>78.736842105263193</v>
      </c>
      <c r="E6" s="245">
        <v>64.347826086956502</v>
      </c>
      <c r="F6" s="228">
        <v>96.296296296296305</v>
      </c>
      <c r="G6" s="245">
        <v>96.296296296296305</v>
      </c>
      <c r="H6" s="228">
        <v>75</v>
      </c>
      <c r="I6" s="245">
        <v>94.025157232704402</v>
      </c>
      <c r="J6" s="228">
        <v>99.315068493150704</v>
      </c>
      <c r="K6" s="245">
        <v>85.714285714285694</v>
      </c>
    </row>
    <row r="7" spans="1:11" s="1" customFormat="1" ht="17.25" customHeight="1" x14ac:dyDescent="0.3">
      <c r="A7" s="43" t="s">
        <v>152</v>
      </c>
      <c r="B7" s="44" t="s">
        <v>7</v>
      </c>
      <c r="C7" s="240">
        <v>100</v>
      </c>
      <c r="D7" s="228">
        <v>94.202898550724598</v>
      </c>
      <c r="E7" s="245">
        <v>96.363636363636402</v>
      </c>
      <c r="F7" s="228">
        <v>100</v>
      </c>
      <c r="G7" s="245">
        <v>0</v>
      </c>
      <c r="H7" s="228">
        <v>100</v>
      </c>
      <c r="I7" s="245">
        <v>96.2264150943396</v>
      </c>
      <c r="J7" s="228">
        <v>97.674418604651194</v>
      </c>
      <c r="K7" s="245">
        <v>88.8888888888889</v>
      </c>
    </row>
    <row r="8" spans="1:11" s="1" customFormat="1" ht="17.25" customHeight="1" x14ac:dyDescent="0.3">
      <c r="A8" s="43" t="s">
        <v>153</v>
      </c>
      <c r="B8" s="44" t="s">
        <v>8</v>
      </c>
      <c r="C8" s="240">
        <v>95.121951219512198</v>
      </c>
      <c r="D8" s="228">
        <v>88.8773388773389</v>
      </c>
      <c r="E8" s="245">
        <v>94.267515923566904</v>
      </c>
      <c r="F8" s="228">
        <v>98.305084745762699</v>
      </c>
      <c r="G8" s="245">
        <v>96.610169491525397</v>
      </c>
      <c r="H8" s="228">
        <v>80.952380952381006</v>
      </c>
      <c r="I8" s="245">
        <v>82.721382289416894</v>
      </c>
      <c r="J8" s="228">
        <v>96.887159533073898</v>
      </c>
      <c r="K8" s="245">
        <v>73.3333333333333</v>
      </c>
    </row>
    <row r="9" spans="1:11" s="1" customFormat="1" ht="17.25" customHeight="1" x14ac:dyDescent="0.3">
      <c r="A9" s="43" t="s">
        <v>152</v>
      </c>
      <c r="B9" s="44" t="s">
        <v>9</v>
      </c>
      <c r="C9" s="240">
        <v>100</v>
      </c>
      <c r="D9" s="228">
        <v>84.076433121019093</v>
      </c>
      <c r="E9" s="245">
        <v>87.142857142857096</v>
      </c>
      <c r="F9" s="228">
        <v>95</v>
      </c>
      <c r="G9" s="245">
        <v>95</v>
      </c>
      <c r="H9" s="228">
        <v>96.153846153846203</v>
      </c>
      <c r="I9" s="245">
        <v>93.931398416886594</v>
      </c>
      <c r="J9" s="228">
        <v>100</v>
      </c>
      <c r="K9" s="245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40">
        <v>100</v>
      </c>
      <c r="D10" s="228">
        <v>75</v>
      </c>
      <c r="E10" s="245">
        <v>40.540540540540498</v>
      </c>
      <c r="F10" s="228">
        <v>100</v>
      </c>
      <c r="G10" s="245">
        <v>100</v>
      </c>
      <c r="H10" s="228">
        <v>80</v>
      </c>
      <c r="I10" s="245">
        <v>79.797979797979806</v>
      </c>
      <c r="J10" s="228">
        <v>97.435897435897402</v>
      </c>
      <c r="K10" s="245">
        <v>66.6666666666667</v>
      </c>
    </row>
    <row r="11" spans="1:11" s="1" customFormat="1" ht="17.25" customHeight="1" x14ac:dyDescent="0.3">
      <c r="A11" s="43" t="s">
        <v>315</v>
      </c>
      <c r="B11" s="44" t="s">
        <v>11</v>
      </c>
      <c r="C11" s="240">
        <v>98.780487804878007</v>
      </c>
      <c r="D11" s="228">
        <v>73.676577229876699</v>
      </c>
      <c r="E11" s="245">
        <v>70.238095238095198</v>
      </c>
      <c r="F11" s="228">
        <v>98.305084745762699</v>
      </c>
      <c r="G11" s="245">
        <v>92.5</v>
      </c>
      <c r="H11" s="228">
        <v>94.285714285714306</v>
      </c>
      <c r="I11" s="245">
        <v>75.130072840790902</v>
      </c>
      <c r="J11" s="228">
        <v>99.730458221024307</v>
      </c>
      <c r="K11" s="245">
        <v>97.368421052631604</v>
      </c>
    </row>
    <row r="12" spans="1:11" s="1" customFormat="1" ht="17.25" customHeight="1" x14ac:dyDescent="0.3">
      <c r="A12" s="43" t="s">
        <v>315</v>
      </c>
      <c r="B12" s="44" t="s">
        <v>12</v>
      </c>
      <c r="C12" s="240">
        <v>100</v>
      </c>
      <c r="D12" s="228">
        <v>77.515723270440205</v>
      </c>
      <c r="E12" s="245">
        <v>80.2816901408451</v>
      </c>
      <c r="F12" s="228">
        <v>93.75</v>
      </c>
      <c r="G12" s="245">
        <v>93.75</v>
      </c>
      <c r="H12" s="228">
        <v>84.615384615384599</v>
      </c>
      <c r="I12" s="245">
        <v>82.887700534759404</v>
      </c>
      <c r="J12" s="228">
        <v>98.787878787878796</v>
      </c>
      <c r="K12" s="245">
        <v>88.235294117647101</v>
      </c>
    </row>
    <row r="13" spans="1:11" s="1" customFormat="1" ht="17.25" customHeight="1" x14ac:dyDescent="0.3">
      <c r="A13" s="43" t="s">
        <v>166</v>
      </c>
      <c r="B13" s="44" t="s">
        <v>13</v>
      </c>
      <c r="C13" s="240">
        <v>100</v>
      </c>
      <c r="D13" s="228">
        <v>90.971428571428604</v>
      </c>
      <c r="E13" s="245">
        <v>90.688259109311701</v>
      </c>
      <c r="F13" s="228">
        <v>90.804597701149405</v>
      </c>
      <c r="G13" s="245">
        <v>85.714285714285694</v>
      </c>
      <c r="H13" s="228">
        <v>95.238095238095198</v>
      </c>
      <c r="I13" s="245">
        <v>95.566502463054206</v>
      </c>
      <c r="J13" s="228">
        <v>99.423631123919293</v>
      </c>
      <c r="K13" s="245">
        <v>96.078431372549005</v>
      </c>
    </row>
    <row r="14" spans="1:11" s="1" customFormat="1" ht="17.25" customHeight="1" x14ac:dyDescent="0.3">
      <c r="A14" s="43" t="s">
        <v>166</v>
      </c>
      <c r="B14" s="44" t="s">
        <v>14</v>
      </c>
      <c r="C14" s="240">
        <v>99.019607843137294</v>
      </c>
      <c r="D14" s="228">
        <v>87.239165329052994</v>
      </c>
      <c r="E14" s="245">
        <v>90.522243713733104</v>
      </c>
      <c r="F14" s="228">
        <v>97.660818713450297</v>
      </c>
      <c r="G14" s="245">
        <v>89.017341040462398</v>
      </c>
      <c r="H14" s="228">
        <v>86.885245901639294</v>
      </c>
      <c r="I14" s="245">
        <v>95.779816513761503</v>
      </c>
      <c r="J14" s="228">
        <v>99.353448275862107</v>
      </c>
      <c r="K14" s="245">
        <v>93.877551020408205</v>
      </c>
    </row>
    <row r="15" spans="1:11" s="1" customFormat="1" ht="17.25" customHeight="1" x14ac:dyDescent="0.3">
      <c r="A15" s="43" t="s">
        <v>251</v>
      </c>
      <c r="B15" s="44" t="s">
        <v>15</v>
      </c>
      <c r="C15" s="240">
        <v>99.537037037036995</v>
      </c>
      <c r="D15" s="228">
        <v>84.570957095709602</v>
      </c>
      <c r="E15" s="245">
        <v>97.587719298245602</v>
      </c>
      <c r="F15" s="228">
        <v>100</v>
      </c>
      <c r="G15" s="245">
        <v>98.859315589353599</v>
      </c>
      <c r="H15" s="228">
        <v>73.714285714285694</v>
      </c>
      <c r="I15" s="245">
        <v>90.946261682243005</v>
      </c>
      <c r="J15" s="228">
        <v>99.501246882792998</v>
      </c>
      <c r="K15" s="245">
        <v>94.202898550724598</v>
      </c>
    </row>
    <row r="16" spans="1:11" s="1" customFormat="1" ht="17.25" customHeight="1" x14ac:dyDescent="0.3">
      <c r="A16" s="43" t="s">
        <v>152</v>
      </c>
      <c r="B16" s="44" t="s">
        <v>16</v>
      </c>
      <c r="C16" s="240">
        <v>99.019607843137294</v>
      </c>
      <c r="D16" s="228">
        <v>80.648064806480605</v>
      </c>
      <c r="E16" s="245">
        <v>90.353697749196101</v>
      </c>
      <c r="F16" s="228">
        <v>93.258426966292106</v>
      </c>
      <c r="G16" s="245">
        <v>92.045454545454504</v>
      </c>
      <c r="H16" s="228">
        <v>78</v>
      </c>
      <c r="I16" s="245">
        <v>94.052419354838705</v>
      </c>
      <c r="J16" s="228">
        <v>99.450549450549502</v>
      </c>
      <c r="K16" s="245">
        <v>96.721311475409806</v>
      </c>
    </row>
    <row r="17" spans="1:11" s="1" customFormat="1" ht="17.25" customHeight="1" x14ac:dyDescent="0.3">
      <c r="A17" s="43" t="s">
        <v>153</v>
      </c>
      <c r="B17" s="44" t="s">
        <v>17</v>
      </c>
      <c r="C17" s="240">
        <v>100</v>
      </c>
      <c r="D17" s="228">
        <v>93.899521531100504</v>
      </c>
      <c r="E17" s="245">
        <v>83.904619970193707</v>
      </c>
      <c r="F17" s="228">
        <v>96.713615023474205</v>
      </c>
      <c r="G17" s="245">
        <v>93.925233644859802</v>
      </c>
      <c r="H17" s="228">
        <v>91.358024691357997</v>
      </c>
      <c r="I17" s="245">
        <v>99.024640657084205</v>
      </c>
      <c r="J17" s="228">
        <v>100</v>
      </c>
      <c r="K17" s="245">
        <v>100</v>
      </c>
    </row>
    <row r="18" spans="1:11" s="1" customFormat="1" ht="17.25" customHeight="1" x14ac:dyDescent="0.3">
      <c r="A18" s="43" t="s">
        <v>152</v>
      </c>
      <c r="B18" s="44" t="s">
        <v>18</v>
      </c>
      <c r="C18" s="240">
        <v>99.038461538461604</v>
      </c>
      <c r="D18" s="228">
        <v>81.778169014084497</v>
      </c>
      <c r="E18" s="245">
        <v>84.482758620689694</v>
      </c>
      <c r="F18" s="228">
        <v>93.548387096774206</v>
      </c>
      <c r="G18" s="245">
        <v>90.625</v>
      </c>
      <c r="H18" s="228">
        <v>91.6666666666667</v>
      </c>
      <c r="I18" s="245">
        <v>93.677717810331501</v>
      </c>
      <c r="J18" s="228">
        <v>99.6941896024465</v>
      </c>
      <c r="K18" s="245">
        <v>80</v>
      </c>
    </row>
    <row r="19" spans="1:11" s="1" customFormat="1" ht="17.25" customHeight="1" x14ac:dyDescent="0.3">
      <c r="A19" s="43" t="s">
        <v>315</v>
      </c>
      <c r="B19" s="44" t="s">
        <v>19</v>
      </c>
      <c r="C19" s="240">
        <v>90.909090909090907</v>
      </c>
      <c r="D19" s="228">
        <v>83.928571428571402</v>
      </c>
      <c r="E19" s="245">
        <v>92.857142857142904</v>
      </c>
      <c r="F19" s="228">
        <v>100</v>
      </c>
      <c r="G19" s="245">
        <v>100</v>
      </c>
      <c r="H19" s="228">
        <v>90</v>
      </c>
      <c r="I19" s="245">
        <v>85</v>
      </c>
      <c r="J19" s="228">
        <v>100</v>
      </c>
      <c r="K19" s="245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40">
        <v>100</v>
      </c>
      <c r="D20" s="228">
        <v>64.611872146118699</v>
      </c>
      <c r="E20" s="245">
        <v>29.059829059829099</v>
      </c>
      <c r="F20" s="228">
        <v>90.909090909090907</v>
      </c>
      <c r="G20" s="245">
        <v>60</v>
      </c>
      <c r="H20" s="228">
        <v>81.632653061224502</v>
      </c>
      <c r="I20" s="245">
        <v>85.379061371841203</v>
      </c>
      <c r="J20" s="228">
        <v>96.283783783783804</v>
      </c>
      <c r="K20" s="245">
        <v>54.1666666666667</v>
      </c>
    </row>
    <row r="21" spans="1:11" s="1" customFormat="1" ht="17.25" customHeight="1" x14ac:dyDescent="0.3">
      <c r="A21" s="45" t="s">
        <v>142</v>
      </c>
      <c r="B21" s="44" t="s">
        <v>21</v>
      </c>
      <c r="C21" s="240">
        <v>96.6666666666667</v>
      </c>
      <c r="D21" s="228">
        <v>84.561403508771903</v>
      </c>
      <c r="E21" s="245">
        <v>84.905660377358501</v>
      </c>
      <c r="F21" s="228">
        <v>100</v>
      </c>
      <c r="G21" s="245">
        <v>100</v>
      </c>
      <c r="H21" s="228">
        <v>78.571428571428598</v>
      </c>
      <c r="I21" s="245">
        <v>83.643122676579907</v>
      </c>
      <c r="J21" s="228">
        <v>98.989898989899004</v>
      </c>
      <c r="K21" s="245">
        <v>85.714285714285694</v>
      </c>
    </row>
    <row r="22" spans="1:11" s="1" customFormat="1" ht="17.25" customHeight="1" x14ac:dyDescent="0.3">
      <c r="A22" s="45" t="s">
        <v>152</v>
      </c>
      <c r="B22" s="44" t="s">
        <v>22</v>
      </c>
      <c r="C22" s="240">
        <v>100</v>
      </c>
      <c r="D22" s="228">
        <v>83.284334313313707</v>
      </c>
      <c r="E22" s="245">
        <v>93.918918918918905</v>
      </c>
      <c r="F22" s="228">
        <v>91.525423728813607</v>
      </c>
      <c r="G22" s="245">
        <v>83.8983050847458</v>
      </c>
      <c r="H22" s="228">
        <v>80.794701986755001</v>
      </c>
      <c r="I22" s="245">
        <v>92.423590185105496</v>
      </c>
      <c r="J22" s="228">
        <v>100</v>
      </c>
      <c r="K22" s="245">
        <v>100</v>
      </c>
    </row>
    <row r="23" spans="1:11" s="1" customFormat="1" ht="17.25" customHeight="1" x14ac:dyDescent="0.3">
      <c r="A23" s="43" t="s">
        <v>142</v>
      </c>
      <c r="B23" s="44" t="s">
        <v>23</v>
      </c>
      <c r="C23" s="240">
        <v>96.774193548387103</v>
      </c>
      <c r="D23" s="228">
        <v>77.006172839506206</v>
      </c>
      <c r="E23" s="245">
        <v>73.443983402489593</v>
      </c>
      <c r="F23" s="228">
        <v>94</v>
      </c>
      <c r="G23" s="245">
        <v>92</v>
      </c>
      <c r="H23" s="228">
        <v>96.428571428571402</v>
      </c>
      <c r="I23" s="245">
        <v>92.783505154639201</v>
      </c>
      <c r="J23" s="228">
        <v>98.4962406015038</v>
      </c>
      <c r="K23" s="245">
        <v>83.3333333333333</v>
      </c>
    </row>
    <row r="24" spans="1:11" s="1" customFormat="1" ht="17.25" customHeight="1" x14ac:dyDescent="0.3">
      <c r="A24" s="43" t="s">
        <v>251</v>
      </c>
      <c r="B24" s="44" t="s">
        <v>24</v>
      </c>
      <c r="C24" s="240">
        <v>100</v>
      </c>
      <c r="D24" s="228">
        <v>92.822966507177</v>
      </c>
      <c r="E24" s="245">
        <v>98.701298701298697</v>
      </c>
      <c r="F24" s="228">
        <v>100</v>
      </c>
      <c r="G24" s="245">
        <v>95.454545454545496</v>
      </c>
      <c r="H24" s="228">
        <v>80</v>
      </c>
      <c r="I24" s="245">
        <v>96.652719665272002</v>
      </c>
      <c r="J24" s="228">
        <v>98.989898989899004</v>
      </c>
      <c r="K24" s="245">
        <v>88.8888888888889</v>
      </c>
    </row>
    <row r="25" spans="1:11" s="1" customFormat="1" ht="17.25" customHeight="1" x14ac:dyDescent="0.3">
      <c r="A25" s="43" t="s">
        <v>315</v>
      </c>
      <c r="B25" s="44" t="s">
        <v>25</v>
      </c>
      <c r="C25" s="240">
        <v>100</v>
      </c>
      <c r="D25" s="228">
        <v>73.942093541202695</v>
      </c>
      <c r="E25" s="245">
        <v>61.818181818181799</v>
      </c>
      <c r="F25" s="228">
        <v>100</v>
      </c>
      <c r="G25" s="245">
        <v>100</v>
      </c>
      <c r="H25" s="228">
        <v>85.714285714285694</v>
      </c>
      <c r="I25" s="245">
        <v>78.571428571428598</v>
      </c>
      <c r="J25" s="228">
        <v>100</v>
      </c>
      <c r="K25" s="245">
        <v>100</v>
      </c>
    </row>
    <row r="26" spans="1:11" s="1" customFormat="1" ht="17.25" customHeight="1" x14ac:dyDescent="0.3">
      <c r="A26" s="43" t="s">
        <v>251</v>
      </c>
      <c r="B26" s="44" t="s">
        <v>26</v>
      </c>
      <c r="C26" s="240">
        <v>92.307692307692307</v>
      </c>
      <c r="D26" s="228">
        <v>85.185185185185205</v>
      </c>
      <c r="E26" s="245">
        <v>88.8888888888889</v>
      </c>
      <c r="F26" s="228">
        <v>100</v>
      </c>
      <c r="G26" s="245">
        <v>100</v>
      </c>
      <c r="H26" s="228">
        <v>86.6666666666667</v>
      </c>
      <c r="I26" s="245">
        <v>100</v>
      </c>
      <c r="J26" s="228">
        <v>100</v>
      </c>
      <c r="K26" s="245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40">
        <v>99.183673469387799</v>
      </c>
      <c r="D27" s="228">
        <v>73.036649214659704</v>
      </c>
      <c r="E27" s="245">
        <v>81.655844155844207</v>
      </c>
      <c r="F27" s="228">
        <v>95.092024539877301</v>
      </c>
      <c r="G27" s="245">
        <v>91.304347826086996</v>
      </c>
      <c r="H27" s="228">
        <v>79.816513761467903</v>
      </c>
      <c r="I27" s="245">
        <v>85.125515174222599</v>
      </c>
      <c r="J27" s="228">
        <v>98.556430446194199</v>
      </c>
      <c r="K27" s="245">
        <v>86.25</v>
      </c>
    </row>
    <row r="28" spans="1:11" s="1" customFormat="1" ht="17.25" customHeight="1" x14ac:dyDescent="0.3">
      <c r="A28" s="43" t="s">
        <v>166</v>
      </c>
      <c r="B28" s="44" t="s">
        <v>28</v>
      </c>
      <c r="C28" s="240">
        <v>99.401197604790397</v>
      </c>
      <c r="D28" s="228">
        <v>79.374534623976203</v>
      </c>
      <c r="E28" s="245">
        <v>76.373626373626394</v>
      </c>
      <c r="F28" s="228">
        <v>95.035460992907801</v>
      </c>
      <c r="G28" s="245">
        <v>79.8611111111111</v>
      </c>
      <c r="H28" s="228">
        <v>74.193548387096797</v>
      </c>
      <c r="I28" s="245">
        <v>77.5481111903065</v>
      </c>
      <c r="J28" s="228">
        <v>100</v>
      </c>
      <c r="K28" s="245">
        <v>100</v>
      </c>
    </row>
    <row r="29" spans="1:11" s="1" customFormat="1" ht="17.25" customHeight="1" x14ac:dyDescent="0.3">
      <c r="A29" s="43" t="s">
        <v>166</v>
      </c>
      <c r="B29" s="44" t="s">
        <v>29</v>
      </c>
      <c r="C29" s="240">
        <v>98.265895953757195</v>
      </c>
      <c r="D29" s="228">
        <v>79.689521345407499</v>
      </c>
      <c r="E29" s="245">
        <v>59.126365054602203</v>
      </c>
      <c r="F29" s="228">
        <v>89.516129032258107</v>
      </c>
      <c r="G29" s="245">
        <v>78.2945736434108</v>
      </c>
      <c r="H29" s="228">
        <v>96.052631578947398</v>
      </c>
      <c r="I29" s="245">
        <v>83.034571062740099</v>
      </c>
      <c r="J29" s="228">
        <v>98.313659359190595</v>
      </c>
      <c r="K29" s="245">
        <v>85.915492957746494</v>
      </c>
    </row>
    <row r="30" spans="1:11" s="1" customFormat="1" ht="17.25" customHeight="1" x14ac:dyDescent="0.3">
      <c r="A30" s="43" t="s">
        <v>166</v>
      </c>
      <c r="B30" s="44" t="s">
        <v>30</v>
      </c>
      <c r="C30" s="240">
        <v>99.012954966070296</v>
      </c>
      <c r="D30" s="228">
        <v>80.307776113305195</v>
      </c>
      <c r="E30" s="245">
        <v>77.832817337461293</v>
      </c>
      <c r="F30" s="228">
        <v>94.805194805194802</v>
      </c>
      <c r="G30" s="245">
        <v>88.870703764320794</v>
      </c>
      <c r="H30" s="228">
        <v>85.3333333333333</v>
      </c>
      <c r="I30" s="245">
        <v>95.617772367620205</v>
      </c>
      <c r="J30" s="228">
        <v>98.423683198769695</v>
      </c>
      <c r="K30" s="245">
        <v>86.858974358974393</v>
      </c>
    </row>
    <row r="31" spans="1:11" s="1" customFormat="1" ht="17.25" customHeight="1" x14ac:dyDescent="0.3">
      <c r="A31" s="43" t="s">
        <v>315</v>
      </c>
      <c r="B31" s="44" t="s">
        <v>31</v>
      </c>
      <c r="C31" s="240">
        <v>100</v>
      </c>
      <c r="D31" s="228">
        <v>83.265306122449005</v>
      </c>
      <c r="E31" s="245">
        <v>93.650793650793702</v>
      </c>
      <c r="F31" s="228">
        <v>100</v>
      </c>
      <c r="G31" s="245">
        <v>92.307692307692307</v>
      </c>
      <c r="H31" s="228">
        <v>89.285714285714306</v>
      </c>
      <c r="I31" s="245">
        <v>85.537190082644599</v>
      </c>
      <c r="J31" s="228">
        <v>99.029126213592207</v>
      </c>
      <c r="K31" s="245">
        <v>91.6666666666667</v>
      </c>
    </row>
    <row r="32" spans="1:11" s="1" customFormat="1" ht="17.25" customHeight="1" x14ac:dyDescent="0.3">
      <c r="A32" s="43" t="s">
        <v>315</v>
      </c>
      <c r="B32" s="44" t="s">
        <v>32</v>
      </c>
      <c r="C32" s="240">
        <v>95.454545454545496</v>
      </c>
      <c r="D32" s="228">
        <v>86.274509803921603</v>
      </c>
      <c r="E32" s="245">
        <v>93.589743589743605</v>
      </c>
      <c r="F32" s="228">
        <v>100</v>
      </c>
      <c r="G32" s="245">
        <v>95.238095238095198</v>
      </c>
      <c r="H32" s="228">
        <v>94.736842105263193</v>
      </c>
      <c r="I32" s="245">
        <v>91.126279863481201</v>
      </c>
      <c r="J32" s="228">
        <v>100</v>
      </c>
      <c r="K32" s="245">
        <v>100</v>
      </c>
    </row>
    <row r="33" spans="1:11" s="1" customFormat="1" ht="17.25" customHeight="1" x14ac:dyDescent="0.3">
      <c r="A33" s="43" t="s">
        <v>142</v>
      </c>
      <c r="B33" s="44" t="s">
        <v>33</v>
      </c>
      <c r="C33" s="240">
        <v>96.9072164948454</v>
      </c>
      <c r="D33" s="228">
        <v>73.459507042253506</v>
      </c>
      <c r="E33" s="245">
        <v>74.823196605374804</v>
      </c>
      <c r="F33" s="228">
        <v>93.950177935943103</v>
      </c>
      <c r="G33" s="245">
        <v>70.462633451957302</v>
      </c>
      <c r="H33" s="228">
        <v>75</v>
      </c>
      <c r="I33" s="245">
        <v>77.977080219232704</v>
      </c>
      <c r="J33" s="228">
        <v>97.186700767263403</v>
      </c>
      <c r="K33" s="245">
        <v>73.809523809523796</v>
      </c>
    </row>
    <row r="34" spans="1:11" s="1" customFormat="1" ht="17.25" customHeight="1" x14ac:dyDescent="0.3">
      <c r="A34" s="43" t="s">
        <v>142</v>
      </c>
      <c r="B34" s="44" t="s">
        <v>34</v>
      </c>
      <c r="C34" s="240">
        <v>98.837209302325604</v>
      </c>
      <c r="D34" s="228">
        <v>81.833910034602098</v>
      </c>
      <c r="E34" s="245">
        <v>42.561983471074399</v>
      </c>
      <c r="F34" s="228">
        <v>98.039215686274503</v>
      </c>
      <c r="G34" s="245">
        <v>87.037037037036995</v>
      </c>
      <c r="H34" s="228">
        <v>87.5</v>
      </c>
      <c r="I34" s="245">
        <v>89.84375</v>
      </c>
      <c r="J34" s="228">
        <v>97.972972972972997</v>
      </c>
      <c r="K34" s="245">
        <v>86.363636363636402</v>
      </c>
    </row>
    <row r="35" spans="1:11" s="1" customFormat="1" ht="17.25" customHeight="1" x14ac:dyDescent="0.3">
      <c r="A35" s="43" t="s">
        <v>166</v>
      </c>
      <c r="B35" s="44" t="s">
        <v>35</v>
      </c>
      <c r="C35" s="240">
        <v>100</v>
      </c>
      <c r="D35" s="228">
        <v>73.314866112650094</v>
      </c>
      <c r="E35" s="245">
        <v>64.406779661016898</v>
      </c>
      <c r="F35" s="228">
        <v>86.619718309859195</v>
      </c>
      <c r="G35" s="245">
        <v>81.021897810219002</v>
      </c>
      <c r="H35" s="228">
        <v>84.905660377358501</v>
      </c>
      <c r="I35" s="245">
        <v>84.688581314878903</v>
      </c>
      <c r="J35" s="228">
        <v>94.972067039106193</v>
      </c>
      <c r="K35" s="245">
        <v>53.846153846153904</v>
      </c>
    </row>
    <row r="36" spans="1:11" s="1" customFormat="1" ht="17.25" customHeight="1" x14ac:dyDescent="0.3">
      <c r="A36" s="45" t="s">
        <v>142</v>
      </c>
      <c r="B36" s="44" t="s">
        <v>36</v>
      </c>
      <c r="C36" s="240">
        <v>98.299319727891202</v>
      </c>
      <c r="D36" s="228">
        <v>76.766304347826093</v>
      </c>
      <c r="E36" s="245">
        <v>77.481840193704599</v>
      </c>
      <c r="F36" s="228">
        <v>96.103896103896105</v>
      </c>
      <c r="G36" s="245">
        <v>90.789473684210506</v>
      </c>
      <c r="H36" s="228">
        <v>90.066225165562898</v>
      </c>
      <c r="I36" s="245">
        <v>78.8317107093185</v>
      </c>
      <c r="J36" s="228">
        <v>98.881640260950604</v>
      </c>
      <c r="K36" s="245">
        <v>88.461538461538495</v>
      </c>
    </row>
    <row r="37" spans="1:11" s="1" customFormat="1" ht="17.25" customHeight="1" x14ac:dyDescent="0.3">
      <c r="A37" s="43" t="s">
        <v>238</v>
      </c>
      <c r="B37" s="44" t="s">
        <v>37</v>
      </c>
      <c r="C37" s="240">
        <v>98.4962406015038</v>
      </c>
      <c r="D37" s="228">
        <v>66.841552990556096</v>
      </c>
      <c r="E37" s="245">
        <v>14.159292035398201</v>
      </c>
      <c r="F37" s="228">
        <v>76</v>
      </c>
      <c r="G37" s="245">
        <v>76</v>
      </c>
      <c r="H37" s="228">
        <v>92.307692307692307</v>
      </c>
      <c r="I37" s="245">
        <v>78.401997503121095</v>
      </c>
      <c r="J37" s="228">
        <v>96.5</v>
      </c>
      <c r="K37" s="245">
        <v>56.25</v>
      </c>
    </row>
    <row r="38" spans="1:11" s="1" customFormat="1" ht="17.25" customHeight="1" x14ac:dyDescent="0.3">
      <c r="A38" s="43" t="s">
        <v>238</v>
      </c>
      <c r="B38" s="44" t="s">
        <v>38</v>
      </c>
      <c r="C38" s="240">
        <v>86.6666666666667</v>
      </c>
      <c r="D38" s="228">
        <v>71.0010319917441</v>
      </c>
      <c r="E38" s="245">
        <v>32.978723404255298</v>
      </c>
      <c r="F38" s="228">
        <v>85.714285714285694</v>
      </c>
      <c r="G38" s="245">
        <v>72</v>
      </c>
      <c r="H38" s="228">
        <v>100</v>
      </c>
      <c r="I38" s="245">
        <v>83.261802575107296</v>
      </c>
      <c r="J38" s="228">
        <v>94.416243654822296</v>
      </c>
      <c r="K38" s="245">
        <v>26.6666666666667</v>
      </c>
    </row>
    <row r="39" spans="1:11" s="1" customFormat="1" ht="17.25" customHeight="1" x14ac:dyDescent="0.3">
      <c r="A39" s="43" t="s">
        <v>142</v>
      </c>
      <c r="B39" s="44" t="s">
        <v>39</v>
      </c>
      <c r="C39" s="240">
        <v>97.887323943661997</v>
      </c>
      <c r="D39" s="228">
        <v>77.812876052948297</v>
      </c>
      <c r="E39" s="245">
        <v>78.581871345029199</v>
      </c>
      <c r="F39" s="228">
        <v>98.3766233766234</v>
      </c>
      <c r="G39" s="245">
        <v>93.464052287581694</v>
      </c>
      <c r="H39" s="228">
        <v>82.547169811320799</v>
      </c>
      <c r="I39" s="245">
        <v>96.6228226093139</v>
      </c>
      <c r="J39" s="228">
        <v>99.766627771295205</v>
      </c>
      <c r="K39" s="245">
        <v>97.802197802197796</v>
      </c>
    </row>
    <row r="40" spans="1:11" s="1" customFormat="1" ht="17.25" customHeight="1" x14ac:dyDescent="0.3">
      <c r="A40" s="43" t="s">
        <v>238</v>
      </c>
      <c r="B40" s="44" t="s">
        <v>40</v>
      </c>
      <c r="C40" s="240">
        <v>98.863636363636402</v>
      </c>
      <c r="D40" s="228">
        <v>82.528263103802701</v>
      </c>
      <c r="E40" s="245">
        <v>78.260869565217405</v>
      </c>
      <c r="F40" s="228">
        <v>93.548387096774206</v>
      </c>
      <c r="G40" s="245">
        <v>90.322580645161295</v>
      </c>
      <c r="H40" s="228">
        <v>95</v>
      </c>
      <c r="I40" s="245">
        <v>83.262531860662705</v>
      </c>
      <c r="J40" s="228">
        <v>97.941176470588204</v>
      </c>
      <c r="K40" s="245">
        <v>81.081081081081095</v>
      </c>
    </row>
    <row r="41" spans="1:11" s="1" customFormat="1" ht="17.25" customHeight="1" x14ac:dyDescent="0.3">
      <c r="A41" s="43" t="s">
        <v>152</v>
      </c>
      <c r="B41" s="44" t="s">
        <v>41</v>
      </c>
      <c r="C41" s="240">
        <v>99.677419354838705</v>
      </c>
      <c r="D41" s="228">
        <v>78.571428571428598</v>
      </c>
      <c r="E41" s="245">
        <v>77.893820713664098</v>
      </c>
      <c r="F41" s="228">
        <v>95.167286245353196</v>
      </c>
      <c r="G41" s="245">
        <v>90.875912408759106</v>
      </c>
      <c r="H41" s="228">
        <v>84.615384615384599</v>
      </c>
      <c r="I41" s="245">
        <v>81.851966553112405</v>
      </c>
      <c r="J41" s="228">
        <v>99.345182413470496</v>
      </c>
      <c r="K41" s="245">
        <v>95.302013422818803</v>
      </c>
    </row>
    <row r="42" spans="1:11" s="1" customFormat="1" ht="17.25" customHeight="1" x14ac:dyDescent="0.3">
      <c r="A42" s="43" t="s">
        <v>315</v>
      </c>
      <c r="B42" s="44" t="s">
        <v>42</v>
      </c>
      <c r="C42" s="240">
        <v>100</v>
      </c>
      <c r="D42" s="228">
        <v>84</v>
      </c>
      <c r="E42" s="245">
        <v>92.592592592592595</v>
      </c>
      <c r="F42" s="228">
        <v>80</v>
      </c>
      <c r="G42" s="245">
        <v>70</v>
      </c>
      <c r="H42" s="228">
        <v>86.6666666666667</v>
      </c>
      <c r="I42" s="245">
        <v>86.776859504132204</v>
      </c>
      <c r="J42" s="228">
        <v>100</v>
      </c>
      <c r="K42" s="245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40">
        <v>87.5</v>
      </c>
      <c r="D43" s="228">
        <v>77</v>
      </c>
      <c r="E43" s="245">
        <v>75</v>
      </c>
      <c r="F43" s="228">
        <v>100</v>
      </c>
      <c r="G43" s="245">
        <v>100</v>
      </c>
      <c r="H43" s="228">
        <v>20</v>
      </c>
      <c r="I43" s="245">
        <v>88.75</v>
      </c>
      <c r="J43" s="228">
        <v>100</v>
      </c>
      <c r="K43" s="245">
        <v>100</v>
      </c>
    </row>
    <row r="44" spans="1:11" s="1" customFormat="1" ht="17.25" customHeight="1" x14ac:dyDescent="0.3">
      <c r="A44" s="43" t="s">
        <v>238</v>
      </c>
      <c r="B44" s="44" t="s">
        <v>44</v>
      </c>
      <c r="C44" s="240">
        <v>100</v>
      </c>
      <c r="D44" s="228">
        <v>72.615923009623799</v>
      </c>
      <c r="E44" s="245">
        <v>85.470085470085493</v>
      </c>
      <c r="F44" s="228">
        <v>89.523809523809504</v>
      </c>
      <c r="G44" s="245">
        <v>82.407407407407405</v>
      </c>
      <c r="H44" s="228">
        <v>95.238095238095198</v>
      </c>
      <c r="I44" s="245">
        <v>79.710144927536206</v>
      </c>
      <c r="J44" s="228">
        <v>100</v>
      </c>
      <c r="K44" s="245">
        <v>100</v>
      </c>
    </row>
    <row r="45" spans="1:11" s="1" customFormat="1" ht="17.25" customHeight="1" x14ac:dyDescent="0.3">
      <c r="A45" s="43" t="s">
        <v>238</v>
      </c>
      <c r="B45" s="44" t="s">
        <v>45</v>
      </c>
      <c r="C45" s="240">
        <v>96.428571428571402</v>
      </c>
      <c r="D45" s="228">
        <v>77.691107644305802</v>
      </c>
      <c r="E45" s="245">
        <v>93.7007874015748</v>
      </c>
      <c r="F45" s="228">
        <v>97.142857142857096</v>
      </c>
      <c r="G45" s="245">
        <v>83.098591549295804</v>
      </c>
      <c r="H45" s="228">
        <v>100</v>
      </c>
      <c r="I45" s="245">
        <v>88.935281837160801</v>
      </c>
      <c r="J45" s="228">
        <v>100</v>
      </c>
      <c r="K45" s="245">
        <v>100</v>
      </c>
    </row>
    <row r="46" spans="1:11" s="1" customFormat="1" ht="17.25" customHeight="1" x14ac:dyDescent="0.3">
      <c r="A46" s="43" t="s">
        <v>142</v>
      </c>
      <c r="B46" s="44" t="s">
        <v>46</v>
      </c>
      <c r="C46" s="240">
        <v>97.303370786516894</v>
      </c>
      <c r="D46" s="228">
        <v>82.8795098706603</v>
      </c>
      <c r="E46" s="245">
        <v>83.113568694172699</v>
      </c>
      <c r="F46" s="228">
        <v>96.963562753036399</v>
      </c>
      <c r="G46" s="245">
        <v>83.3333333333333</v>
      </c>
      <c r="H46" s="228">
        <v>86.894586894586894</v>
      </c>
      <c r="I46" s="245">
        <v>91.801450083658693</v>
      </c>
      <c r="J46" s="228">
        <v>99.224376731302002</v>
      </c>
      <c r="K46" s="245">
        <v>92.592592592592595</v>
      </c>
    </row>
    <row r="47" spans="1:11" s="1" customFormat="1" ht="17.25" customHeight="1" x14ac:dyDescent="0.3">
      <c r="A47" s="43" t="s">
        <v>142</v>
      </c>
      <c r="B47" s="44" t="s">
        <v>47</v>
      </c>
      <c r="C47" s="240">
        <v>99.459459459459495</v>
      </c>
      <c r="D47" s="228">
        <v>80.732345248474303</v>
      </c>
      <c r="E47" s="245">
        <v>74.450084602368904</v>
      </c>
      <c r="F47" s="228">
        <v>95.628415300546393</v>
      </c>
      <c r="G47" s="245">
        <v>85.263157894736807</v>
      </c>
      <c r="H47" s="228">
        <v>85.858585858585897</v>
      </c>
      <c r="I47" s="245">
        <v>95.198675496688793</v>
      </c>
      <c r="J47" s="228">
        <v>99.430199430199394</v>
      </c>
      <c r="K47" s="245">
        <v>94.520547945205493</v>
      </c>
    </row>
    <row r="48" spans="1:11" s="1" customFormat="1" ht="17.25" customHeight="1" x14ac:dyDescent="0.3">
      <c r="A48" s="43" t="s">
        <v>238</v>
      </c>
      <c r="B48" s="44" t="s">
        <v>48</v>
      </c>
      <c r="C48" s="240">
        <v>100</v>
      </c>
      <c r="D48" s="228">
        <v>83.558558558558602</v>
      </c>
      <c r="E48" s="245">
        <v>73.066666666666706</v>
      </c>
      <c r="F48" s="228">
        <v>94.4444444444444</v>
      </c>
      <c r="G48" s="245">
        <v>88.181818181818201</v>
      </c>
      <c r="H48" s="228">
        <v>88.8888888888889</v>
      </c>
      <c r="I48" s="245">
        <v>93.203883495145604</v>
      </c>
      <c r="J48" s="228">
        <v>99.485861182519301</v>
      </c>
      <c r="K48" s="245">
        <v>95.238095238095198</v>
      </c>
    </row>
    <row r="49" spans="1:11" s="1" customFormat="1" ht="17.25" customHeight="1" x14ac:dyDescent="0.3">
      <c r="A49" s="43" t="s">
        <v>153</v>
      </c>
      <c r="B49" s="44" t="s">
        <v>49</v>
      </c>
      <c r="C49" s="240">
        <v>100</v>
      </c>
      <c r="D49" s="228">
        <v>82.624481327800794</v>
      </c>
      <c r="E49" s="245">
        <v>78.6458333333333</v>
      </c>
      <c r="F49" s="228">
        <v>90.303030303030297</v>
      </c>
      <c r="G49" s="245">
        <v>85.534591194968598</v>
      </c>
      <c r="H49" s="228">
        <v>93.388429752066102</v>
      </c>
      <c r="I49" s="245">
        <v>82.868089764641496</v>
      </c>
      <c r="J49" s="228">
        <v>99.484536082474193</v>
      </c>
      <c r="K49" s="245">
        <v>94.642857142857096</v>
      </c>
    </row>
    <row r="50" spans="1:11" s="1" customFormat="1" ht="17.25" customHeight="1" x14ac:dyDescent="0.3">
      <c r="A50" s="43" t="s">
        <v>251</v>
      </c>
      <c r="B50" s="44" t="s">
        <v>50</v>
      </c>
      <c r="C50" s="240">
        <v>98.412698412698404</v>
      </c>
      <c r="D50" s="228">
        <v>79.870129870129901</v>
      </c>
      <c r="E50" s="245">
        <v>83.687943262411395</v>
      </c>
      <c r="F50" s="228">
        <v>100</v>
      </c>
      <c r="G50" s="245">
        <v>93.939393939393895</v>
      </c>
      <c r="H50" s="228">
        <v>68.421052631578902</v>
      </c>
      <c r="I50" s="245">
        <v>98.187311178247697</v>
      </c>
      <c r="J50" s="228">
        <v>98.660714285714306</v>
      </c>
      <c r="K50" s="245">
        <v>89.285714285714306</v>
      </c>
    </row>
    <row r="51" spans="1:11" s="1" customFormat="1" ht="17.25" customHeight="1" x14ac:dyDescent="0.3">
      <c r="A51" s="43" t="s">
        <v>251</v>
      </c>
      <c r="B51" s="44" t="s">
        <v>51</v>
      </c>
      <c r="C51" s="240">
        <v>100</v>
      </c>
      <c r="D51" s="228">
        <v>88.038277511961695</v>
      </c>
      <c r="E51" s="245">
        <v>91.147540983606604</v>
      </c>
      <c r="F51" s="228">
        <v>97.701149425287397</v>
      </c>
      <c r="G51" s="245">
        <v>91.1111111111111</v>
      </c>
      <c r="H51" s="228">
        <v>86.363636363636402</v>
      </c>
      <c r="I51" s="245">
        <v>92.526690391459098</v>
      </c>
      <c r="J51" s="228">
        <v>99.253731343283604</v>
      </c>
      <c r="K51" s="245">
        <v>93.3333333333333</v>
      </c>
    </row>
    <row r="52" spans="1:11" s="1" customFormat="1" ht="17.25" customHeight="1" x14ac:dyDescent="0.3">
      <c r="A52" s="43" t="s">
        <v>315</v>
      </c>
      <c r="B52" s="44" t="s">
        <v>52</v>
      </c>
      <c r="C52" s="240">
        <v>97.101449275362299</v>
      </c>
      <c r="D52" s="228">
        <v>78.980099502487604</v>
      </c>
      <c r="E52" s="245">
        <v>76.258992805755398</v>
      </c>
      <c r="F52" s="228">
        <v>95.454545454545496</v>
      </c>
      <c r="G52" s="245">
        <v>90.909090909090907</v>
      </c>
      <c r="H52" s="228">
        <v>90.476190476190496</v>
      </c>
      <c r="I52" s="245">
        <v>83.808095952024004</v>
      </c>
      <c r="J52" s="228">
        <v>98.6666666666667</v>
      </c>
      <c r="K52" s="245">
        <v>89.655172413793096</v>
      </c>
    </row>
    <row r="53" spans="1:11" s="1" customFormat="1" ht="17.25" customHeight="1" x14ac:dyDescent="0.3">
      <c r="A53" s="43" t="s">
        <v>153</v>
      </c>
      <c r="B53" s="44" t="s">
        <v>53</v>
      </c>
      <c r="C53" s="240">
        <v>100</v>
      </c>
      <c r="D53" s="228">
        <v>79.1666666666667</v>
      </c>
      <c r="E53" s="245">
        <v>82.105263157894697</v>
      </c>
      <c r="F53" s="228">
        <v>96.2264150943396</v>
      </c>
      <c r="G53" s="245">
        <v>83.3333333333333</v>
      </c>
      <c r="H53" s="228">
        <v>84.210526315789494</v>
      </c>
      <c r="I53" s="245">
        <v>90.78125</v>
      </c>
      <c r="J53" s="228">
        <v>98.730158730158706</v>
      </c>
      <c r="K53" s="245">
        <v>85.714285714285694</v>
      </c>
    </row>
    <row r="54" spans="1:11" s="1" customFormat="1" ht="17.25" customHeight="1" x14ac:dyDescent="0.3">
      <c r="A54" s="43" t="s">
        <v>315</v>
      </c>
      <c r="B54" s="44" t="s">
        <v>54</v>
      </c>
      <c r="C54" s="240">
        <v>85.714285714285694</v>
      </c>
      <c r="D54" s="228">
        <v>88.157894736842096</v>
      </c>
      <c r="E54" s="245">
        <v>76.923076923076906</v>
      </c>
      <c r="F54" s="228">
        <v>100</v>
      </c>
      <c r="G54" s="245">
        <v>100</v>
      </c>
      <c r="H54" s="228">
        <v>100</v>
      </c>
      <c r="I54" s="245">
        <v>81.428571428571402</v>
      </c>
      <c r="J54" s="228">
        <v>100</v>
      </c>
      <c r="K54" s="245">
        <v>100</v>
      </c>
    </row>
    <row r="55" spans="1:11" s="1" customFormat="1" ht="17.25" customHeight="1" x14ac:dyDescent="0.3">
      <c r="A55" s="43" t="s">
        <v>152</v>
      </c>
      <c r="B55" s="44" t="s">
        <v>55</v>
      </c>
      <c r="C55" s="240">
        <v>99.438202247191001</v>
      </c>
      <c r="D55" s="228">
        <v>84.183673469387799</v>
      </c>
      <c r="E55" s="245">
        <v>77.219626168224295</v>
      </c>
      <c r="F55" s="228">
        <v>91.608391608391599</v>
      </c>
      <c r="G55" s="245">
        <v>80.536912751677804</v>
      </c>
      <c r="H55" s="228">
        <v>89.285714285714306</v>
      </c>
      <c r="I55" s="245">
        <v>91.914654688377297</v>
      </c>
      <c r="J55" s="228">
        <v>99.307479224376706</v>
      </c>
      <c r="K55" s="245">
        <v>81.481481481481495</v>
      </c>
    </row>
    <row r="56" spans="1:11" s="1" customFormat="1" ht="17.25" customHeight="1" x14ac:dyDescent="0.3">
      <c r="A56" s="43" t="s">
        <v>251</v>
      </c>
      <c r="B56" s="44" t="s">
        <v>56</v>
      </c>
      <c r="C56" s="240">
        <v>100</v>
      </c>
      <c r="D56" s="228">
        <v>73.786407766990294</v>
      </c>
      <c r="E56" s="245">
        <v>61.290322580645203</v>
      </c>
      <c r="F56" s="228">
        <v>100</v>
      </c>
      <c r="G56" s="245">
        <v>100</v>
      </c>
      <c r="H56" s="228">
        <v>75.675675675675706</v>
      </c>
      <c r="I56" s="245">
        <v>86.734693877550995</v>
      </c>
      <c r="J56" s="228">
        <v>97.087378640776706</v>
      </c>
      <c r="K56" s="245">
        <v>84.210526315789494</v>
      </c>
    </row>
    <row r="57" spans="1:11" s="1" customFormat="1" ht="17.25" customHeight="1" x14ac:dyDescent="0.3">
      <c r="A57" s="43" t="s">
        <v>238</v>
      </c>
      <c r="B57" s="44" t="s">
        <v>57</v>
      </c>
      <c r="C57" s="240">
        <v>99.626865671641795</v>
      </c>
      <c r="D57" s="228">
        <v>91.519771319675996</v>
      </c>
      <c r="E57" s="245">
        <v>95.175879396984897</v>
      </c>
      <c r="F57" s="228">
        <v>99.050632911392398</v>
      </c>
      <c r="G57" s="245">
        <v>95.886075949367097</v>
      </c>
      <c r="H57" s="228">
        <v>88.7931034482759</v>
      </c>
      <c r="I57" s="245">
        <v>94.326514859127798</v>
      </c>
      <c r="J57" s="228">
        <v>99.236641221374001</v>
      </c>
      <c r="K57" s="245">
        <v>94.495412844036693</v>
      </c>
    </row>
    <row r="58" spans="1:11" s="1" customFormat="1" ht="17.25" customHeight="1" x14ac:dyDescent="0.3">
      <c r="A58" s="43" t="s">
        <v>166</v>
      </c>
      <c r="B58" s="44" t="s">
        <v>58</v>
      </c>
      <c r="C58" s="240">
        <v>100</v>
      </c>
      <c r="D58" s="228">
        <v>75</v>
      </c>
      <c r="E58" s="245">
        <v>90</v>
      </c>
      <c r="F58" s="228">
        <v>100</v>
      </c>
      <c r="G58" s="245">
        <v>100</v>
      </c>
      <c r="H58" s="228">
        <v>100</v>
      </c>
      <c r="I58" s="245">
        <v>86.029411764705898</v>
      </c>
      <c r="J58" s="228">
        <v>100</v>
      </c>
      <c r="K58" s="245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40">
        <v>99.462365591397898</v>
      </c>
      <c r="D59" s="228">
        <v>79.112754158964904</v>
      </c>
      <c r="E59" s="245">
        <v>74.493927125506104</v>
      </c>
      <c r="F59" s="228">
        <v>97.142857142857096</v>
      </c>
      <c r="G59" s="245">
        <v>91.428571428571402</v>
      </c>
      <c r="H59" s="228">
        <v>84.210526315789494</v>
      </c>
      <c r="I59" s="245">
        <v>83.496199782844698</v>
      </c>
      <c r="J59" s="228">
        <v>99.053627760252397</v>
      </c>
      <c r="K59" s="245">
        <v>88.461538461538495</v>
      </c>
    </row>
    <row r="60" spans="1:11" s="1" customFormat="1" ht="17.25" customHeight="1" x14ac:dyDescent="0.3">
      <c r="A60" s="43" t="s">
        <v>166</v>
      </c>
      <c r="B60" s="44" t="s">
        <v>60</v>
      </c>
      <c r="C60" s="240">
        <v>99.152542372881399</v>
      </c>
      <c r="D60" s="228">
        <v>83.970665269774699</v>
      </c>
      <c r="E60" s="245">
        <v>88.264462809917404</v>
      </c>
      <c r="F60" s="228">
        <v>90.109890109890102</v>
      </c>
      <c r="G60" s="245">
        <v>85.955056179775298</v>
      </c>
      <c r="H60" s="228">
        <v>94.6666666666667</v>
      </c>
      <c r="I60" s="245">
        <v>89.605336297943296</v>
      </c>
      <c r="J60" s="228">
        <v>99.512195121951194</v>
      </c>
      <c r="K60" s="245">
        <v>89.285714285714306</v>
      </c>
    </row>
    <row r="61" spans="1:11" s="1" customFormat="1" ht="17.25" customHeight="1" x14ac:dyDescent="0.3">
      <c r="A61" s="43" t="s">
        <v>152</v>
      </c>
      <c r="B61" s="44" t="s">
        <v>61</v>
      </c>
      <c r="C61" s="240">
        <v>98.672566371681398</v>
      </c>
      <c r="D61" s="228">
        <v>87.512899896800803</v>
      </c>
      <c r="E61" s="245">
        <v>60.411311053984598</v>
      </c>
      <c r="F61" s="228">
        <v>95.294117647058798</v>
      </c>
      <c r="G61" s="245">
        <v>91.764705882352899</v>
      </c>
      <c r="H61" s="228">
        <v>95.918367346938794</v>
      </c>
      <c r="I61" s="245">
        <v>96.952104499274299</v>
      </c>
      <c r="J61" s="228">
        <v>100</v>
      </c>
      <c r="K61" s="245">
        <v>100</v>
      </c>
    </row>
    <row r="62" spans="1:11" s="1" customFormat="1" ht="17.25" customHeight="1" x14ac:dyDescent="0.3">
      <c r="A62" s="43" t="s">
        <v>251</v>
      </c>
      <c r="B62" s="44" t="s">
        <v>62</v>
      </c>
      <c r="C62" s="240">
        <v>100</v>
      </c>
      <c r="D62" s="228">
        <v>79.637096774193594</v>
      </c>
      <c r="E62" s="245">
        <v>64.044943820224702</v>
      </c>
      <c r="F62" s="228">
        <v>93.939393939393895</v>
      </c>
      <c r="G62" s="245">
        <v>82.857142857142904</v>
      </c>
      <c r="H62" s="228">
        <v>65.384615384615401</v>
      </c>
      <c r="I62" s="245">
        <v>84.25</v>
      </c>
      <c r="J62" s="228">
        <v>96.428571428571402</v>
      </c>
      <c r="K62" s="245">
        <v>72.2222222222222</v>
      </c>
    </row>
    <row r="63" spans="1:11" s="1" customFormat="1" ht="17.25" customHeight="1" x14ac:dyDescent="0.3">
      <c r="A63" s="43" t="s">
        <v>251</v>
      </c>
      <c r="B63" s="44" t="s">
        <v>63</v>
      </c>
      <c r="C63" s="240">
        <v>100</v>
      </c>
      <c r="D63" s="228">
        <v>86.516853932584297</v>
      </c>
      <c r="E63" s="245">
        <v>91.176470588235304</v>
      </c>
      <c r="F63" s="228">
        <v>100</v>
      </c>
      <c r="G63" s="245">
        <v>100</v>
      </c>
      <c r="H63" s="228">
        <v>62.5</v>
      </c>
      <c r="I63" s="245">
        <v>97.933884297520706</v>
      </c>
      <c r="J63" s="228">
        <v>100</v>
      </c>
      <c r="K63" s="245">
        <v>100</v>
      </c>
    </row>
    <row r="64" spans="1:11" s="1" customFormat="1" ht="17.25" customHeight="1" x14ac:dyDescent="0.3">
      <c r="A64" s="43" t="s">
        <v>315</v>
      </c>
      <c r="B64" s="44" t="s">
        <v>64</v>
      </c>
      <c r="C64" s="240">
        <v>100</v>
      </c>
      <c r="D64" s="228">
        <v>82.824427480916</v>
      </c>
      <c r="E64" s="245">
        <v>60</v>
      </c>
      <c r="F64" s="228">
        <v>88.235294117647101</v>
      </c>
      <c r="G64" s="245">
        <v>83.3333333333333</v>
      </c>
      <c r="H64" s="228">
        <v>94.4444444444444</v>
      </c>
      <c r="I64" s="245">
        <v>88.235294117647101</v>
      </c>
      <c r="J64" s="228">
        <v>98.039215686274503</v>
      </c>
      <c r="K64" s="245">
        <v>80</v>
      </c>
    </row>
    <row r="65" spans="1:11" s="1" customFormat="1" ht="17.25" customHeight="1" x14ac:dyDescent="0.3">
      <c r="A65" s="43" t="s">
        <v>152</v>
      </c>
      <c r="B65" s="44" t="s">
        <v>65</v>
      </c>
      <c r="C65" s="240">
        <v>94.827586206896598</v>
      </c>
      <c r="D65" s="228">
        <v>73.524720893142003</v>
      </c>
      <c r="E65" s="245">
        <v>78.854625550660799</v>
      </c>
      <c r="F65" s="228">
        <v>90</v>
      </c>
      <c r="G65" s="245">
        <v>89.473684210526301</v>
      </c>
      <c r="H65" s="228">
        <v>82.758620689655203</v>
      </c>
      <c r="I65" s="245">
        <v>88.588007736943894</v>
      </c>
      <c r="J65" s="228">
        <v>99.514563106796103</v>
      </c>
      <c r="K65" s="245">
        <v>94.736842105263193</v>
      </c>
    </row>
    <row r="66" spans="1:11" s="1" customFormat="1" ht="17.25" customHeight="1" x14ac:dyDescent="0.3">
      <c r="A66" s="43" t="s">
        <v>153</v>
      </c>
      <c r="B66" s="44" t="s">
        <v>66</v>
      </c>
      <c r="C66" s="240">
        <v>98.257839721254399</v>
      </c>
      <c r="D66" s="228">
        <v>71.917906178489702</v>
      </c>
      <c r="E66" s="245">
        <v>23.585581284316099</v>
      </c>
      <c r="F66" s="228">
        <v>81.428571428571402</v>
      </c>
      <c r="G66" s="245">
        <v>49.234693877551003</v>
      </c>
      <c r="H66" s="228">
        <v>73.965936739659398</v>
      </c>
      <c r="I66" s="245">
        <v>79.037529584131605</v>
      </c>
      <c r="J66" s="228">
        <v>99.752704791344698</v>
      </c>
      <c r="K66" s="245">
        <v>98.297872340425499</v>
      </c>
    </row>
    <row r="67" spans="1:11" s="1" customFormat="1" ht="17.25" customHeight="1" x14ac:dyDescent="0.3">
      <c r="A67" s="43" t="s">
        <v>251</v>
      </c>
      <c r="B67" s="44" t="s">
        <v>67</v>
      </c>
      <c r="C67" s="240">
        <v>100</v>
      </c>
      <c r="D67" s="228">
        <v>96</v>
      </c>
      <c r="E67" s="245">
        <v>100</v>
      </c>
      <c r="F67" s="228">
        <v>100</v>
      </c>
      <c r="G67" s="245">
        <v>100</v>
      </c>
      <c r="H67" s="228">
        <v>100</v>
      </c>
      <c r="I67" s="245">
        <v>89.115646258503403</v>
      </c>
      <c r="J67" s="228">
        <v>100</v>
      </c>
      <c r="K67" s="245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40">
        <v>100</v>
      </c>
      <c r="D68" s="228">
        <v>82.962962962963005</v>
      </c>
      <c r="E68" s="245">
        <v>94.117647058823493</v>
      </c>
      <c r="F68" s="228">
        <v>100</v>
      </c>
      <c r="G68" s="245">
        <v>90.909090909090907</v>
      </c>
      <c r="H68" s="228">
        <v>82.608695652173907</v>
      </c>
      <c r="I68" s="245">
        <v>92.820512820512803</v>
      </c>
      <c r="J68" s="228">
        <v>100</v>
      </c>
      <c r="K68" s="245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40">
        <v>100</v>
      </c>
      <c r="D69" s="228">
        <v>93.173652694610794</v>
      </c>
      <c r="E69" s="245">
        <v>97.844827586206904</v>
      </c>
      <c r="F69" s="228">
        <v>100</v>
      </c>
      <c r="G69" s="245">
        <v>100</v>
      </c>
      <c r="H69" s="228">
        <v>91.489361702127695</v>
      </c>
      <c r="I69" s="245">
        <v>99.079189686924494</v>
      </c>
      <c r="J69" s="228">
        <v>100</v>
      </c>
      <c r="K69" s="245">
        <v>100</v>
      </c>
    </row>
    <row r="70" spans="1:11" s="1" customFormat="1" ht="17.25" customHeight="1" x14ac:dyDescent="0.3">
      <c r="A70" s="43" t="s">
        <v>238</v>
      </c>
      <c r="B70" s="44" t="s">
        <v>70</v>
      </c>
      <c r="C70" s="240">
        <v>98.907103825136602</v>
      </c>
      <c r="D70" s="228">
        <v>82.191095547773898</v>
      </c>
      <c r="E70" s="245">
        <v>83.072546230441006</v>
      </c>
      <c r="F70" s="228">
        <v>92.307692307692307</v>
      </c>
      <c r="G70" s="245">
        <v>84.905660377358501</v>
      </c>
      <c r="H70" s="228">
        <v>85.106382978723403</v>
      </c>
      <c r="I70" s="245">
        <v>87.768440709617195</v>
      </c>
      <c r="J70" s="228">
        <v>99.4555353901996</v>
      </c>
      <c r="K70" s="245">
        <v>94.827586206896598</v>
      </c>
    </row>
    <row r="71" spans="1:11" s="1" customFormat="1" ht="17.25" customHeight="1" x14ac:dyDescent="0.3">
      <c r="A71" s="43" t="s">
        <v>166</v>
      </c>
      <c r="B71" s="44" t="s">
        <v>71</v>
      </c>
      <c r="C71" s="240">
        <v>99.705882352941202</v>
      </c>
      <c r="D71" s="228">
        <v>76.951092611862705</v>
      </c>
      <c r="E71" s="245">
        <v>66.384522370012107</v>
      </c>
      <c r="F71" s="228">
        <v>91.129032258064498</v>
      </c>
      <c r="G71" s="245">
        <v>83.464566929133895</v>
      </c>
      <c r="H71" s="228">
        <v>89.361702127659598</v>
      </c>
      <c r="I71" s="245">
        <v>81.597384399813194</v>
      </c>
      <c r="J71" s="228">
        <v>99.402985074626898</v>
      </c>
      <c r="K71" s="245">
        <v>96.2264150943396</v>
      </c>
    </row>
    <row r="72" spans="1:11" s="1" customFormat="1" ht="17.25" customHeight="1" x14ac:dyDescent="0.3">
      <c r="A72" s="43" t="s">
        <v>238</v>
      </c>
      <c r="B72" s="44" t="s">
        <v>72</v>
      </c>
      <c r="C72" s="240">
        <v>98.461538461538495</v>
      </c>
      <c r="D72" s="228">
        <v>72.919418758256299</v>
      </c>
      <c r="E72" s="245">
        <v>65.806451612903203</v>
      </c>
      <c r="F72" s="228">
        <v>88.461538461538495</v>
      </c>
      <c r="G72" s="245">
        <v>75.925925925925895</v>
      </c>
      <c r="H72" s="228">
        <v>93.3333333333333</v>
      </c>
      <c r="I72" s="245">
        <v>86.388384754990895</v>
      </c>
      <c r="J72" s="228">
        <v>100</v>
      </c>
      <c r="K72" s="245">
        <v>100</v>
      </c>
    </row>
    <row r="73" spans="1:11" s="1" customFormat="1" ht="17.25" customHeight="1" x14ac:dyDescent="0.3">
      <c r="A73" s="43" t="s">
        <v>155</v>
      </c>
      <c r="B73" s="44" t="s">
        <v>73</v>
      </c>
      <c r="C73" s="240">
        <v>100</v>
      </c>
      <c r="D73" s="228"/>
      <c r="E73" s="245">
        <v>66.6666666666667</v>
      </c>
      <c r="F73" s="228"/>
      <c r="G73" s="245"/>
      <c r="H73" s="228">
        <v>33.3333333333333</v>
      </c>
      <c r="I73" s="245">
        <v>0</v>
      </c>
      <c r="J73" s="228"/>
      <c r="K73" s="245"/>
    </row>
    <row r="74" spans="1:11" s="1" customFormat="1" ht="17.25" customHeight="1" x14ac:dyDescent="0.3">
      <c r="A74" s="43" t="s">
        <v>166</v>
      </c>
      <c r="B74" s="44" t="s">
        <v>74</v>
      </c>
      <c r="C74" s="240">
        <v>97.382198952879605</v>
      </c>
      <c r="D74" s="228">
        <v>76.104746317512294</v>
      </c>
      <c r="E74" s="245">
        <v>62.699386503067501</v>
      </c>
      <c r="F74" s="228">
        <v>93.103448275862107</v>
      </c>
      <c r="G74" s="245">
        <v>78.339350180505406</v>
      </c>
      <c r="H74" s="228">
        <v>84.137931034482804</v>
      </c>
      <c r="I74" s="245">
        <v>76.339004410838101</v>
      </c>
      <c r="J74" s="228">
        <v>99.399656946826795</v>
      </c>
      <c r="K74" s="245">
        <v>93.269230769230802</v>
      </c>
    </row>
    <row r="75" spans="1:11" s="1" customFormat="1" ht="17.25" customHeight="1" x14ac:dyDescent="0.3">
      <c r="A75" s="43" t="s">
        <v>142</v>
      </c>
      <c r="B75" s="44" t="s">
        <v>75</v>
      </c>
      <c r="C75" s="240">
        <v>95.454545454545496</v>
      </c>
      <c r="D75" s="228">
        <v>89.491916859122398</v>
      </c>
      <c r="E75" s="245">
        <v>85.953177257525098</v>
      </c>
      <c r="F75" s="228">
        <v>91.304347826086996</v>
      </c>
      <c r="G75" s="245">
        <v>82.978723404255305</v>
      </c>
      <c r="H75" s="228">
        <v>86.6666666666667</v>
      </c>
      <c r="I75" s="245">
        <v>89.279112754159001</v>
      </c>
      <c r="J75" s="228">
        <v>99.612403100775197</v>
      </c>
      <c r="K75" s="245">
        <v>97.560975609756099</v>
      </c>
    </row>
    <row r="76" spans="1:11" s="1" customFormat="1" ht="17.25" customHeight="1" x14ac:dyDescent="0.3">
      <c r="A76" s="43" t="s">
        <v>166</v>
      </c>
      <c r="B76" s="44" t="s">
        <v>76</v>
      </c>
      <c r="C76" s="240">
        <v>100</v>
      </c>
      <c r="D76" s="228">
        <v>83.091787439613498</v>
      </c>
      <c r="E76" s="245">
        <v>64.102564102564102</v>
      </c>
      <c r="F76" s="228">
        <v>90.909090909090907</v>
      </c>
      <c r="G76" s="245">
        <v>90.909090909090907</v>
      </c>
      <c r="H76" s="228">
        <v>100</v>
      </c>
      <c r="I76" s="245">
        <v>94.764397905759196</v>
      </c>
      <c r="J76" s="228">
        <v>100</v>
      </c>
      <c r="K76" s="245">
        <v>100</v>
      </c>
    </row>
    <row r="77" spans="1:11" s="1" customFormat="1" ht="17.25" customHeight="1" x14ac:dyDescent="0.3">
      <c r="A77" s="43" t="s">
        <v>315</v>
      </c>
      <c r="B77" s="44" t="s">
        <v>77</v>
      </c>
      <c r="C77" s="240">
        <v>97.142857142857096</v>
      </c>
      <c r="D77" s="228">
        <v>80.603448275862107</v>
      </c>
      <c r="E77" s="245">
        <v>51.836734693877602</v>
      </c>
      <c r="F77" s="228">
        <v>83.870967741935502</v>
      </c>
      <c r="G77" s="245">
        <v>77.419354838709694</v>
      </c>
      <c r="H77" s="228">
        <v>86.046511627906995</v>
      </c>
      <c r="I77" s="245">
        <v>82.886597938144305</v>
      </c>
      <c r="J77" s="228">
        <v>99.675324675324703</v>
      </c>
      <c r="K77" s="245">
        <v>97.9166666666667</v>
      </c>
    </row>
    <row r="78" spans="1:11" s="1" customFormat="1" ht="17.25" customHeight="1" x14ac:dyDescent="0.3">
      <c r="A78" s="43" t="s">
        <v>166</v>
      </c>
      <c r="B78" s="44" t="s">
        <v>78</v>
      </c>
      <c r="C78" s="240">
        <v>100</v>
      </c>
      <c r="D78" s="228">
        <v>77.548209366391205</v>
      </c>
      <c r="E78" s="245">
        <v>92.647058823529406</v>
      </c>
      <c r="F78" s="228">
        <v>96.551724137931004</v>
      </c>
      <c r="G78" s="245">
        <v>86.2068965517241</v>
      </c>
      <c r="H78" s="228">
        <v>92.307692307692307</v>
      </c>
      <c r="I78" s="245">
        <v>90.552325581395394</v>
      </c>
      <c r="J78" s="228">
        <v>99.579831932773104</v>
      </c>
      <c r="K78" s="245">
        <v>96.153846153846203</v>
      </c>
    </row>
    <row r="79" spans="1:11" s="1" customFormat="1" ht="17.25" customHeight="1" x14ac:dyDescent="0.3">
      <c r="A79" s="43" t="s">
        <v>315</v>
      </c>
      <c r="B79" s="44" t="s">
        <v>79</v>
      </c>
      <c r="C79" s="240">
        <v>100</v>
      </c>
      <c r="D79" s="228">
        <v>72.2222222222222</v>
      </c>
      <c r="E79" s="245">
        <v>67.647058823529406</v>
      </c>
      <c r="F79" s="228">
        <v>100</v>
      </c>
      <c r="G79" s="245">
        <v>100</v>
      </c>
      <c r="H79" s="228">
        <v>100</v>
      </c>
      <c r="I79" s="245">
        <v>87.804878048780495</v>
      </c>
      <c r="J79" s="228">
        <v>96.610169491525397</v>
      </c>
      <c r="K79" s="245">
        <v>80</v>
      </c>
    </row>
    <row r="80" spans="1:11" s="1" customFormat="1" ht="17.25" customHeight="1" x14ac:dyDescent="0.3">
      <c r="A80" s="43" t="s">
        <v>142</v>
      </c>
      <c r="B80" s="44" t="s">
        <v>80</v>
      </c>
      <c r="C80" s="240">
        <v>98.9690721649485</v>
      </c>
      <c r="D80" s="228">
        <v>85.128805620608901</v>
      </c>
      <c r="E80" s="245">
        <v>58.673469387755098</v>
      </c>
      <c r="F80" s="228">
        <v>92.857142857142904</v>
      </c>
      <c r="G80" s="245">
        <v>78.571428571428598</v>
      </c>
      <c r="H80" s="228">
        <v>78.125</v>
      </c>
      <c r="I80" s="245">
        <v>78.805620608899304</v>
      </c>
      <c r="J80" s="228">
        <v>97.619047619047606</v>
      </c>
      <c r="K80" s="245">
        <v>75</v>
      </c>
    </row>
    <row r="81" spans="1:11" s="1" customFormat="1" ht="17.25" customHeight="1" x14ac:dyDescent="0.3">
      <c r="A81" s="43" t="s">
        <v>238</v>
      </c>
      <c r="B81" s="44" t="s">
        <v>81</v>
      </c>
      <c r="C81" s="240">
        <v>97.426470588235304</v>
      </c>
      <c r="D81" s="228">
        <v>83.480956598760002</v>
      </c>
      <c r="E81" s="245">
        <v>83.810302534750605</v>
      </c>
      <c r="F81" s="228">
        <v>97.727272727272705</v>
      </c>
      <c r="G81" s="245">
        <v>88.213627992633505</v>
      </c>
      <c r="H81" s="228">
        <v>95.402298850574695</v>
      </c>
      <c r="I81" s="245">
        <v>95.072463768115895</v>
      </c>
      <c r="J81" s="228">
        <v>100</v>
      </c>
      <c r="K81" s="245">
        <v>100</v>
      </c>
    </row>
    <row r="82" spans="1:11" s="1" customFormat="1" ht="17.25" customHeight="1" x14ac:dyDescent="0.3">
      <c r="A82" s="43" t="s">
        <v>251</v>
      </c>
      <c r="B82" s="44" t="s">
        <v>82</v>
      </c>
      <c r="C82" s="240">
        <v>100</v>
      </c>
      <c r="D82" s="228">
        <v>94.4444444444444</v>
      </c>
      <c r="E82" s="245">
        <v>80.5555555555556</v>
      </c>
      <c r="F82" s="228">
        <v>100</v>
      </c>
      <c r="G82" s="245">
        <v>100</v>
      </c>
      <c r="H82" s="228">
        <v>66.6666666666667</v>
      </c>
      <c r="I82" s="245">
        <v>91.608391608391599</v>
      </c>
      <c r="J82" s="228">
        <v>100</v>
      </c>
      <c r="K82" s="245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40">
        <v>100</v>
      </c>
      <c r="D83" s="228">
        <v>72.6469288555015</v>
      </c>
      <c r="E83" s="245">
        <v>57.640750670241303</v>
      </c>
      <c r="F83" s="228">
        <v>89.7959183673469</v>
      </c>
      <c r="G83" s="245">
        <v>78.807947019867598</v>
      </c>
      <c r="H83" s="228">
        <v>61.363636363636402</v>
      </c>
      <c r="I83" s="245">
        <v>81.151299032093704</v>
      </c>
      <c r="J83" s="228">
        <v>97.959183673469397</v>
      </c>
      <c r="K83" s="245">
        <v>85.393258426966298</v>
      </c>
    </row>
    <row r="84" spans="1:11" s="1" customFormat="1" ht="17.25" customHeight="1" x14ac:dyDescent="0.3">
      <c r="A84" s="43" t="s">
        <v>153</v>
      </c>
      <c r="B84" s="44" t="s">
        <v>84</v>
      </c>
      <c r="C84" s="240">
        <v>100</v>
      </c>
      <c r="D84" s="228">
        <v>93.507462686567195</v>
      </c>
      <c r="E84" s="245">
        <v>100</v>
      </c>
      <c r="F84" s="228">
        <v>95.705521472392604</v>
      </c>
      <c r="G84" s="245">
        <v>91.139240506329102</v>
      </c>
      <c r="H84" s="228">
        <v>93.478260869565204</v>
      </c>
      <c r="I84" s="245">
        <v>98.501362397820202</v>
      </c>
      <c r="J84" s="228">
        <v>100</v>
      </c>
      <c r="K84" s="245">
        <v>100</v>
      </c>
    </row>
    <row r="85" spans="1:11" s="1" customFormat="1" ht="17.25" customHeight="1" x14ac:dyDescent="0.3">
      <c r="A85" s="43" t="s">
        <v>153</v>
      </c>
      <c r="B85" s="44" t="s">
        <v>85</v>
      </c>
      <c r="C85" s="240">
        <v>97.5232198142415</v>
      </c>
      <c r="D85" s="228">
        <v>82.133995037220899</v>
      </c>
      <c r="E85" s="245">
        <v>83.539094650205797</v>
      </c>
      <c r="F85" s="228">
        <v>92.982456140350905</v>
      </c>
      <c r="G85" s="245">
        <v>92.170818505338104</v>
      </c>
      <c r="H85" s="228">
        <v>81.034482758620697</v>
      </c>
      <c r="I85" s="245">
        <v>75.8348672100973</v>
      </c>
      <c r="J85" s="228">
        <v>97.750511247443796</v>
      </c>
      <c r="K85" s="245">
        <v>80</v>
      </c>
    </row>
    <row r="86" spans="1:11" s="1" customFormat="1" ht="17.25" customHeight="1" x14ac:dyDescent="0.3">
      <c r="A86" s="43" t="s">
        <v>142</v>
      </c>
      <c r="B86" s="44" t="s">
        <v>86</v>
      </c>
      <c r="C86" s="240">
        <v>97.706422018348604</v>
      </c>
      <c r="D86" s="228">
        <v>84.492307692307705</v>
      </c>
      <c r="E86" s="245">
        <v>78.267477203647402</v>
      </c>
      <c r="F86" s="228">
        <v>99.1111111111111</v>
      </c>
      <c r="G86" s="245">
        <v>92.105263157894697</v>
      </c>
      <c r="H86" s="228">
        <v>80</v>
      </c>
      <c r="I86" s="245">
        <v>79.415501905971993</v>
      </c>
      <c r="J86" s="228">
        <v>99.282296650717697</v>
      </c>
      <c r="K86" s="245">
        <v>94.915254237288096</v>
      </c>
    </row>
    <row r="87" spans="1:11" s="1" customFormat="1" ht="17.25" customHeight="1" x14ac:dyDescent="0.3">
      <c r="A87" s="43" t="s">
        <v>153</v>
      </c>
      <c r="B87" s="44" t="s">
        <v>87</v>
      </c>
      <c r="C87" s="240">
        <v>99.074074074074105</v>
      </c>
      <c r="D87" s="228">
        <v>99.386792452830207</v>
      </c>
      <c r="E87" s="245">
        <v>80.589022757697506</v>
      </c>
      <c r="F87" s="228">
        <v>94.949494949494905</v>
      </c>
      <c r="G87" s="245">
        <v>92.385786802030495</v>
      </c>
      <c r="H87" s="228">
        <v>82.417582417582395</v>
      </c>
      <c r="I87" s="245">
        <v>97.421351211964904</v>
      </c>
      <c r="J87" s="228">
        <v>99.718706047820007</v>
      </c>
      <c r="K87" s="245">
        <v>97.701149425287397</v>
      </c>
    </row>
    <row r="88" spans="1:11" s="1" customFormat="1" ht="17.25" customHeight="1" x14ac:dyDescent="0.3">
      <c r="A88" s="43" t="s">
        <v>152</v>
      </c>
      <c r="B88" s="44" t="s">
        <v>88</v>
      </c>
      <c r="C88" s="240">
        <v>97.647058823529406</v>
      </c>
      <c r="D88" s="228">
        <v>71.961325966850794</v>
      </c>
      <c r="E88" s="245">
        <v>23.849878934624702</v>
      </c>
      <c r="F88" s="228">
        <v>72.289156626505999</v>
      </c>
      <c r="G88" s="245">
        <v>65.517241379310406</v>
      </c>
      <c r="H88" s="228">
        <v>89.130434782608702</v>
      </c>
      <c r="I88" s="245">
        <v>77.613168724279802</v>
      </c>
      <c r="J88" s="228">
        <v>97.948717948717899</v>
      </c>
      <c r="K88" s="245">
        <v>78.947368421052602</v>
      </c>
    </row>
    <row r="89" spans="1:11" s="1" customFormat="1" ht="17.25" customHeight="1" x14ac:dyDescent="0.3">
      <c r="A89" s="43" t="s">
        <v>166</v>
      </c>
      <c r="B89" s="44" t="s">
        <v>89</v>
      </c>
      <c r="C89" s="240">
        <v>100</v>
      </c>
      <c r="D89" s="228">
        <v>86.427976686094894</v>
      </c>
      <c r="E89" s="245">
        <v>87.179487179487197</v>
      </c>
      <c r="F89" s="228">
        <v>90.225563909774394</v>
      </c>
      <c r="G89" s="245">
        <v>84.4444444444444</v>
      </c>
      <c r="H89" s="228">
        <v>88.8888888888889</v>
      </c>
      <c r="I89" s="245">
        <v>90.020505809979497</v>
      </c>
      <c r="J89" s="228">
        <v>99.553571428571402</v>
      </c>
      <c r="K89" s="245">
        <v>96.363636363636402</v>
      </c>
    </row>
    <row r="90" spans="1:11" s="1" customFormat="1" ht="17.25" customHeight="1" x14ac:dyDescent="0.3">
      <c r="A90" s="43" t="s">
        <v>153</v>
      </c>
      <c r="B90" s="44" t="s">
        <v>90</v>
      </c>
      <c r="C90" s="240">
        <v>100</v>
      </c>
      <c r="D90" s="228">
        <v>88.535309503051394</v>
      </c>
      <c r="E90" s="245">
        <v>83.9673913043478</v>
      </c>
      <c r="F90" s="228">
        <v>97.540983606557404</v>
      </c>
      <c r="G90" s="245">
        <v>86.507936507936506</v>
      </c>
      <c r="H90" s="228">
        <v>89.830508474576305</v>
      </c>
      <c r="I90" s="245">
        <v>96.738461538461493</v>
      </c>
      <c r="J90" s="228">
        <v>98.776223776223802</v>
      </c>
      <c r="K90" s="245">
        <v>91.25</v>
      </c>
    </row>
    <row r="91" spans="1:11" s="1" customFormat="1" ht="17.25" customHeight="1" x14ac:dyDescent="0.3">
      <c r="A91" s="43" t="s">
        <v>153</v>
      </c>
      <c r="B91" s="44" t="s">
        <v>91</v>
      </c>
      <c r="C91" s="240">
        <v>100</v>
      </c>
      <c r="D91" s="228">
        <v>81.295843520782398</v>
      </c>
      <c r="E91" s="245">
        <v>84.259259259259295</v>
      </c>
      <c r="F91" s="228">
        <v>100</v>
      </c>
      <c r="G91" s="245">
        <v>95.522388059701498</v>
      </c>
      <c r="H91" s="228">
        <v>73.529411764705898</v>
      </c>
      <c r="I91" s="245">
        <v>89.804772234273301</v>
      </c>
      <c r="J91" s="228">
        <v>98.7068965517241</v>
      </c>
      <c r="K91" s="245">
        <v>90.322580645161295</v>
      </c>
    </row>
    <row r="92" spans="1:11" s="1" customFormat="1" ht="17.25" customHeight="1" x14ac:dyDescent="0.3">
      <c r="A92" s="43" t="s">
        <v>142</v>
      </c>
      <c r="B92" s="44" t="s">
        <v>92</v>
      </c>
      <c r="C92" s="240">
        <v>100</v>
      </c>
      <c r="D92" s="228">
        <v>78.9583333333333</v>
      </c>
      <c r="E92" s="245">
        <v>75.939849624060102</v>
      </c>
      <c r="F92" s="228">
        <v>100</v>
      </c>
      <c r="G92" s="245">
        <v>100</v>
      </c>
      <c r="H92" s="228">
        <v>80</v>
      </c>
      <c r="I92" s="245">
        <v>89.895470383275295</v>
      </c>
      <c r="J92" s="228">
        <v>99.280575539568403</v>
      </c>
      <c r="K92" s="245">
        <v>94.4444444444444</v>
      </c>
    </row>
    <row r="93" spans="1:11" s="1" customFormat="1" ht="17.25" customHeight="1" x14ac:dyDescent="0.3">
      <c r="A93" s="43" t="s">
        <v>142</v>
      </c>
      <c r="B93" s="44" t="s">
        <v>93</v>
      </c>
      <c r="C93" s="240">
        <v>100</v>
      </c>
      <c r="D93" s="228">
        <v>79.484173505275507</v>
      </c>
      <c r="E93" s="245">
        <v>78.966789667896705</v>
      </c>
      <c r="F93" s="228">
        <v>95.918367346938794</v>
      </c>
      <c r="G93" s="245">
        <v>90.384615384615401</v>
      </c>
      <c r="H93" s="228">
        <v>73.684210526315795</v>
      </c>
      <c r="I93" s="245">
        <v>88.218390804597703</v>
      </c>
      <c r="J93" s="228">
        <v>98.936170212766001</v>
      </c>
      <c r="K93" s="245">
        <v>88.8888888888889</v>
      </c>
    </row>
    <row r="94" spans="1:11" s="1" customFormat="1" ht="17.25" customHeight="1" x14ac:dyDescent="0.3">
      <c r="A94" s="43" t="s">
        <v>251</v>
      </c>
      <c r="B94" s="44" t="s">
        <v>94</v>
      </c>
      <c r="C94" s="240">
        <v>100</v>
      </c>
      <c r="D94" s="228">
        <v>85.975609756097597</v>
      </c>
      <c r="E94" s="245">
        <v>92.307692307692307</v>
      </c>
      <c r="F94" s="228">
        <v>100</v>
      </c>
      <c r="G94" s="245">
        <v>100</v>
      </c>
      <c r="H94" s="228">
        <v>100</v>
      </c>
      <c r="I94" s="245">
        <v>85.714285714285694</v>
      </c>
      <c r="J94" s="228">
        <v>94.4444444444444</v>
      </c>
      <c r="K94" s="245">
        <v>66.6666666666667</v>
      </c>
    </row>
    <row r="95" spans="1:11" s="1" customFormat="1" ht="17.25" customHeight="1" x14ac:dyDescent="0.3">
      <c r="A95" s="43" t="s">
        <v>251</v>
      </c>
      <c r="B95" s="44" t="s">
        <v>95</v>
      </c>
      <c r="C95" s="240">
        <v>100</v>
      </c>
      <c r="D95" s="228">
        <v>89.137380191693296</v>
      </c>
      <c r="E95" s="245">
        <v>91.304347826086996</v>
      </c>
      <c r="F95" s="228">
        <v>100</v>
      </c>
      <c r="G95" s="245">
        <v>100</v>
      </c>
      <c r="H95" s="228">
        <v>80</v>
      </c>
      <c r="I95" s="245">
        <v>92.086330935251794</v>
      </c>
      <c r="J95" s="228">
        <v>100</v>
      </c>
      <c r="K95" s="245">
        <v>100</v>
      </c>
    </row>
    <row r="96" spans="1:11" s="1" customFormat="1" ht="17.25" customHeight="1" x14ac:dyDescent="0.3">
      <c r="A96" s="43" t="s">
        <v>155</v>
      </c>
      <c r="B96" s="44" t="s">
        <v>96</v>
      </c>
      <c r="C96" s="240"/>
      <c r="D96" s="228"/>
      <c r="E96" s="245"/>
      <c r="F96" s="228"/>
      <c r="G96" s="245"/>
      <c r="H96" s="228"/>
      <c r="I96" s="245"/>
      <c r="J96" s="228"/>
      <c r="K96" s="245"/>
    </row>
    <row r="97" spans="1:11" s="1" customFormat="1" ht="17.25" customHeight="1" x14ac:dyDescent="0.3">
      <c r="A97" s="43" t="s">
        <v>315</v>
      </c>
      <c r="B97" s="44" t="s">
        <v>97</v>
      </c>
      <c r="C97" s="240">
        <v>85.714285714285694</v>
      </c>
      <c r="D97" s="228">
        <v>81.720430107526894</v>
      </c>
      <c r="E97" s="245">
        <v>30</v>
      </c>
      <c r="F97" s="228"/>
      <c r="G97" s="245"/>
      <c r="H97" s="228">
        <v>100</v>
      </c>
      <c r="I97" s="245">
        <v>72.857142857142904</v>
      </c>
      <c r="J97" s="228">
        <v>100</v>
      </c>
      <c r="K97" s="245">
        <v>100</v>
      </c>
    </row>
    <row r="98" spans="1:11" s="1" customFormat="1" ht="17.25" customHeight="1" x14ac:dyDescent="0.3">
      <c r="A98" s="43" t="s">
        <v>153</v>
      </c>
      <c r="B98" s="44" t="s">
        <v>98</v>
      </c>
      <c r="C98" s="240">
        <v>98.245614035087698</v>
      </c>
      <c r="D98" s="228">
        <v>71.402298850574695</v>
      </c>
      <c r="E98" s="245">
        <v>78.136882129277595</v>
      </c>
      <c r="F98" s="228">
        <v>96.803652968036502</v>
      </c>
      <c r="G98" s="245">
        <v>96.3470319634703</v>
      </c>
      <c r="H98" s="228">
        <v>70.338983050847503</v>
      </c>
      <c r="I98" s="245">
        <v>84.265473527218504</v>
      </c>
      <c r="J98" s="228">
        <v>99.368088467614498</v>
      </c>
      <c r="K98" s="245">
        <v>97.740112994350298</v>
      </c>
    </row>
    <row r="99" spans="1:11" s="1" customFormat="1" ht="17.25" customHeight="1" x14ac:dyDescent="0.3">
      <c r="A99" s="43" t="s">
        <v>238</v>
      </c>
      <c r="B99" s="44" t="s">
        <v>99</v>
      </c>
      <c r="C99" s="240">
        <v>100</v>
      </c>
      <c r="D99" s="228">
        <v>82.250300842358598</v>
      </c>
      <c r="E99" s="245">
        <v>87.867647058823493</v>
      </c>
      <c r="F99" s="228">
        <v>100</v>
      </c>
      <c r="G99" s="245">
        <v>98.561151079136707</v>
      </c>
      <c r="H99" s="228">
        <v>91.6666666666667</v>
      </c>
      <c r="I99" s="245">
        <v>92.354740061162104</v>
      </c>
      <c r="J99" s="228">
        <v>99.767981438515093</v>
      </c>
      <c r="K99" s="245">
        <v>87.5</v>
      </c>
    </row>
    <row r="100" spans="1:11" s="1" customFormat="1" ht="17.25" customHeight="1" x14ac:dyDescent="0.3">
      <c r="A100" s="43" t="s">
        <v>238</v>
      </c>
      <c r="B100" s="44" t="s">
        <v>100</v>
      </c>
      <c r="C100" s="240">
        <v>98.556430446194199</v>
      </c>
      <c r="D100" s="228">
        <v>80.404463040446302</v>
      </c>
      <c r="E100" s="245">
        <v>64.919210053859999</v>
      </c>
      <c r="F100" s="228">
        <v>93.9172749391727</v>
      </c>
      <c r="G100" s="245">
        <v>88.106796116504896</v>
      </c>
      <c r="H100" s="228">
        <v>78.740157480315006</v>
      </c>
      <c r="I100" s="245">
        <v>84.400465657741606</v>
      </c>
      <c r="J100" s="228">
        <v>98.595505617977494</v>
      </c>
      <c r="K100" s="245">
        <v>82.758620689655203</v>
      </c>
    </row>
    <row r="101" spans="1:11" s="1" customFormat="1" ht="17.25" customHeight="1" x14ac:dyDescent="0.3">
      <c r="A101" s="43" t="s">
        <v>238</v>
      </c>
      <c r="B101" s="44" t="s">
        <v>101</v>
      </c>
      <c r="C101" s="240">
        <v>100</v>
      </c>
      <c r="D101" s="228">
        <v>94.724220623501196</v>
      </c>
      <c r="E101" s="245">
        <v>98.529411764705898</v>
      </c>
      <c r="F101" s="228">
        <v>100</v>
      </c>
      <c r="G101" s="245">
        <v>100</v>
      </c>
      <c r="H101" s="228">
        <v>85.714285714285694</v>
      </c>
      <c r="I101" s="245">
        <v>96.649484536082497</v>
      </c>
      <c r="J101" s="228">
        <v>99.382716049382694</v>
      </c>
      <c r="K101" s="245">
        <v>93.3333333333333</v>
      </c>
    </row>
    <row r="102" spans="1:11" s="1" customFormat="1" ht="17.25" customHeight="1" x14ac:dyDescent="0.3">
      <c r="A102" s="43" t="s">
        <v>315</v>
      </c>
      <c r="B102" s="44" t="s">
        <v>102</v>
      </c>
      <c r="C102" s="240">
        <v>100</v>
      </c>
      <c r="D102" s="228">
        <v>80.353200883002202</v>
      </c>
      <c r="E102" s="245">
        <v>14.5161290322581</v>
      </c>
      <c r="F102" s="228">
        <v>60</v>
      </c>
      <c r="G102" s="245">
        <v>36.363636363636402</v>
      </c>
      <c r="H102" s="228">
        <v>100</v>
      </c>
      <c r="I102" s="245">
        <v>84.350132625994704</v>
      </c>
      <c r="J102" s="228">
        <v>97.345132743362797</v>
      </c>
      <c r="K102" s="245">
        <v>72.727272727272705</v>
      </c>
    </row>
    <row r="103" spans="1:11" s="1" customFormat="1" ht="17.25" customHeight="1" x14ac:dyDescent="0.3">
      <c r="A103" s="43" t="s">
        <v>152</v>
      </c>
      <c r="B103" s="44" t="s">
        <v>103</v>
      </c>
      <c r="C103" s="240">
        <v>100</v>
      </c>
      <c r="D103" s="228">
        <v>86.547085201793706</v>
      </c>
      <c r="E103" s="245">
        <v>80.769230769230802</v>
      </c>
      <c r="F103" s="228">
        <v>100</v>
      </c>
      <c r="G103" s="245">
        <v>88.8888888888889</v>
      </c>
      <c r="H103" s="228">
        <v>96.153846153846203</v>
      </c>
      <c r="I103" s="245">
        <v>98.449612403100801</v>
      </c>
      <c r="J103" s="228">
        <v>100</v>
      </c>
      <c r="K103" s="245">
        <v>100</v>
      </c>
    </row>
    <row r="104" spans="1:11" s="1" customFormat="1" ht="17.25" customHeight="1" x14ac:dyDescent="0.3">
      <c r="A104" s="43" t="s">
        <v>238</v>
      </c>
      <c r="B104" s="44" t="s">
        <v>104</v>
      </c>
      <c r="C104" s="240">
        <v>97.742663656884901</v>
      </c>
      <c r="D104" s="228">
        <v>67.881723171042594</v>
      </c>
      <c r="E104" s="245">
        <v>44.914675767918098</v>
      </c>
      <c r="F104" s="228">
        <v>92.578125</v>
      </c>
      <c r="G104" s="245">
        <v>89.575289575289602</v>
      </c>
      <c r="H104" s="228">
        <v>82.926829268292707</v>
      </c>
      <c r="I104" s="245">
        <v>90.455991516436896</v>
      </c>
      <c r="J104" s="228">
        <v>96.141814389989605</v>
      </c>
      <c r="K104" s="245">
        <v>71.317829457364297</v>
      </c>
    </row>
    <row r="105" spans="1:11" s="1" customFormat="1" ht="16.95" customHeight="1" x14ac:dyDescent="0.3">
      <c r="A105" s="43" t="s">
        <v>152</v>
      </c>
      <c r="B105" s="44" t="s">
        <v>105</v>
      </c>
      <c r="C105" s="240">
        <v>100</v>
      </c>
      <c r="D105" s="228">
        <v>93.372898120672602</v>
      </c>
      <c r="E105" s="245">
        <v>75.562700964630196</v>
      </c>
      <c r="F105" s="228">
        <v>96</v>
      </c>
      <c r="G105" s="245">
        <v>88.8888888888889</v>
      </c>
      <c r="H105" s="228">
        <v>77.272727272727295</v>
      </c>
      <c r="I105" s="245">
        <v>99.320882852292002</v>
      </c>
      <c r="J105" s="228">
        <v>99.361022364217206</v>
      </c>
      <c r="K105" s="245">
        <v>92.857142857142904</v>
      </c>
    </row>
    <row r="106" spans="1:11" ht="17.25" customHeight="1" x14ac:dyDescent="0.3">
      <c r="A106" s="43" t="s">
        <v>238</v>
      </c>
      <c r="B106" s="44" t="s">
        <v>106</v>
      </c>
      <c r="C106" s="240">
        <v>99.415204678362599</v>
      </c>
      <c r="D106" s="228">
        <v>86.906934306569298</v>
      </c>
      <c r="E106" s="245">
        <v>93.902439024390205</v>
      </c>
      <c r="F106" s="228">
        <v>99.431818181818201</v>
      </c>
      <c r="G106" s="245">
        <v>99.431818181818201</v>
      </c>
      <c r="H106" s="228">
        <v>96.296296296296305</v>
      </c>
      <c r="I106" s="245">
        <v>94.926719278466805</v>
      </c>
      <c r="J106" s="228">
        <v>99.704142011834307</v>
      </c>
      <c r="K106" s="245">
        <v>97.701149425287397</v>
      </c>
    </row>
    <row r="107" spans="1:11" ht="17.25" customHeight="1" x14ac:dyDescent="0.3">
      <c r="A107" s="43" t="s">
        <v>142</v>
      </c>
      <c r="B107" s="44" t="s">
        <v>107</v>
      </c>
      <c r="C107" s="240">
        <v>100</v>
      </c>
      <c r="D107" s="228">
        <v>72.757475083056505</v>
      </c>
      <c r="E107" s="245">
        <v>73.148148148148195</v>
      </c>
      <c r="F107" s="228">
        <v>95.652173913043498</v>
      </c>
      <c r="G107" s="245">
        <v>86.956521739130395</v>
      </c>
      <c r="H107" s="228">
        <v>94.736842105263193</v>
      </c>
      <c r="I107" s="245">
        <v>91.6</v>
      </c>
      <c r="J107" s="228">
        <v>98.823529411764696</v>
      </c>
      <c r="K107" s="245">
        <v>90</v>
      </c>
    </row>
    <row r="108" spans="1:11" ht="17.25" customHeight="1" x14ac:dyDescent="0.3">
      <c r="A108" s="43" t="s">
        <v>251</v>
      </c>
      <c r="B108" s="44" t="s">
        <v>108</v>
      </c>
      <c r="C108" s="240">
        <v>96.428571428571402</v>
      </c>
      <c r="D108" s="228">
        <v>70.085470085470106</v>
      </c>
      <c r="E108" s="245">
        <v>58.904109589041099</v>
      </c>
      <c r="F108" s="228">
        <v>100</v>
      </c>
      <c r="G108" s="245">
        <v>100</v>
      </c>
      <c r="H108" s="228">
        <v>83.3333333333333</v>
      </c>
      <c r="I108" s="245">
        <v>79.699248120300794</v>
      </c>
      <c r="J108" s="228">
        <v>97.058823529411796</v>
      </c>
      <c r="K108" s="245">
        <v>83.3333333333333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27" t="s">
        <v>163</v>
      </c>
      <c r="C110" s="255">
        <v>96.784565916398705</v>
      </c>
      <c r="D110" s="249">
        <v>68.938605619146699</v>
      </c>
      <c r="E110" s="256">
        <v>22.705314009661802</v>
      </c>
      <c r="F110" s="250">
        <v>82.432432432432392</v>
      </c>
      <c r="G110" s="255">
        <v>73.3333333333333</v>
      </c>
      <c r="H110" s="249">
        <v>95</v>
      </c>
      <c r="I110" s="255">
        <v>80.6666666666667</v>
      </c>
      <c r="J110" s="250">
        <v>95.465994962216598</v>
      </c>
      <c r="K110" s="255">
        <v>41.935483870967701</v>
      </c>
    </row>
    <row r="111" spans="1:11" ht="17.25" customHeight="1" x14ac:dyDescent="0.3">
      <c r="A111" s="39" t="s">
        <v>142</v>
      </c>
      <c r="B111" s="48" t="s">
        <v>164</v>
      </c>
      <c r="C111" s="256">
        <v>97.936507936507894</v>
      </c>
      <c r="D111" s="250">
        <v>82.276621787025704</v>
      </c>
      <c r="E111" s="256">
        <v>81.373215499660105</v>
      </c>
      <c r="F111" s="250">
        <v>96.602658788773994</v>
      </c>
      <c r="G111" s="256">
        <v>83.866279069767401</v>
      </c>
      <c r="H111" s="250">
        <v>86.6666666666667</v>
      </c>
      <c r="I111" s="256">
        <v>92.424472445726394</v>
      </c>
      <c r="J111" s="250">
        <v>99.282010370961302</v>
      </c>
      <c r="K111" s="256">
        <v>93.129770992366403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15"/>
    </row>
    <row r="113" spans="1:1" x14ac:dyDescent="0.25">
      <c r="A113" s="246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84" activePane="bottomRight" state="frozen"/>
      <selection pane="topRight" activeCell="C1" sqref="C1"/>
      <selection pane="bottomLeft" activeCell="A3" sqref="A3"/>
      <selection pane="bottomRight" activeCell="T120" sqref="T120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3.33203125" style="73" bestFit="1" customWidth="1"/>
    <col min="4" max="4" width="12.441406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02" hidden="1" customWidth="1"/>
    <col min="33" max="33" width="12.33203125" style="202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12" t="s">
        <v>320</v>
      </c>
      <c r="B1" s="51" t="s">
        <v>156</v>
      </c>
      <c r="C1" s="434" t="s">
        <v>249</v>
      </c>
      <c r="D1" s="434"/>
      <c r="E1" s="434"/>
      <c r="F1" s="430" t="s">
        <v>157</v>
      </c>
      <c r="G1" s="430"/>
      <c r="H1" s="430"/>
      <c r="I1" s="430"/>
      <c r="J1" s="429" t="s">
        <v>158</v>
      </c>
      <c r="K1" s="429"/>
      <c r="L1" s="429"/>
      <c r="M1" s="429"/>
      <c r="N1" s="435" t="s">
        <v>159</v>
      </c>
      <c r="O1" s="430"/>
      <c r="P1" s="436"/>
      <c r="Q1" s="430"/>
      <c r="R1" s="429" t="s">
        <v>160</v>
      </c>
      <c r="S1" s="429"/>
      <c r="T1" s="429"/>
      <c r="U1" s="429"/>
      <c r="V1" s="430" t="s">
        <v>161</v>
      </c>
      <c r="W1" s="430"/>
      <c r="X1" s="430"/>
      <c r="Y1" s="193"/>
      <c r="Z1" s="192"/>
      <c r="AA1" s="193"/>
      <c r="AB1" s="194"/>
      <c r="AC1" s="192"/>
      <c r="AD1" s="193"/>
      <c r="AE1" s="194"/>
      <c r="AF1" s="195"/>
      <c r="AG1" s="196"/>
      <c r="AH1" s="194"/>
      <c r="AI1" s="192"/>
      <c r="AJ1" s="193"/>
      <c r="AK1" s="194"/>
      <c r="AL1" s="9"/>
    </row>
    <row r="2" spans="1:38" s="4" customFormat="1" ht="15.6" x14ac:dyDescent="0.3">
      <c r="A2" s="52" t="s">
        <v>109</v>
      </c>
      <c r="B2" s="52" t="s">
        <v>110</v>
      </c>
      <c r="C2" s="345" t="s">
        <v>111</v>
      </c>
      <c r="D2" s="345" t="s">
        <v>112</v>
      </c>
      <c r="E2" s="346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51" t="s">
        <v>117</v>
      </c>
      <c r="K2" s="351" t="s">
        <v>118</v>
      </c>
      <c r="L2" s="348" t="s">
        <v>119</v>
      </c>
      <c r="M2" s="348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51" t="s">
        <v>123</v>
      </c>
      <c r="S2" s="351" t="s">
        <v>124</v>
      </c>
      <c r="T2" s="348" t="s">
        <v>125</v>
      </c>
      <c r="U2" s="348" t="s">
        <v>112</v>
      </c>
      <c r="V2" s="55" t="s">
        <v>126</v>
      </c>
      <c r="W2" s="55" t="s">
        <v>127</v>
      </c>
      <c r="X2" s="53" t="s">
        <v>128</v>
      </c>
      <c r="Y2" s="203" t="s">
        <v>1</v>
      </c>
      <c r="Z2" s="187" t="s">
        <v>129</v>
      </c>
      <c r="AA2" s="188" t="s">
        <v>130</v>
      </c>
      <c r="AB2" s="189" t="s">
        <v>131</v>
      </c>
      <c r="AC2" s="187" t="s">
        <v>132</v>
      </c>
      <c r="AD2" s="188" t="s">
        <v>133</v>
      </c>
      <c r="AE2" s="189" t="s">
        <v>134</v>
      </c>
      <c r="AF2" s="190" t="s">
        <v>135</v>
      </c>
      <c r="AG2" s="191" t="s">
        <v>136</v>
      </c>
      <c r="AH2" s="189" t="s">
        <v>137</v>
      </c>
      <c r="AI2" s="187" t="s">
        <v>138</v>
      </c>
      <c r="AJ2" s="188" t="s">
        <v>139</v>
      </c>
      <c r="AK2" s="189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47">
        <v>10775431.9</v>
      </c>
      <c r="D3" s="347">
        <v>10507571.300000001</v>
      </c>
      <c r="E3" s="348">
        <v>1.0254921515498101</v>
      </c>
      <c r="F3" s="57">
        <v>4761</v>
      </c>
      <c r="G3" s="57">
        <v>4273</v>
      </c>
      <c r="H3" s="58">
        <v>0.89749999999999996</v>
      </c>
      <c r="I3" s="53">
        <v>0.90569999999999995</v>
      </c>
      <c r="J3" s="352">
        <v>5707</v>
      </c>
      <c r="K3" s="352">
        <v>4812</v>
      </c>
      <c r="L3" s="353">
        <v>0.84319999999999995</v>
      </c>
      <c r="M3" s="348">
        <v>0.82779999999999998</v>
      </c>
      <c r="N3" s="59">
        <v>12620539.050000001</v>
      </c>
      <c r="O3" s="59">
        <v>8190039.1799999997</v>
      </c>
      <c r="P3" s="58">
        <v>0.64890000000000003</v>
      </c>
      <c r="Q3" s="58">
        <v>0.65169999999999995</v>
      </c>
      <c r="R3" s="352">
        <v>4384</v>
      </c>
      <c r="S3" s="352">
        <v>2882</v>
      </c>
      <c r="T3" s="353">
        <v>0.65739999999999998</v>
      </c>
      <c r="U3" s="353">
        <v>0.67059999999999997</v>
      </c>
      <c r="V3" s="57">
        <v>3321</v>
      </c>
      <c r="W3" s="57">
        <v>2758</v>
      </c>
      <c r="X3" s="58">
        <v>0.83050000000000002</v>
      </c>
      <c r="Y3" s="204"/>
      <c r="Z3" s="192">
        <v>4654</v>
      </c>
      <c r="AA3" s="193">
        <v>4816</v>
      </c>
      <c r="AB3" s="194">
        <v>1.0347999999999999</v>
      </c>
      <c r="AC3" s="192">
        <v>6433</v>
      </c>
      <c r="AD3" s="193">
        <v>5312</v>
      </c>
      <c r="AE3" s="194">
        <v>0.82569999999999999</v>
      </c>
      <c r="AF3" s="195">
        <v>12240226.41</v>
      </c>
      <c r="AG3" s="196">
        <v>8173147.7199999997</v>
      </c>
      <c r="AH3" s="194">
        <v>0.66769999999999996</v>
      </c>
      <c r="AI3" s="192">
        <v>4843</v>
      </c>
      <c r="AJ3" s="193">
        <v>3326</v>
      </c>
      <c r="AK3" s="194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47">
        <v>1688526.33</v>
      </c>
      <c r="D4" s="347">
        <v>1722235.69</v>
      </c>
      <c r="E4" s="348">
        <v>0.98042697628685205</v>
      </c>
      <c r="F4" s="57">
        <v>831</v>
      </c>
      <c r="G4" s="57">
        <v>837</v>
      </c>
      <c r="H4" s="58">
        <v>1.0072000000000001</v>
      </c>
      <c r="I4" s="53">
        <v>1</v>
      </c>
      <c r="J4" s="352">
        <v>1105</v>
      </c>
      <c r="K4" s="352">
        <v>997</v>
      </c>
      <c r="L4" s="353">
        <v>0.90229999999999999</v>
      </c>
      <c r="M4" s="348">
        <v>0.9</v>
      </c>
      <c r="N4" s="59">
        <v>2094124.71</v>
      </c>
      <c r="O4" s="59">
        <v>1303020.29</v>
      </c>
      <c r="P4" s="58">
        <v>0.62219999999999998</v>
      </c>
      <c r="Q4" s="58">
        <v>0.62519999999999998</v>
      </c>
      <c r="R4" s="352">
        <v>795</v>
      </c>
      <c r="S4" s="352">
        <v>503</v>
      </c>
      <c r="T4" s="353">
        <v>0.63270000000000004</v>
      </c>
      <c r="U4" s="353">
        <v>0.62960000000000005</v>
      </c>
      <c r="V4" s="57">
        <v>677</v>
      </c>
      <c r="W4" s="57">
        <v>584</v>
      </c>
      <c r="X4" s="58">
        <v>0.86260000000000003</v>
      </c>
      <c r="Y4" s="204"/>
      <c r="Z4" s="192">
        <v>932</v>
      </c>
      <c r="AA4" s="193">
        <v>1055</v>
      </c>
      <c r="AB4" s="194">
        <v>1.1319999999999999</v>
      </c>
      <c r="AC4" s="192">
        <v>1357</v>
      </c>
      <c r="AD4" s="193">
        <v>1212</v>
      </c>
      <c r="AE4" s="194">
        <v>0.8931</v>
      </c>
      <c r="AF4" s="195">
        <v>2330160</v>
      </c>
      <c r="AG4" s="196">
        <v>1640929.57</v>
      </c>
      <c r="AH4" s="194">
        <v>0.70420000000000005</v>
      </c>
      <c r="AI4" s="192">
        <v>1010</v>
      </c>
      <c r="AJ4" s="193">
        <v>671</v>
      </c>
      <c r="AK4" s="194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47">
        <v>491202.95</v>
      </c>
      <c r="D5" s="347">
        <v>481497.15</v>
      </c>
      <c r="E5" s="348">
        <v>1.0201575440270001</v>
      </c>
      <c r="F5" s="57">
        <v>221</v>
      </c>
      <c r="G5" s="57">
        <v>236</v>
      </c>
      <c r="H5" s="58">
        <v>1.0679000000000001</v>
      </c>
      <c r="I5" s="53">
        <v>1</v>
      </c>
      <c r="J5" s="352">
        <v>324</v>
      </c>
      <c r="K5" s="352">
        <v>287</v>
      </c>
      <c r="L5" s="353">
        <v>0.88580000000000003</v>
      </c>
      <c r="M5" s="348">
        <v>0.87229999999999996</v>
      </c>
      <c r="N5" s="59">
        <v>583702.76</v>
      </c>
      <c r="O5" s="59">
        <v>374694.49</v>
      </c>
      <c r="P5" s="58">
        <v>0.64190000000000003</v>
      </c>
      <c r="Q5" s="58">
        <v>0.63109999999999999</v>
      </c>
      <c r="R5" s="352">
        <v>283</v>
      </c>
      <c r="S5" s="352">
        <v>179</v>
      </c>
      <c r="T5" s="353">
        <v>0.63249999999999995</v>
      </c>
      <c r="U5" s="353">
        <v>0.59450000000000003</v>
      </c>
      <c r="V5" s="57">
        <v>162</v>
      </c>
      <c r="W5" s="57">
        <v>141</v>
      </c>
      <c r="X5" s="58">
        <v>0.87039999999999995</v>
      </c>
      <c r="Y5" s="204"/>
      <c r="Z5" s="192">
        <v>200</v>
      </c>
      <c r="AA5" s="193">
        <v>216</v>
      </c>
      <c r="AB5" s="194">
        <v>1.08</v>
      </c>
      <c r="AC5" s="192">
        <v>390</v>
      </c>
      <c r="AD5" s="193">
        <v>340</v>
      </c>
      <c r="AE5" s="194">
        <v>0.87180000000000002</v>
      </c>
      <c r="AF5" s="195">
        <v>634979.81999999995</v>
      </c>
      <c r="AG5" s="196">
        <v>397345.08</v>
      </c>
      <c r="AH5" s="194">
        <v>0.62580000000000002</v>
      </c>
      <c r="AI5" s="192">
        <v>315</v>
      </c>
      <c r="AJ5" s="193">
        <v>186</v>
      </c>
      <c r="AK5" s="194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47">
        <v>3043165.34</v>
      </c>
      <c r="D6" s="347">
        <v>3054553.84</v>
      </c>
      <c r="E6" s="348">
        <v>0.99627163225906701</v>
      </c>
      <c r="F6" s="57">
        <v>1690</v>
      </c>
      <c r="G6" s="57">
        <v>1669</v>
      </c>
      <c r="H6" s="58">
        <v>0.98760000000000003</v>
      </c>
      <c r="I6" s="53">
        <v>1</v>
      </c>
      <c r="J6" s="352">
        <v>1857</v>
      </c>
      <c r="K6" s="352">
        <v>1813</v>
      </c>
      <c r="L6" s="353">
        <v>0.97629999999999995</v>
      </c>
      <c r="M6" s="348">
        <v>0.9</v>
      </c>
      <c r="N6" s="59">
        <v>3628254.53</v>
      </c>
      <c r="O6" s="59">
        <v>2282769.87</v>
      </c>
      <c r="P6" s="58">
        <v>0.62919999999999998</v>
      </c>
      <c r="Q6" s="58">
        <v>0.63790000000000002</v>
      </c>
      <c r="R6" s="352">
        <v>1417</v>
      </c>
      <c r="S6" s="352">
        <v>974</v>
      </c>
      <c r="T6" s="353">
        <v>0.68740000000000001</v>
      </c>
      <c r="U6" s="353">
        <v>0.7</v>
      </c>
      <c r="V6" s="57">
        <v>1308</v>
      </c>
      <c r="W6" s="57">
        <v>1211</v>
      </c>
      <c r="X6" s="58">
        <v>0.92579999999999996</v>
      </c>
      <c r="Y6" s="204"/>
      <c r="Z6" s="192">
        <v>1772</v>
      </c>
      <c r="AA6" s="193">
        <v>1756</v>
      </c>
      <c r="AB6" s="194">
        <v>0.99099999999999999</v>
      </c>
      <c r="AC6" s="192">
        <v>2085</v>
      </c>
      <c r="AD6" s="193">
        <v>1876</v>
      </c>
      <c r="AE6" s="194">
        <v>0.89980000000000004</v>
      </c>
      <c r="AF6" s="195">
        <v>3482669.87</v>
      </c>
      <c r="AG6" s="196">
        <v>2367007.67</v>
      </c>
      <c r="AH6" s="194">
        <v>0.67969999999999997</v>
      </c>
      <c r="AI6" s="192">
        <v>1604</v>
      </c>
      <c r="AJ6" s="193">
        <v>1173</v>
      </c>
      <c r="AK6" s="194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47">
        <v>1451965.91</v>
      </c>
      <c r="D7" s="347">
        <v>1287145.1100000001</v>
      </c>
      <c r="E7" s="348">
        <v>1.1280514517900799</v>
      </c>
      <c r="F7" s="57">
        <v>557</v>
      </c>
      <c r="G7" s="57">
        <v>514</v>
      </c>
      <c r="H7" s="58">
        <v>0.92279999999999995</v>
      </c>
      <c r="I7" s="53">
        <v>0.97570000000000001</v>
      </c>
      <c r="J7" s="352">
        <v>794</v>
      </c>
      <c r="K7" s="352">
        <v>757</v>
      </c>
      <c r="L7" s="353">
        <v>0.95340000000000003</v>
      </c>
      <c r="M7" s="348">
        <v>0.9</v>
      </c>
      <c r="N7" s="59">
        <v>1441249.93</v>
      </c>
      <c r="O7" s="59">
        <v>1065403.33</v>
      </c>
      <c r="P7" s="58">
        <v>0.73919999999999997</v>
      </c>
      <c r="Q7" s="58">
        <v>0.7</v>
      </c>
      <c r="R7" s="352">
        <v>625</v>
      </c>
      <c r="S7" s="352">
        <v>474</v>
      </c>
      <c r="T7" s="353">
        <v>0.75839999999999996</v>
      </c>
      <c r="U7" s="353">
        <v>0.7</v>
      </c>
      <c r="V7" s="57">
        <v>561</v>
      </c>
      <c r="W7" s="57">
        <v>493</v>
      </c>
      <c r="X7" s="58">
        <v>0.87880000000000003</v>
      </c>
      <c r="Y7" s="204"/>
      <c r="Z7" s="192">
        <v>569</v>
      </c>
      <c r="AA7" s="193">
        <v>587</v>
      </c>
      <c r="AB7" s="194">
        <v>1.0316000000000001</v>
      </c>
      <c r="AC7" s="192">
        <v>1064</v>
      </c>
      <c r="AD7" s="193">
        <v>977</v>
      </c>
      <c r="AE7" s="194">
        <v>0.91820000000000002</v>
      </c>
      <c r="AF7" s="195">
        <v>1519368.44</v>
      </c>
      <c r="AG7" s="196">
        <v>1012460.17</v>
      </c>
      <c r="AH7" s="194">
        <v>0.66639999999999999</v>
      </c>
      <c r="AI7" s="192">
        <v>802</v>
      </c>
      <c r="AJ7" s="193">
        <v>530</v>
      </c>
      <c r="AK7" s="194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47">
        <v>589806.4</v>
      </c>
      <c r="D8" s="347">
        <v>526735.5</v>
      </c>
      <c r="E8" s="348">
        <v>1.1197392239558599</v>
      </c>
      <c r="F8" s="57">
        <v>162</v>
      </c>
      <c r="G8" s="57">
        <v>174</v>
      </c>
      <c r="H8" s="58">
        <v>1.0741000000000001</v>
      </c>
      <c r="I8" s="53">
        <v>1</v>
      </c>
      <c r="J8" s="352">
        <v>265</v>
      </c>
      <c r="K8" s="352">
        <v>241</v>
      </c>
      <c r="L8" s="353">
        <v>0.90939999999999999</v>
      </c>
      <c r="M8" s="348">
        <v>0.88449999999999995</v>
      </c>
      <c r="N8" s="59">
        <v>676565.33</v>
      </c>
      <c r="O8" s="59">
        <v>497321.87</v>
      </c>
      <c r="P8" s="58">
        <v>0.73509999999999998</v>
      </c>
      <c r="Q8" s="58">
        <v>0.7</v>
      </c>
      <c r="R8" s="352">
        <v>198</v>
      </c>
      <c r="S8" s="352">
        <v>130</v>
      </c>
      <c r="T8" s="353">
        <v>0.65659999999999996</v>
      </c>
      <c r="U8" s="353">
        <v>0.64270000000000005</v>
      </c>
      <c r="V8" s="57">
        <v>178</v>
      </c>
      <c r="W8" s="57">
        <v>84</v>
      </c>
      <c r="X8" s="58">
        <v>0.47189999999999999</v>
      </c>
      <c r="Y8" s="204"/>
      <c r="Z8" s="192">
        <v>193</v>
      </c>
      <c r="AA8" s="193">
        <v>202</v>
      </c>
      <c r="AB8" s="194">
        <v>1.0466</v>
      </c>
      <c r="AC8" s="192">
        <v>338</v>
      </c>
      <c r="AD8" s="193">
        <v>289</v>
      </c>
      <c r="AE8" s="194">
        <v>0.85499999999999998</v>
      </c>
      <c r="AF8" s="195">
        <v>664596.23</v>
      </c>
      <c r="AG8" s="196">
        <v>391250.49</v>
      </c>
      <c r="AH8" s="194">
        <v>0.5887</v>
      </c>
      <c r="AI8" s="192">
        <v>259</v>
      </c>
      <c r="AJ8" s="193">
        <v>160</v>
      </c>
      <c r="AK8" s="194">
        <v>0.61780000000000002</v>
      </c>
      <c r="AL8" s="9" t="s">
        <v>165</v>
      </c>
    </row>
    <row r="9" spans="1:38" ht="13.8" x14ac:dyDescent="0.3">
      <c r="A9" s="56" t="s">
        <v>315</v>
      </c>
      <c r="B9" s="56" t="s">
        <v>11</v>
      </c>
      <c r="C9" s="347">
        <v>3735074.38</v>
      </c>
      <c r="D9" s="347">
        <v>3944154.35</v>
      </c>
      <c r="E9" s="348">
        <v>0.94698991179186498</v>
      </c>
      <c r="F9" s="57">
        <v>1993</v>
      </c>
      <c r="G9" s="57">
        <v>1827</v>
      </c>
      <c r="H9" s="58">
        <v>0.91669999999999996</v>
      </c>
      <c r="I9" s="53">
        <v>0.95569999999999999</v>
      </c>
      <c r="J9" s="352">
        <v>2428</v>
      </c>
      <c r="K9" s="352">
        <v>2311</v>
      </c>
      <c r="L9" s="353">
        <v>0.95179999999999998</v>
      </c>
      <c r="M9" s="348">
        <v>0.9</v>
      </c>
      <c r="N9" s="59">
        <v>4512493.66</v>
      </c>
      <c r="O9" s="59">
        <v>2861755.78</v>
      </c>
      <c r="P9" s="58">
        <v>0.63419999999999999</v>
      </c>
      <c r="Q9" s="58">
        <v>0.63639999999999997</v>
      </c>
      <c r="R9" s="352">
        <v>2037</v>
      </c>
      <c r="S9" s="352">
        <v>1236</v>
      </c>
      <c r="T9" s="353">
        <v>0.60680000000000001</v>
      </c>
      <c r="U9" s="353">
        <v>0.63280000000000003</v>
      </c>
      <c r="V9" s="57">
        <v>1522</v>
      </c>
      <c r="W9" s="57">
        <v>1325</v>
      </c>
      <c r="X9" s="58">
        <v>0.87060000000000004</v>
      </c>
      <c r="Y9" s="204"/>
      <c r="Z9" s="192">
        <v>1985</v>
      </c>
      <c r="AA9" s="193">
        <v>1930</v>
      </c>
      <c r="AB9" s="194">
        <v>0.97230000000000005</v>
      </c>
      <c r="AC9" s="192">
        <v>2647</v>
      </c>
      <c r="AD9" s="193">
        <v>2341</v>
      </c>
      <c r="AE9" s="194">
        <v>0.88439999999999996</v>
      </c>
      <c r="AF9" s="195">
        <v>4867421.97</v>
      </c>
      <c r="AG9" s="196">
        <v>3282523.27</v>
      </c>
      <c r="AH9" s="194">
        <v>0.6744</v>
      </c>
      <c r="AI9" s="192">
        <v>2145</v>
      </c>
      <c r="AJ9" s="193">
        <v>1434</v>
      </c>
      <c r="AK9" s="194">
        <v>0.66849999999999998</v>
      </c>
      <c r="AL9" s="9" t="s">
        <v>165</v>
      </c>
    </row>
    <row r="10" spans="1:38" ht="13.8" x14ac:dyDescent="0.3">
      <c r="A10" s="56" t="s">
        <v>315</v>
      </c>
      <c r="B10" s="56" t="s">
        <v>12</v>
      </c>
      <c r="C10" s="347">
        <v>2072920.05</v>
      </c>
      <c r="D10" s="347">
        <v>2053089.31</v>
      </c>
      <c r="E10" s="348">
        <v>1.00965897581923</v>
      </c>
      <c r="F10" s="57">
        <v>1070</v>
      </c>
      <c r="G10" s="57">
        <v>994</v>
      </c>
      <c r="H10" s="58">
        <v>0.92900000000000005</v>
      </c>
      <c r="I10" s="53">
        <v>0.96850000000000003</v>
      </c>
      <c r="J10" s="352">
        <v>1242</v>
      </c>
      <c r="K10" s="352">
        <v>1182</v>
      </c>
      <c r="L10" s="353">
        <v>0.95169999999999999</v>
      </c>
      <c r="M10" s="348">
        <v>0.9</v>
      </c>
      <c r="N10" s="59">
        <v>2233981.5099999998</v>
      </c>
      <c r="O10" s="59">
        <v>1479449.16</v>
      </c>
      <c r="P10" s="58">
        <v>0.66220000000000001</v>
      </c>
      <c r="Q10" s="58">
        <v>0.67459999999999998</v>
      </c>
      <c r="R10" s="352">
        <v>983</v>
      </c>
      <c r="S10" s="352">
        <v>664</v>
      </c>
      <c r="T10" s="353">
        <v>0.67549999999999999</v>
      </c>
      <c r="U10" s="353">
        <v>0.7</v>
      </c>
      <c r="V10" s="57">
        <v>775</v>
      </c>
      <c r="W10" s="57">
        <v>680</v>
      </c>
      <c r="X10" s="58">
        <v>0.87739999999999996</v>
      </c>
      <c r="Y10" s="204"/>
      <c r="Z10" s="192">
        <v>1498</v>
      </c>
      <c r="AA10" s="193">
        <v>1473</v>
      </c>
      <c r="AB10" s="194">
        <v>0.98329999999999995</v>
      </c>
      <c r="AC10" s="192">
        <v>1702</v>
      </c>
      <c r="AD10" s="193">
        <v>1560</v>
      </c>
      <c r="AE10" s="194">
        <v>0.91659999999999997</v>
      </c>
      <c r="AF10" s="195">
        <v>2664049</v>
      </c>
      <c r="AG10" s="196">
        <v>1900128.98</v>
      </c>
      <c r="AH10" s="194">
        <v>0.71319999999999995</v>
      </c>
      <c r="AI10" s="192">
        <v>1314</v>
      </c>
      <c r="AJ10" s="193">
        <v>917</v>
      </c>
      <c r="AK10" s="194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47">
        <v>4276792.72</v>
      </c>
      <c r="D11" s="347">
        <v>3994519.35</v>
      </c>
      <c r="E11" s="348">
        <v>1.0706651652594901</v>
      </c>
      <c r="F11" s="57">
        <v>1626</v>
      </c>
      <c r="G11" s="57">
        <v>1542</v>
      </c>
      <c r="H11" s="58">
        <v>0.94830000000000003</v>
      </c>
      <c r="I11" s="53">
        <v>1</v>
      </c>
      <c r="J11" s="352">
        <v>1973</v>
      </c>
      <c r="K11" s="352">
        <v>1737</v>
      </c>
      <c r="L11" s="353">
        <v>0.88039999999999996</v>
      </c>
      <c r="M11" s="348">
        <v>0.86619999999999997</v>
      </c>
      <c r="N11" s="59">
        <v>4780145.7699999996</v>
      </c>
      <c r="O11" s="59">
        <v>3411760.62</v>
      </c>
      <c r="P11" s="58">
        <v>0.7137</v>
      </c>
      <c r="Q11" s="58">
        <v>0.69820000000000004</v>
      </c>
      <c r="R11" s="352">
        <v>1649</v>
      </c>
      <c r="S11" s="352">
        <v>1177</v>
      </c>
      <c r="T11" s="353">
        <v>0.71379999999999999</v>
      </c>
      <c r="U11" s="353">
        <v>0.7</v>
      </c>
      <c r="V11" s="57">
        <v>1281</v>
      </c>
      <c r="W11" s="57">
        <v>1154</v>
      </c>
      <c r="X11" s="58">
        <v>0.90090000000000003</v>
      </c>
      <c r="Y11" s="204"/>
      <c r="Z11" s="192">
        <v>1693</v>
      </c>
      <c r="AA11" s="193">
        <v>1758</v>
      </c>
      <c r="AB11" s="194">
        <v>1.0384</v>
      </c>
      <c r="AC11" s="192">
        <v>2131</v>
      </c>
      <c r="AD11" s="193">
        <v>1911</v>
      </c>
      <c r="AE11" s="194">
        <v>0.89680000000000004</v>
      </c>
      <c r="AF11" s="195">
        <v>3939368.3</v>
      </c>
      <c r="AG11" s="196">
        <v>2658573.13</v>
      </c>
      <c r="AH11" s="194">
        <v>0.67490000000000006</v>
      </c>
      <c r="AI11" s="192">
        <v>1813</v>
      </c>
      <c r="AJ11" s="193">
        <v>1314</v>
      </c>
      <c r="AK11" s="194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47">
        <v>6729723.54</v>
      </c>
      <c r="D12" s="347">
        <v>6316195.8200000003</v>
      </c>
      <c r="E12" s="348">
        <v>1.06547101004858</v>
      </c>
      <c r="F12" s="57">
        <v>2733</v>
      </c>
      <c r="G12" s="57">
        <v>2756</v>
      </c>
      <c r="H12" s="58">
        <v>1.0084</v>
      </c>
      <c r="I12" s="53">
        <v>1</v>
      </c>
      <c r="J12" s="352">
        <v>3274</v>
      </c>
      <c r="K12" s="352">
        <v>2996</v>
      </c>
      <c r="L12" s="353">
        <v>0.91510000000000002</v>
      </c>
      <c r="M12" s="348">
        <v>0.88800000000000001</v>
      </c>
      <c r="N12" s="59">
        <v>7490112.5999999996</v>
      </c>
      <c r="O12" s="59">
        <v>5437578.3499999996</v>
      </c>
      <c r="P12" s="58">
        <v>0.72599999999999998</v>
      </c>
      <c r="Q12" s="58">
        <v>0.7</v>
      </c>
      <c r="R12" s="352">
        <v>2271</v>
      </c>
      <c r="S12" s="352">
        <v>1608</v>
      </c>
      <c r="T12" s="353">
        <v>0.70809999999999995</v>
      </c>
      <c r="U12" s="353">
        <v>0.7</v>
      </c>
      <c r="V12" s="57">
        <v>2463</v>
      </c>
      <c r="W12" s="57">
        <v>2162</v>
      </c>
      <c r="X12" s="58">
        <v>0.87780000000000002</v>
      </c>
      <c r="Y12" s="204"/>
      <c r="Z12" s="192">
        <v>2364</v>
      </c>
      <c r="AA12" s="193">
        <v>2494</v>
      </c>
      <c r="AB12" s="194">
        <v>1.0549999999999999</v>
      </c>
      <c r="AC12" s="192">
        <v>3418</v>
      </c>
      <c r="AD12" s="193">
        <v>2866</v>
      </c>
      <c r="AE12" s="194">
        <v>0.83850000000000002</v>
      </c>
      <c r="AF12" s="195">
        <v>7201929.4199999999</v>
      </c>
      <c r="AG12" s="196">
        <v>4997438.4000000004</v>
      </c>
      <c r="AH12" s="194">
        <v>0.69389999999999996</v>
      </c>
      <c r="AI12" s="192">
        <v>2384</v>
      </c>
      <c r="AJ12" s="193">
        <v>1714</v>
      </c>
      <c r="AK12" s="194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47">
        <v>10953676.710000001</v>
      </c>
      <c r="D13" s="347">
        <v>11341706.67</v>
      </c>
      <c r="E13" s="348">
        <v>0.96578733948159901</v>
      </c>
      <c r="F13" s="57">
        <v>4171</v>
      </c>
      <c r="G13" s="57">
        <v>4143</v>
      </c>
      <c r="H13" s="58">
        <v>0.99329999999999996</v>
      </c>
      <c r="I13" s="53">
        <v>1</v>
      </c>
      <c r="J13" s="352">
        <v>5496</v>
      </c>
      <c r="K13" s="352">
        <v>5271</v>
      </c>
      <c r="L13" s="353">
        <v>0.95909999999999995</v>
      </c>
      <c r="M13" s="348">
        <v>0.9</v>
      </c>
      <c r="N13" s="59">
        <v>12133560.609999999</v>
      </c>
      <c r="O13" s="59">
        <v>8527704.8100000005</v>
      </c>
      <c r="P13" s="58">
        <v>0.70279999999999998</v>
      </c>
      <c r="Q13" s="58">
        <v>0.7</v>
      </c>
      <c r="R13" s="352">
        <v>4465</v>
      </c>
      <c r="S13" s="352">
        <v>3233</v>
      </c>
      <c r="T13" s="353">
        <v>0.72409999999999997</v>
      </c>
      <c r="U13" s="353">
        <v>0.7</v>
      </c>
      <c r="V13" s="57">
        <v>3470</v>
      </c>
      <c r="W13" s="57">
        <v>2784</v>
      </c>
      <c r="X13" s="58">
        <v>0.80230000000000001</v>
      </c>
      <c r="Y13" s="204"/>
      <c r="Z13" s="192">
        <v>4430</v>
      </c>
      <c r="AA13" s="193">
        <v>4888</v>
      </c>
      <c r="AB13" s="194">
        <v>1.1033999999999999</v>
      </c>
      <c r="AC13" s="192">
        <v>6770</v>
      </c>
      <c r="AD13" s="193">
        <v>6298</v>
      </c>
      <c r="AE13" s="194">
        <v>0.93030000000000002</v>
      </c>
      <c r="AF13" s="195">
        <v>13974667.890000001</v>
      </c>
      <c r="AG13" s="196">
        <v>9780606.1500000004</v>
      </c>
      <c r="AH13" s="194">
        <v>0.69989999999999997</v>
      </c>
      <c r="AI13" s="192">
        <v>5797</v>
      </c>
      <c r="AJ13" s="193">
        <v>4222</v>
      </c>
      <c r="AK13" s="194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47">
        <v>3862616.75</v>
      </c>
      <c r="D14" s="347">
        <v>4001379.69</v>
      </c>
      <c r="E14" s="348">
        <v>0.965321226489256</v>
      </c>
      <c r="F14" s="57">
        <v>1500</v>
      </c>
      <c r="G14" s="57">
        <v>1486</v>
      </c>
      <c r="H14" s="58">
        <v>0.99070000000000003</v>
      </c>
      <c r="I14" s="53">
        <v>1</v>
      </c>
      <c r="J14" s="352">
        <v>2340</v>
      </c>
      <c r="K14" s="352">
        <v>2128</v>
      </c>
      <c r="L14" s="353">
        <v>0.90939999999999999</v>
      </c>
      <c r="M14" s="348">
        <v>0.871</v>
      </c>
      <c r="N14" s="59">
        <v>4312923.2699999996</v>
      </c>
      <c r="O14" s="59">
        <v>2845609.74</v>
      </c>
      <c r="P14" s="58">
        <v>0.65980000000000005</v>
      </c>
      <c r="Q14" s="58">
        <v>0.66610000000000003</v>
      </c>
      <c r="R14" s="352">
        <v>2075</v>
      </c>
      <c r="S14" s="352">
        <v>1349</v>
      </c>
      <c r="T14" s="353">
        <v>0.65010000000000001</v>
      </c>
      <c r="U14" s="353">
        <v>0.67410000000000003</v>
      </c>
      <c r="V14" s="57">
        <v>1319</v>
      </c>
      <c r="W14" s="57">
        <v>1035</v>
      </c>
      <c r="X14" s="58">
        <v>0.78469999999999995</v>
      </c>
      <c r="Y14" s="204"/>
      <c r="Z14" s="192">
        <v>2411</v>
      </c>
      <c r="AA14" s="193">
        <v>1999</v>
      </c>
      <c r="AB14" s="194">
        <v>0.82909999999999995</v>
      </c>
      <c r="AC14" s="192">
        <v>4001</v>
      </c>
      <c r="AD14" s="193">
        <v>2636</v>
      </c>
      <c r="AE14" s="194">
        <v>0.65880000000000005</v>
      </c>
      <c r="AF14" s="195">
        <v>4565267.5</v>
      </c>
      <c r="AG14" s="196">
        <v>2749578.24</v>
      </c>
      <c r="AH14" s="194">
        <v>0.60229999999999995</v>
      </c>
      <c r="AI14" s="192">
        <v>2426</v>
      </c>
      <c r="AJ14" s="193">
        <v>1390</v>
      </c>
      <c r="AK14" s="194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47">
        <v>12451230.060000001</v>
      </c>
      <c r="D15" s="347">
        <v>12165121.810000001</v>
      </c>
      <c r="E15" s="348">
        <v>1.02351873285517</v>
      </c>
      <c r="F15" s="57">
        <v>3799</v>
      </c>
      <c r="G15" s="57">
        <v>3932</v>
      </c>
      <c r="H15" s="58">
        <v>1.0349999999999999</v>
      </c>
      <c r="I15" s="53">
        <v>1</v>
      </c>
      <c r="J15" s="352">
        <v>4481</v>
      </c>
      <c r="K15" s="352">
        <v>4051</v>
      </c>
      <c r="L15" s="353">
        <v>0.90400000000000003</v>
      </c>
      <c r="M15" s="348">
        <v>0.88900000000000001</v>
      </c>
      <c r="N15" s="59">
        <v>13360037.85</v>
      </c>
      <c r="O15" s="59">
        <v>10030007.439999999</v>
      </c>
      <c r="P15" s="58">
        <v>0.75070000000000003</v>
      </c>
      <c r="Q15" s="58">
        <v>0.7</v>
      </c>
      <c r="R15" s="352">
        <v>3689</v>
      </c>
      <c r="S15" s="352">
        <v>2813</v>
      </c>
      <c r="T15" s="353">
        <v>0.76249999999999996</v>
      </c>
      <c r="U15" s="353">
        <v>0.7</v>
      </c>
      <c r="V15" s="57">
        <v>2721</v>
      </c>
      <c r="W15" s="57">
        <v>2253</v>
      </c>
      <c r="X15" s="58">
        <v>0.82799999999999996</v>
      </c>
      <c r="Y15" s="204"/>
      <c r="Z15" s="192">
        <v>3920</v>
      </c>
      <c r="AA15" s="193">
        <v>4485</v>
      </c>
      <c r="AB15" s="194">
        <v>1.1440999999999999</v>
      </c>
      <c r="AC15" s="192">
        <v>5006</v>
      </c>
      <c r="AD15" s="193">
        <v>4513</v>
      </c>
      <c r="AE15" s="194">
        <v>0.90149999999999997</v>
      </c>
      <c r="AF15" s="195">
        <v>12460607.65</v>
      </c>
      <c r="AG15" s="196">
        <v>9289444.0899999999</v>
      </c>
      <c r="AH15" s="194">
        <v>0.74550000000000005</v>
      </c>
      <c r="AI15" s="192">
        <v>4255</v>
      </c>
      <c r="AJ15" s="193">
        <v>3202</v>
      </c>
      <c r="AK15" s="194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47">
        <v>5388010.2199999997</v>
      </c>
      <c r="D16" s="347">
        <v>5123954.09</v>
      </c>
      <c r="E16" s="348">
        <v>1.0515336643072899</v>
      </c>
      <c r="F16" s="57">
        <v>1864</v>
      </c>
      <c r="G16" s="57">
        <v>1855</v>
      </c>
      <c r="H16" s="58">
        <v>0.99519999999999997</v>
      </c>
      <c r="I16" s="53">
        <v>1</v>
      </c>
      <c r="J16" s="352">
        <v>2610</v>
      </c>
      <c r="K16" s="352">
        <v>2444</v>
      </c>
      <c r="L16" s="353">
        <v>0.93640000000000001</v>
      </c>
      <c r="M16" s="348">
        <v>0.9</v>
      </c>
      <c r="N16" s="59">
        <v>5966293.46</v>
      </c>
      <c r="O16" s="59">
        <v>4120645.71</v>
      </c>
      <c r="P16" s="58">
        <v>0.69069999999999998</v>
      </c>
      <c r="Q16" s="58">
        <v>0.67249999999999999</v>
      </c>
      <c r="R16" s="352">
        <v>2183</v>
      </c>
      <c r="S16" s="352">
        <v>1489</v>
      </c>
      <c r="T16" s="353">
        <v>0.68210000000000004</v>
      </c>
      <c r="U16" s="353">
        <v>0.7</v>
      </c>
      <c r="V16" s="57">
        <v>1635</v>
      </c>
      <c r="W16" s="57">
        <v>1446</v>
      </c>
      <c r="X16" s="58">
        <v>0.88439999999999996</v>
      </c>
      <c r="Y16" s="204"/>
      <c r="Z16" s="192">
        <v>2496</v>
      </c>
      <c r="AA16" s="193">
        <v>2585</v>
      </c>
      <c r="AB16" s="194">
        <v>1.0357000000000001</v>
      </c>
      <c r="AC16" s="192">
        <v>3506</v>
      </c>
      <c r="AD16" s="193">
        <v>3141</v>
      </c>
      <c r="AE16" s="194">
        <v>0.89590000000000003</v>
      </c>
      <c r="AF16" s="195">
        <v>6173007.6100000003</v>
      </c>
      <c r="AG16" s="196">
        <v>4235994.26</v>
      </c>
      <c r="AH16" s="194">
        <v>0.68620000000000003</v>
      </c>
      <c r="AI16" s="192">
        <v>2762</v>
      </c>
      <c r="AJ16" s="193">
        <v>1828</v>
      </c>
      <c r="AK16" s="194">
        <v>0.66180000000000005</v>
      </c>
      <c r="AL16" s="9" t="s">
        <v>165</v>
      </c>
    </row>
    <row r="17" spans="1:38" ht="13.8" x14ac:dyDescent="0.3">
      <c r="A17" s="56" t="s">
        <v>315</v>
      </c>
      <c r="B17" s="56" t="s">
        <v>19</v>
      </c>
      <c r="C17" s="347">
        <v>947786.2</v>
      </c>
      <c r="D17" s="347">
        <v>899168.35</v>
      </c>
      <c r="E17" s="348">
        <v>1.0540697968294801</v>
      </c>
      <c r="F17" s="57">
        <v>186</v>
      </c>
      <c r="G17" s="57">
        <v>187</v>
      </c>
      <c r="H17" s="58">
        <v>1.0054000000000001</v>
      </c>
      <c r="I17" s="53">
        <v>1</v>
      </c>
      <c r="J17" s="352">
        <v>254</v>
      </c>
      <c r="K17" s="352">
        <v>242</v>
      </c>
      <c r="L17" s="353">
        <v>0.95279999999999998</v>
      </c>
      <c r="M17" s="348">
        <v>0.9</v>
      </c>
      <c r="N17" s="59">
        <v>977658.38</v>
      </c>
      <c r="O17" s="59">
        <v>740642.88</v>
      </c>
      <c r="P17" s="58">
        <v>0.75760000000000005</v>
      </c>
      <c r="Q17" s="58">
        <v>0.7</v>
      </c>
      <c r="R17" s="352">
        <v>223</v>
      </c>
      <c r="S17" s="352">
        <v>174</v>
      </c>
      <c r="T17" s="353">
        <v>0.78029999999999999</v>
      </c>
      <c r="U17" s="353">
        <v>0.7</v>
      </c>
      <c r="V17" s="57">
        <v>158</v>
      </c>
      <c r="W17" s="57">
        <v>102</v>
      </c>
      <c r="X17" s="58">
        <v>0.64559999999999995</v>
      </c>
      <c r="Y17" s="204"/>
      <c r="Z17" s="192">
        <v>223</v>
      </c>
      <c r="AA17" s="193">
        <v>224</v>
      </c>
      <c r="AB17" s="194">
        <v>1.0044999999999999</v>
      </c>
      <c r="AC17" s="192">
        <v>324</v>
      </c>
      <c r="AD17" s="193">
        <v>295</v>
      </c>
      <c r="AE17" s="194">
        <v>0.91049999999999998</v>
      </c>
      <c r="AF17" s="195">
        <v>1028891.12</v>
      </c>
      <c r="AG17" s="196">
        <v>840387.32</v>
      </c>
      <c r="AH17" s="194">
        <v>0.81679999999999997</v>
      </c>
      <c r="AI17" s="192">
        <v>271</v>
      </c>
      <c r="AJ17" s="193">
        <v>195</v>
      </c>
      <c r="AK17" s="194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47">
        <v>3904887.72</v>
      </c>
      <c r="D18" s="347">
        <v>4372610.51</v>
      </c>
      <c r="E18" s="348">
        <v>0.89303351191917602</v>
      </c>
      <c r="F18" s="57">
        <v>1335</v>
      </c>
      <c r="G18" s="57">
        <v>1265</v>
      </c>
      <c r="H18" s="58">
        <v>0.9476</v>
      </c>
      <c r="I18" s="53">
        <v>0.98760000000000003</v>
      </c>
      <c r="J18" s="352">
        <v>1926</v>
      </c>
      <c r="K18" s="352">
        <v>1571</v>
      </c>
      <c r="L18" s="353">
        <v>0.81569999999999998</v>
      </c>
      <c r="M18" s="348">
        <v>0.83379999999999999</v>
      </c>
      <c r="N18" s="59">
        <v>4611807.8600000003</v>
      </c>
      <c r="O18" s="59">
        <v>3089036.3</v>
      </c>
      <c r="P18" s="58">
        <v>0.66979999999999995</v>
      </c>
      <c r="Q18" s="58">
        <v>0.69030000000000002</v>
      </c>
      <c r="R18" s="352">
        <v>1297</v>
      </c>
      <c r="S18" s="352">
        <v>832</v>
      </c>
      <c r="T18" s="353">
        <v>0.64149999999999996</v>
      </c>
      <c r="U18" s="353">
        <v>0.67479999999999996</v>
      </c>
      <c r="V18" s="57">
        <v>1123</v>
      </c>
      <c r="W18" s="57">
        <v>862</v>
      </c>
      <c r="X18" s="58">
        <v>0.76759999999999995</v>
      </c>
      <c r="Y18" s="204"/>
      <c r="Z18" s="192">
        <v>1555</v>
      </c>
      <c r="AA18" s="193">
        <v>1631</v>
      </c>
      <c r="AB18" s="194">
        <v>1.0488999999999999</v>
      </c>
      <c r="AC18" s="192">
        <v>2320</v>
      </c>
      <c r="AD18" s="193">
        <v>2093</v>
      </c>
      <c r="AE18" s="194">
        <v>0.9022</v>
      </c>
      <c r="AF18" s="195">
        <v>5751731.7800000003</v>
      </c>
      <c r="AG18" s="196">
        <v>4131524.66</v>
      </c>
      <c r="AH18" s="194">
        <v>0.71830000000000005</v>
      </c>
      <c r="AI18" s="192">
        <v>1752</v>
      </c>
      <c r="AJ18" s="193">
        <v>1230</v>
      </c>
      <c r="AK18" s="194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47">
        <v>1254283.3999999999</v>
      </c>
      <c r="D19" s="347">
        <v>1273762.44</v>
      </c>
      <c r="E19" s="348">
        <v>0.98470747810714199</v>
      </c>
      <c r="F19" s="57">
        <v>626</v>
      </c>
      <c r="G19" s="57">
        <v>606</v>
      </c>
      <c r="H19" s="58">
        <v>0.96809999999999996</v>
      </c>
      <c r="I19" s="53">
        <v>0.99419999999999997</v>
      </c>
      <c r="J19" s="352">
        <v>816</v>
      </c>
      <c r="K19" s="352">
        <v>740</v>
      </c>
      <c r="L19" s="353">
        <v>0.90690000000000004</v>
      </c>
      <c r="M19" s="348">
        <v>0.9</v>
      </c>
      <c r="N19" s="59">
        <v>1260428.92</v>
      </c>
      <c r="O19" s="59">
        <v>921896.81</v>
      </c>
      <c r="P19" s="58">
        <v>0.73140000000000005</v>
      </c>
      <c r="Q19" s="58">
        <v>0.7</v>
      </c>
      <c r="R19" s="352">
        <v>584</v>
      </c>
      <c r="S19" s="352">
        <v>405</v>
      </c>
      <c r="T19" s="353">
        <v>0.69350000000000001</v>
      </c>
      <c r="U19" s="353">
        <v>0.7</v>
      </c>
      <c r="V19" s="57">
        <v>453</v>
      </c>
      <c r="W19" s="57">
        <v>381</v>
      </c>
      <c r="X19" s="58">
        <v>0.84109999999999996</v>
      </c>
      <c r="Y19" s="204"/>
      <c r="Z19" s="192">
        <v>835</v>
      </c>
      <c r="AA19" s="193">
        <v>848</v>
      </c>
      <c r="AB19" s="194">
        <v>1.0156000000000001</v>
      </c>
      <c r="AC19" s="192">
        <v>1118</v>
      </c>
      <c r="AD19" s="193">
        <v>1014</v>
      </c>
      <c r="AE19" s="194">
        <v>0.90700000000000003</v>
      </c>
      <c r="AF19" s="195">
        <v>1582565.37</v>
      </c>
      <c r="AG19" s="196">
        <v>1083718.03</v>
      </c>
      <c r="AH19" s="194">
        <v>0.68479999999999996</v>
      </c>
      <c r="AI19" s="192">
        <v>860</v>
      </c>
      <c r="AJ19" s="193">
        <v>554</v>
      </c>
      <c r="AK19" s="194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47">
        <v>10327925.98</v>
      </c>
      <c r="D20" s="347">
        <v>10358119.390000001</v>
      </c>
      <c r="E20" s="348">
        <v>0.99708504904576101</v>
      </c>
      <c r="F20" s="57">
        <v>3639</v>
      </c>
      <c r="G20" s="57">
        <v>3654</v>
      </c>
      <c r="H20" s="58">
        <v>1.0041</v>
      </c>
      <c r="I20" s="53">
        <v>1</v>
      </c>
      <c r="J20" s="352">
        <v>4668</v>
      </c>
      <c r="K20" s="352">
        <v>4462</v>
      </c>
      <c r="L20" s="353">
        <v>0.95589999999999997</v>
      </c>
      <c r="M20" s="348">
        <v>0.9</v>
      </c>
      <c r="N20" s="59">
        <v>11251812.380000001</v>
      </c>
      <c r="O20" s="59">
        <v>7836504.8899999997</v>
      </c>
      <c r="P20" s="58">
        <v>0.69650000000000001</v>
      </c>
      <c r="Q20" s="58">
        <v>0.6966</v>
      </c>
      <c r="R20" s="352">
        <v>4351</v>
      </c>
      <c r="S20" s="352">
        <v>2999</v>
      </c>
      <c r="T20" s="353">
        <v>0.68930000000000002</v>
      </c>
      <c r="U20" s="353">
        <v>0.7</v>
      </c>
      <c r="V20" s="57">
        <v>2900</v>
      </c>
      <c r="W20" s="57">
        <v>2428</v>
      </c>
      <c r="X20" s="58">
        <v>0.83720000000000006</v>
      </c>
      <c r="Y20" s="204"/>
      <c r="Z20" s="192">
        <v>4467</v>
      </c>
      <c r="AA20" s="193">
        <v>4636</v>
      </c>
      <c r="AB20" s="194">
        <v>1.0378000000000001</v>
      </c>
      <c r="AC20" s="192">
        <v>6499</v>
      </c>
      <c r="AD20" s="193">
        <v>5826</v>
      </c>
      <c r="AE20" s="194">
        <v>0.89639999999999997</v>
      </c>
      <c r="AF20" s="195">
        <v>12358019.140000001</v>
      </c>
      <c r="AG20" s="196">
        <v>8601483.5600000005</v>
      </c>
      <c r="AH20" s="194">
        <v>0.69599999999999995</v>
      </c>
      <c r="AI20" s="192">
        <v>5390</v>
      </c>
      <c r="AJ20" s="193">
        <v>3733</v>
      </c>
      <c r="AK20" s="194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47">
        <v>2577377.5</v>
      </c>
      <c r="D21" s="347">
        <v>2479601.2799999998</v>
      </c>
      <c r="E21" s="348">
        <v>1.0394322348470499</v>
      </c>
      <c r="F21" s="57">
        <v>1065</v>
      </c>
      <c r="G21" s="57">
        <v>1018</v>
      </c>
      <c r="H21" s="58">
        <v>0.95589999999999997</v>
      </c>
      <c r="I21" s="53">
        <v>0.97760000000000002</v>
      </c>
      <c r="J21" s="352">
        <v>1334</v>
      </c>
      <c r="K21" s="352">
        <v>1141</v>
      </c>
      <c r="L21" s="353">
        <v>0.85529999999999995</v>
      </c>
      <c r="M21" s="348">
        <v>0.81379999999999997</v>
      </c>
      <c r="N21" s="59">
        <v>2905453.79</v>
      </c>
      <c r="O21" s="59">
        <v>2035957.43</v>
      </c>
      <c r="P21" s="58">
        <v>0.70069999999999999</v>
      </c>
      <c r="Q21" s="58">
        <v>0.7</v>
      </c>
      <c r="R21" s="352">
        <v>958</v>
      </c>
      <c r="S21" s="352">
        <v>641</v>
      </c>
      <c r="T21" s="353">
        <v>0.66910000000000003</v>
      </c>
      <c r="U21" s="353">
        <v>0.69399999999999995</v>
      </c>
      <c r="V21" s="57">
        <v>849</v>
      </c>
      <c r="W21" s="57">
        <v>650</v>
      </c>
      <c r="X21" s="58">
        <v>0.76559999999999995</v>
      </c>
      <c r="Y21" s="204"/>
      <c r="Z21" s="192">
        <v>1131</v>
      </c>
      <c r="AA21" s="193">
        <v>1161</v>
      </c>
      <c r="AB21" s="194">
        <v>1.0265</v>
      </c>
      <c r="AC21" s="192">
        <v>1578</v>
      </c>
      <c r="AD21" s="193">
        <v>1345</v>
      </c>
      <c r="AE21" s="194">
        <v>0.85229999999999995</v>
      </c>
      <c r="AF21" s="195">
        <v>2786907.61</v>
      </c>
      <c r="AG21" s="196">
        <v>1973869.75</v>
      </c>
      <c r="AH21" s="194">
        <v>0.70830000000000004</v>
      </c>
      <c r="AI21" s="192">
        <v>1205</v>
      </c>
      <c r="AJ21" s="193">
        <v>819</v>
      </c>
      <c r="AK21" s="194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47">
        <v>995202.37</v>
      </c>
      <c r="D22" s="347">
        <v>1032924.7</v>
      </c>
      <c r="E22" s="348">
        <v>0.96348007749258002</v>
      </c>
      <c r="F22" s="57">
        <v>410</v>
      </c>
      <c r="G22" s="57">
        <v>376</v>
      </c>
      <c r="H22" s="58">
        <v>0.91710000000000003</v>
      </c>
      <c r="I22" s="53">
        <v>1</v>
      </c>
      <c r="J22" s="352">
        <v>587</v>
      </c>
      <c r="K22" s="352">
        <v>528</v>
      </c>
      <c r="L22" s="353">
        <v>0.89949999999999997</v>
      </c>
      <c r="M22" s="348">
        <v>0.87109999999999999</v>
      </c>
      <c r="N22" s="59">
        <v>1193902.8799999999</v>
      </c>
      <c r="O22" s="59">
        <v>757719.94</v>
      </c>
      <c r="P22" s="58">
        <v>0.63470000000000004</v>
      </c>
      <c r="Q22" s="58">
        <v>0.62270000000000003</v>
      </c>
      <c r="R22" s="352">
        <v>506</v>
      </c>
      <c r="S22" s="352">
        <v>298</v>
      </c>
      <c r="T22" s="353">
        <v>0.58889999999999998</v>
      </c>
      <c r="U22" s="353">
        <v>0.66779999999999995</v>
      </c>
      <c r="V22" s="57">
        <v>382</v>
      </c>
      <c r="W22" s="57">
        <v>280</v>
      </c>
      <c r="X22" s="58">
        <v>0.73299999999999998</v>
      </c>
      <c r="Y22" s="204"/>
      <c r="Z22" s="192">
        <v>479</v>
      </c>
      <c r="AA22" s="193">
        <v>483</v>
      </c>
      <c r="AB22" s="194">
        <v>1.0084</v>
      </c>
      <c r="AC22" s="192">
        <v>795</v>
      </c>
      <c r="AD22" s="193">
        <v>681</v>
      </c>
      <c r="AE22" s="194">
        <v>0.85660000000000003</v>
      </c>
      <c r="AF22" s="195">
        <v>1467916.46</v>
      </c>
      <c r="AG22" s="196">
        <v>974339.09</v>
      </c>
      <c r="AH22" s="194">
        <v>0.66379999999999995</v>
      </c>
      <c r="AI22" s="192">
        <v>624</v>
      </c>
      <c r="AJ22" s="193">
        <v>430</v>
      </c>
      <c r="AK22" s="194">
        <v>0.68910000000000005</v>
      </c>
      <c r="AL22" s="9" t="s">
        <v>165</v>
      </c>
    </row>
    <row r="23" spans="1:38" ht="13.8" x14ac:dyDescent="0.3">
      <c r="A23" s="56" t="s">
        <v>315</v>
      </c>
      <c r="B23" s="56" t="s">
        <v>25</v>
      </c>
      <c r="C23" s="347">
        <v>1430954.99</v>
      </c>
      <c r="D23" s="347">
        <v>1472760.57</v>
      </c>
      <c r="E23" s="348">
        <v>0.97161413684506803</v>
      </c>
      <c r="F23" s="57">
        <v>635</v>
      </c>
      <c r="G23" s="57">
        <v>619</v>
      </c>
      <c r="H23" s="58">
        <v>0.9748</v>
      </c>
      <c r="I23" s="53">
        <v>0.96750000000000003</v>
      </c>
      <c r="J23" s="352">
        <v>830</v>
      </c>
      <c r="K23" s="352">
        <v>800</v>
      </c>
      <c r="L23" s="353">
        <v>0.96389999999999998</v>
      </c>
      <c r="M23" s="348">
        <v>0.9</v>
      </c>
      <c r="N23" s="59">
        <v>1584852.04</v>
      </c>
      <c r="O23" s="59">
        <v>1064110.6499999999</v>
      </c>
      <c r="P23" s="58">
        <v>0.6714</v>
      </c>
      <c r="Q23" s="58">
        <v>0.64649999999999996</v>
      </c>
      <c r="R23" s="352">
        <v>697</v>
      </c>
      <c r="S23" s="352">
        <v>479</v>
      </c>
      <c r="T23" s="353">
        <v>0.68720000000000003</v>
      </c>
      <c r="U23" s="353">
        <v>0.68579999999999997</v>
      </c>
      <c r="V23" s="57">
        <v>508</v>
      </c>
      <c r="W23" s="57">
        <v>416</v>
      </c>
      <c r="X23" s="58">
        <v>0.81889999999999996</v>
      </c>
      <c r="Y23" s="204"/>
      <c r="Z23" s="192">
        <v>899</v>
      </c>
      <c r="AA23" s="193">
        <v>905</v>
      </c>
      <c r="AB23" s="194">
        <v>1.0066999999999999</v>
      </c>
      <c r="AC23" s="192">
        <v>1160</v>
      </c>
      <c r="AD23" s="193">
        <v>1105</v>
      </c>
      <c r="AE23" s="194">
        <v>0.9526</v>
      </c>
      <c r="AF23" s="195">
        <v>2050773.32</v>
      </c>
      <c r="AG23" s="196">
        <v>1346239.29</v>
      </c>
      <c r="AH23" s="194">
        <v>0.65649999999999997</v>
      </c>
      <c r="AI23" s="192">
        <v>1031</v>
      </c>
      <c r="AJ23" s="193">
        <v>713</v>
      </c>
      <c r="AK23" s="194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47">
        <v>480961.53</v>
      </c>
      <c r="D24" s="347">
        <v>524686.93999999994</v>
      </c>
      <c r="E24" s="348">
        <v>0.91666381099556304</v>
      </c>
      <c r="F24" s="57">
        <v>153</v>
      </c>
      <c r="G24" s="57">
        <v>169</v>
      </c>
      <c r="H24" s="58">
        <v>1.1046</v>
      </c>
      <c r="I24" s="53">
        <v>0.98770000000000002</v>
      </c>
      <c r="J24" s="352">
        <v>219</v>
      </c>
      <c r="K24" s="352">
        <v>197</v>
      </c>
      <c r="L24" s="353">
        <v>0.89949999999999997</v>
      </c>
      <c r="M24" s="348">
        <v>0.9</v>
      </c>
      <c r="N24" s="59">
        <v>544422.75</v>
      </c>
      <c r="O24" s="59">
        <v>373036.03</v>
      </c>
      <c r="P24" s="58">
        <v>0.68520000000000003</v>
      </c>
      <c r="Q24" s="58">
        <v>0.68740000000000001</v>
      </c>
      <c r="R24" s="352">
        <v>197</v>
      </c>
      <c r="S24" s="352">
        <v>137</v>
      </c>
      <c r="T24" s="353">
        <v>0.69540000000000002</v>
      </c>
      <c r="U24" s="353">
        <v>0.7</v>
      </c>
      <c r="V24" s="57">
        <v>143</v>
      </c>
      <c r="W24" s="57">
        <v>107</v>
      </c>
      <c r="X24" s="58">
        <v>0.74829999999999997</v>
      </c>
      <c r="Y24" s="204"/>
      <c r="Z24" s="192">
        <v>189</v>
      </c>
      <c r="AA24" s="193">
        <v>206</v>
      </c>
      <c r="AB24" s="194">
        <v>1.0899000000000001</v>
      </c>
      <c r="AC24" s="192">
        <v>310</v>
      </c>
      <c r="AD24" s="193">
        <v>269</v>
      </c>
      <c r="AE24" s="194">
        <v>0.86770000000000003</v>
      </c>
      <c r="AF24" s="195">
        <v>560121.86</v>
      </c>
      <c r="AG24" s="196">
        <v>354611.55</v>
      </c>
      <c r="AH24" s="194">
        <v>0.6331</v>
      </c>
      <c r="AI24" s="192">
        <v>254</v>
      </c>
      <c r="AJ24" s="193">
        <v>173</v>
      </c>
      <c r="AK24" s="194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47">
        <v>8722350.2799999993</v>
      </c>
      <c r="D25" s="347">
        <v>8776000.6400000006</v>
      </c>
      <c r="E25" s="348">
        <v>0.99388669597909196</v>
      </c>
      <c r="F25" s="57">
        <v>4720</v>
      </c>
      <c r="G25" s="57">
        <v>4492</v>
      </c>
      <c r="H25" s="58">
        <v>0.95169999999999999</v>
      </c>
      <c r="I25" s="53">
        <v>0.95799999999999996</v>
      </c>
      <c r="J25" s="352">
        <v>5485</v>
      </c>
      <c r="K25" s="352">
        <v>5128</v>
      </c>
      <c r="L25" s="353">
        <v>0.93489999999999995</v>
      </c>
      <c r="M25" s="348">
        <v>0.9</v>
      </c>
      <c r="N25" s="59">
        <v>10226389.16</v>
      </c>
      <c r="O25" s="59">
        <v>6466730.7999999998</v>
      </c>
      <c r="P25" s="58">
        <v>0.63239999999999996</v>
      </c>
      <c r="Q25" s="58">
        <v>0.62270000000000003</v>
      </c>
      <c r="R25" s="352">
        <v>4467</v>
      </c>
      <c r="S25" s="352">
        <v>2833</v>
      </c>
      <c r="T25" s="353">
        <v>0.63419999999999999</v>
      </c>
      <c r="U25" s="353">
        <v>0.63929999999999998</v>
      </c>
      <c r="V25" s="57">
        <v>3182</v>
      </c>
      <c r="W25" s="57">
        <v>2752</v>
      </c>
      <c r="X25" s="58">
        <v>0.8649</v>
      </c>
      <c r="Y25" s="204"/>
      <c r="Z25" s="192">
        <v>5332</v>
      </c>
      <c r="AA25" s="193">
        <v>5240</v>
      </c>
      <c r="AB25" s="194">
        <v>0.98270000000000002</v>
      </c>
      <c r="AC25" s="192">
        <v>7603</v>
      </c>
      <c r="AD25" s="193">
        <v>6484</v>
      </c>
      <c r="AE25" s="194">
        <v>0.8528</v>
      </c>
      <c r="AF25" s="195">
        <v>10788858.869999999</v>
      </c>
      <c r="AG25" s="196">
        <v>6838084.1799999997</v>
      </c>
      <c r="AH25" s="194">
        <v>0.63380000000000003</v>
      </c>
      <c r="AI25" s="192">
        <v>5608</v>
      </c>
      <c r="AJ25" s="193">
        <v>3602</v>
      </c>
      <c r="AK25" s="194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47">
        <v>4633478.45</v>
      </c>
      <c r="D26" s="347">
        <v>4593314.3099999996</v>
      </c>
      <c r="E26" s="348">
        <v>1.00874404347043</v>
      </c>
      <c r="F26" s="57">
        <v>2799</v>
      </c>
      <c r="G26" s="57">
        <v>2576</v>
      </c>
      <c r="H26" s="58">
        <v>0.92030000000000001</v>
      </c>
      <c r="I26" s="53">
        <v>0.98360000000000003</v>
      </c>
      <c r="J26" s="352">
        <v>3291</v>
      </c>
      <c r="K26" s="352">
        <v>2837</v>
      </c>
      <c r="L26" s="353">
        <v>0.86199999999999999</v>
      </c>
      <c r="M26" s="348">
        <v>0.76829999999999998</v>
      </c>
      <c r="N26" s="59">
        <v>5285419.5199999996</v>
      </c>
      <c r="O26" s="59">
        <v>3440519.97</v>
      </c>
      <c r="P26" s="58">
        <v>0.65090000000000003</v>
      </c>
      <c r="Q26" s="58">
        <v>0.64239999999999997</v>
      </c>
      <c r="R26" s="352">
        <v>2443</v>
      </c>
      <c r="S26" s="352">
        <v>1546</v>
      </c>
      <c r="T26" s="353">
        <v>0.63280000000000003</v>
      </c>
      <c r="U26" s="353">
        <v>0.67520000000000002</v>
      </c>
      <c r="V26" s="57">
        <v>1945</v>
      </c>
      <c r="W26" s="57">
        <v>1732</v>
      </c>
      <c r="X26" s="58">
        <v>0.89049999999999996</v>
      </c>
      <c r="Y26" s="204"/>
      <c r="Z26" s="192">
        <v>3019</v>
      </c>
      <c r="AA26" s="193">
        <v>3097</v>
      </c>
      <c r="AB26" s="194">
        <v>1.0258</v>
      </c>
      <c r="AC26" s="192">
        <v>4017</v>
      </c>
      <c r="AD26" s="193">
        <v>3602</v>
      </c>
      <c r="AE26" s="194">
        <v>0.89670000000000005</v>
      </c>
      <c r="AF26" s="195">
        <v>5783039.7599999998</v>
      </c>
      <c r="AG26" s="196">
        <v>3780966.96</v>
      </c>
      <c r="AH26" s="194">
        <v>0.65380000000000005</v>
      </c>
      <c r="AI26" s="192">
        <v>3064</v>
      </c>
      <c r="AJ26" s="193">
        <v>1927</v>
      </c>
      <c r="AK26" s="194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47">
        <v>7417545.7599999998</v>
      </c>
      <c r="D27" s="347">
        <v>7739824.5599999996</v>
      </c>
      <c r="E27" s="348">
        <v>0.95836096832665196</v>
      </c>
      <c r="F27" s="57">
        <v>3044</v>
      </c>
      <c r="G27" s="57">
        <v>2898</v>
      </c>
      <c r="H27" s="58">
        <v>0.95199999999999996</v>
      </c>
      <c r="I27" s="53">
        <v>0.9849</v>
      </c>
      <c r="J27" s="352">
        <v>3822</v>
      </c>
      <c r="K27" s="352">
        <v>3504</v>
      </c>
      <c r="L27" s="353">
        <v>0.91679999999999995</v>
      </c>
      <c r="M27" s="348">
        <v>0.83679999999999999</v>
      </c>
      <c r="N27" s="59">
        <v>8763894.9600000009</v>
      </c>
      <c r="O27" s="59">
        <v>5894563.5899999999</v>
      </c>
      <c r="P27" s="58">
        <v>0.67259999999999998</v>
      </c>
      <c r="Q27" s="58">
        <v>0.68589999999999995</v>
      </c>
      <c r="R27" s="352">
        <v>2765</v>
      </c>
      <c r="S27" s="352">
        <v>1834</v>
      </c>
      <c r="T27" s="353">
        <v>0.6633</v>
      </c>
      <c r="U27" s="353">
        <v>0.67800000000000005</v>
      </c>
      <c r="V27" s="57">
        <v>2492</v>
      </c>
      <c r="W27" s="57">
        <v>1949</v>
      </c>
      <c r="X27" s="58">
        <v>0.78210000000000002</v>
      </c>
      <c r="Y27" s="204"/>
      <c r="Z27" s="192">
        <v>3456</v>
      </c>
      <c r="AA27" s="193">
        <v>3519</v>
      </c>
      <c r="AB27" s="194">
        <v>1.0182</v>
      </c>
      <c r="AC27" s="192">
        <v>4884</v>
      </c>
      <c r="AD27" s="193">
        <v>4140</v>
      </c>
      <c r="AE27" s="194">
        <v>0.84770000000000001</v>
      </c>
      <c r="AF27" s="195">
        <v>10605205.050000001</v>
      </c>
      <c r="AG27" s="196">
        <v>7628507.4400000004</v>
      </c>
      <c r="AH27" s="194">
        <v>0.71930000000000005</v>
      </c>
      <c r="AI27" s="192">
        <v>3632</v>
      </c>
      <c r="AJ27" s="193">
        <v>2521</v>
      </c>
      <c r="AK27" s="194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47">
        <v>37264109.659999996</v>
      </c>
      <c r="D28" s="347">
        <v>37148736.07</v>
      </c>
      <c r="E28" s="348">
        <v>1.0031057204687299</v>
      </c>
      <c r="F28" s="57">
        <v>13499</v>
      </c>
      <c r="G28" s="57">
        <v>12910</v>
      </c>
      <c r="H28" s="58">
        <v>0.95640000000000003</v>
      </c>
      <c r="I28" s="53">
        <v>0.96160000000000001</v>
      </c>
      <c r="J28" s="352">
        <v>16929</v>
      </c>
      <c r="K28" s="352">
        <v>14180</v>
      </c>
      <c r="L28" s="353">
        <v>0.83760000000000001</v>
      </c>
      <c r="M28" s="348">
        <v>0.81799999999999995</v>
      </c>
      <c r="N28" s="59">
        <v>42280538.670000002</v>
      </c>
      <c r="O28" s="59">
        <v>28611148.649999999</v>
      </c>
      <c r="P28" s="58">
        <v>0.67669999999999997</v>
      </c>
      <c r="Q28" s="58">
        <v>0.67359999999999998</v>
      </c>
      <c r="R28" s="352">
        <v>12815</v>
      </c>
      <c r="S28" s="352">
        <v>8353</v>
      </c>
      <c r="T28" s="353">
        <v>0.65180000000000005</v>
      </c>
      <c r="U28" s="353">
        <v>0.66020000000000001</v>
      </c>
      <c r="V28" s="57">
        <v>9799</v>
      </c>
      <c r="W28" s="57">
        <v>7577</v>
      </c>
      <c r="X28" s="58">
        <v>0.7732</v>
      </c>
      <c r="Y28" s="204"/>
      <c r="Z28" s="192">
        <v>14134</v>
      </c>
      <c r="AA28" s="193">
        <v>14254</v>
      </c>
      <c r="AB28" s="194">
        <v>1.0085</v>
      </c>
      <c r="AC28" s="192">
        <v>19714</v>
      </c>
      <c r="AD28" s="193">
        <v>16480</v>
      </c>
      <c r="AE28" s="194">
        <v>0.83599999999999997</v>
      </c>
      <c r="AF28" s="195">
        <v>46636288.689999998</v>
      </c>
      <c r="AG28" s="196">
        <v>31502301.789999999</v>
      </c>
      <c r="AH28" s="194">
        <v>0.67549999999999999</v>
      </c>
      <c r="AI28" s="192">
        <v>15456</v>
      </c>
      <c r="AJ28" s="193">
        <v>9817</v>
      </c>
      <c r="AK28" s="194">
        <v>0.63519999999999999</v>
      </c>
      <c r="AL28" s="9" t="s">
        <v>165</v>
      </c>
    </row>
    <row r="29" spans="1:38" ht="13.8" x14ac:dyDescent="0.3">
      <c r="A29" s="56" t="s">
        <v>315</v>
      </c>
      <c r="B29" s="56" t="s">
        <v>31</v>
      </c>
      <c r="C29" s="347">
        <v>2089456.17</v>
      </c>
      <c r="D29" s="347">
        <v>2107977.02</v>
      </c>
      <c r="E29" s="348">
        <v>0.99121392224664795</v>
      </c>
      <c r="F29" s="57">
        <v>468</v>
      </c>
      <c r="G29" s="57">
        <v>471</v>
      </c>
      <c r="H29" s="58">
        <v>1.0064</v>
      </c>
      <c r="I29" s="53">
        <v>0.98629999999999995</v>
      </c>
      <c r="J29" s="352">
        <v>673</v>
      </c>
      <c r="K29" s="352">
        <v>639</v>
      </c>
      <c r="L29" s="353">
        <v>0.94950000000000001</v>
      </c>
      <c r="M29" s="348">
        <v>0.9</v>
      </c>
      <c r="N29" s="59">
        <v>2261729.15</v>
      </c>
      <c r="O29" s="59">
        <v>1620273.15</v>
      </c>
      <c r="P29" s="58">
        <v>0.71640000000000004</v>
      </c>
      <c r="Q29" s="58">
        <v>0.7</v>
      </c>
      <c r="R29" s="352">
        <v>628</v>
      </c>
      <c r="S29" s="352">
        <v>463</v>
      </c>
      <c r="T29" s="353">
        <v>0.73729999999999996</v>
      </c>
      <c r="U29" s="353">
        <v>0.7</v>
      </c>
      <c r="V29" s="57">
        <v>384</v>
      </c>
      <c r="W29" s="57">
        <v>272</v>
      </c>
      <c r="X29" s="58">
        <v>0.70830000000000004</v>
      </c>
      <c r="Y29" s="204"/>
      <c r="Z29" s="192">
        <v>619</v>
      </c>
      <c r="AA29" s="193">
        <v>663</v>
      </c>
      <c r="AB29" s="194">
        <v>1.0710999999999999</v>
      </c>
      <c r="AC29" s="192">
        <v>958</v>
      </c>
      <c r="AD29" s="193">
        <v>897</v>
      </c>
      <c r="AE29" s="194">
        <v>0.93630000000000002</v>
      </c>
      <c r="AF29" s="195">
        <v>2509079.5499999998</v>
      </c>
      <c r="AG29" s="196">
        <v>1647518.68</v>
      </c>
      <c r="AH29" s="194">
        <v>0.65659999999999996</v>
      </c>
      <c r="AI29" s="192">
        <v>855</v>
      </c>
      <c r="AJ29" s="193">
        <v>622</v>
      </c>
      <c r="AK29" s="194">
        <v>0.72750000000000004</v>
      </c>
      <c r="AL29" s="9" t="s">
        <v>165</v>
      </c>
    </row>
    <row r="30" spans="1:38" ht="13.8" x14ac:dyDescent="0.3">
      <c r="A30" s="56" t="s">
        <v>315</v>
      </c>
      <c r="B30" s="56" t="s">
        <v>32</v>
      </c>
      <c r="C30" s="347">
        <v>2065581.32</v>
      </c>
      <c r="D30" s="347">
        <v>2218151.21</v>
      </c>
      <c r="E30" s="348">
        <v>0.931217543099778</v>
      </c>
      <c r="F30" s="57">
        <v>482</v>
      </c>
      <c r="G30" s="57">
        <v>489</v>
      </c>
      <c r="H30" s="58">
        <v>1.0145</v>
      </c>
      <c r="I30" s="53">
        <v>1</v>
      </c>
      <c r="J30" s="352">
        <v>687</v>
      </c>
      <c r="K30" s="352">
        <v>656</v>
      </c>
      <c r="L30" s="353">
        <v>0.95489999999999997</v>
      </c>
      <c r="M30" s="348">
        <v>0.9</v>
      </c>
      <c r="N30" s="59">
        <v>2173387.17</v>
      </c>
      <c r="O30" s="59">
        <v>1571188.49</v>
      </c>
      <c r="P30" s="58">
        <v>0.72289999999999999</v>
      </c>
      <c r="Q30" s="58">
        <v>0.7</v>
      </c>
      <c r="R30" s="352">
        <v>617</v>
      </c>
      <c r="S30" s="352">
        <v>465</v>
      </c>
      <c r="T30" s="353">
        <v>0.75360000000000005</v>
      </c>
      <c r="U30" s="353">
        <v>0.7</v>
      </c>
      <c r="V30" s="57">
        <v>416</v>
      </c>
      <c r="W30" s="57">
        <v>312</v>
      </c>
      <c r="X30" s="58">
        <v>0.75</v>
      </c>
      <c r="Y30" s="204"/>
      <c r="Z30" s="192">
        <v>716</v>
      </c>
      <c r="AA30" s="193">
        <v>772</v>
      </c>
      <c r="AB30" s="194">
        <v>1.0782</v>
      </c>
      <c r="AC30" s="192">
        <v>1087</v>
      </c>
      <c r="AD30" s="193">
        <v>1014</v>
      </c>
      <c r="AE30" s="194">
        <v>0.93279999999999996</v>
      </c>
      <c r="AF30" s="195">
        <v>3032884.52</v>
      </c>
      <c r="AG30" s="196">
        <v>2196211.0299999998</v>
      </c>
      <c r="AH30" s="194">
        <v>0.72409999999999997</v>
      </c>
      <c r="AI30" s="192">
        <v>959</v>
      </c>
      <c r="AJ30" s="193">
        <v>721</v>
      </c>
      <c r="AK30" s="194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47">
        <v>11655925.789999999</v>
      </c>
      <c r="D31" s="347">
        <v>12124358.140000001</v>
      </c>
      <c r="E31" s="348">
        <v>0.96136435887236205</v>
      </c>
      <c r="F31" s="57">
        <v>3471</v>
      </c>
      <c r="G31" s="57">
        <v>3563</v>
      </c>
      <c r="H31" s="58">
        <v>1.0265</v>
      </c>
      <c r="I31" s="53">
        <v>1</v>
      </c>
      <c r="J31" s="352">
        <v>4576</v>
      </c>
      <c r="K31" s="352">
        <v>4127</v>
      </c>
      <c r="L31" s="353">
        <v>0.90190000000000003</v>
      </c>
      <c r="M31" s="348">
        <v>0.8871</v>
      </c>
      <c r="N31" s="59">
        <v>13413544.27</v>
      </c>
      <c r="O31" s="59">
        <v>9230239.4199999999</v>
      </c>
      <c r="P31" s="58">
        <v>0.68810000000000004</v>
      </c>
      <c r="Q31" s="58">
        <v>0.69550000000000001</v>
      </c>
      <c r="R31" s="352">
        <v>3968</v>
      </c>
      <c r="S31" s="352">
        <v>2692</v>
      </c>
      <c r="T31" s="353">
        <v>0.6784</v>
      </c>
      <c r="U31" s="353">
        <v>0.7</v>
      </c>
      <c r="V31" s="57">
        <v>2731</v>
      </c>
      <c r="W31" s="57">
        <v>2355</v>
      </c>
      <c r="X31" s="58">
        <v>0.86229999999999996</v>
      </c>
      <c r="Y31" s="204"/>
      <c r="Z31" s="192">
        <v>4244</v>
      </c>
      <c r="AA31" s="193">
        <v>4549</v>
      </c>
      <c r="AB31" s="194">
        <v>1.0719000000000001</v>
      </c>
      <c r="AC31" s="192">
        <v>5985</v>
      </c>
      <c r="AD31" s="193">
        <v>5214</v>
      </c>
      <c r="AE31" s="194">
        <v>0.87119999999999997</v>
      </c>
      <c r="AF31" s="195">
        <v>13958043.609999999</v>
      </c>
      <c r="AG31" s="196">
        <v>10104344.050000001</v>
      </c>
      <c r="AH31" s="194">
        <v>0.72389999999999999</v>
      </c>
      <c r="AI31" s="192">
        <v>5160</v>
      </c>
      <c r="AJ31" s="193">
        <v>3716</v>
      </c>
      <c r="AK31" s="194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47">
        <v>2351526.61</v>
      </c>
      <c r="D32" s="347">
        <v>2133664.42</v>
      </c>
      <c r="E32" s="348">
        <v>1.10210705486667</v>
      </c>
      <c r="F32" s="57">
        <v>859</v>
      </c>
      <c r="G32" s="57">
        <v>855</v>
      </c>
      <c r="H32" s="58">
        <v>0.99529999999999996</v>
      </c>
      <c r="I32" s="53">
        <v>1</v>
      </c>
      <c r="J32" s="352">
        <v>952</v>
      </c>
      <c r="K32" s="352">
        <v>866</v>
      </c>
      <c r="L32" s="353">
        <v>0.90969999999999995</v>
      </c>
      <c r="M32" s="348">
        <v>0.81100000000000005</v>
      </c>
      <c r="N32" s="59">
        <v>2462759.2400000002</v>
      </c>
      <c r="O32" s="59">
        <v>1836285.81</v>
      </c>
      <c r="P32" s="58">
        <v>0.74560000000000004</v>
      </c>
      <c r="Q32" s="58">
        <v>0.7</v>
      </c>
      <c r="R32" s="352">
        <v>774</v>
      </c>
      <c r="S32" s="352">
        <v>589</v>
      </c>
      <c r="T32" s="353">
        <v>0.76100000000000001</v>
      </c>
      <c r="U32" s="353">
        <v>0.7</v>
      </c>
      <c r="V32" s="57">
        <v>667</v>
      </c>
      <c r="W32" s="57">
        <v>558</v>
      </c>
      <c r="X32" s="58">
        <v>0.83660000000000001</v>
      </c>
      <c r="Y32" s="204"/>
      <c r="Z32" s="192">
        <v>834</v>
      </c>
      <c r="AA32" s="193">
        <v>860</v>
      </c>
      <c r="AB32" s="194">
        <v>1.0311999999999999</v>
      </c>
      <c r="AC32" s="192">
        <v>1234</v>
      </c>
      <c r="AD32" s="193">
        <v>1039</v>
      </c>
      <c r="AE32" s="194">
        <v>0.84199999999999997</v>
      </c>
      <c r="AF32" s="195">
        <v>2629292.1800000002</v>
      </c>
      <c r="AG32" s="196">
        <v>1788035.59</v>
      </c>
      <c r="AH32" s="194">
        <v>0.68</v>
      </c>
      <c r="AI32" s="192">
        <v>981</v>
      </c>
      <c r="AJ32" s="193">
        <v>665</v>
      </c>
      <c r="AK32" s="194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47">
        <v>5241860.5999999996</v>
      </c>
      <c r="D33" s="347">
        <v>5219889.92</v>
      </c>
      <c r="E33" s="348">
        <v>1.0042090312892999</v>
      </c>
      <c r="F33" s="57">
        <v>1951</v>
      </c>
      <c r="G33" s="57">
        <v>1863</v>
      </c>
      <c r="H33" s="58">
        <v>0.95489999999999997</v>
      </c>
      <c r="I33" s="53">
        <v>0.96870000000000001</v>
      </c>
      <c r="J33" s="352">
        <v>2324</v>
      </c>
      <c r="K33" s="352">
        <v>2143</v>
      </c>
      <c r="L33" s="353">
        <v>0.92210000000000003</v>
      </c>
      <c r="M33" s="348">
        <v>0.88870000000000005</v>
      </c>
      <c r="N33" s="59">
        <v>6172968.1399999997</v>
      </c>
      <c r="O33" s="59">
        <v>4028318.26</v>
      </c>
      <c r="P33" s="58">
        <v>0.65259999999999996</v>
      </c>
      <c r="Q33" s="58">
        <v>0.6512</v>
      </c>
      <c r="R33" s="352">
        <v>1928</v>
      </c>
      <c r="S33" s="352">
        <v>1303</v>
      </c>
      <c r="T33" s="353">
        <v>0.67579999999999996</v>
      </c>
      <c r="U33" s="353">
        <v>0.7</v>
      </c>
      <c r="V33" s="57">
        <v>1521</v>
      </c>
      <c r="W33" s="57">
        <v>1311</v>
      </c>
      <c r="X33" s="58">
        <v>0.8619</v>
      </c>
      <c r="Y33" s="204"/>
      <c r="Z33" s="192">
        <v>2221</v>
      </c>
      <c r="AA33" s="193">
        <v>2172</v>
      </c>
      <c r="AB33" s="194">
        <v>0.97789999999999999</v>
      </c>
      <c r="AC33" s="192">
        <v>2962</v>
      </c>
      <c r="AD33" s="193">
        <v>2708</v>
      </c>
      <c r="AE33" s="194">
        <v>0.91420000000000001</v>
      </c>
      <c r="AF33" s="195">
        <v>6912578.6600000001</v>
      </c>
      <c r="AG33" s="196">
        <v>4640563.4000000004</v>
      </c>
      <c r="AH33" s="194">
        <v>0.67130000000000001</v>
      </c>
      <c r="AI33" s="192">
        <v>2478</v>
      </c>
      <c r="AJ33" s="193">
        <v>1802</v>
      </c>
      <c r="AK33" s="194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47">
        <v>15300254.4</v>
      </c>
      <c r="D34" s="347">
        <v>15420585.52</v>
      </c>
      <c r="E34" s="348">
        <v>0.99219672172344298</v>
      </c>
      <c r="F34" s="57">
        <v>6392</v>
      </c>
      <c r="G34" s="57">
        <v>6198</v>
      </c>
      <c r="H34" s="58">
        <v>0.96960000000000002</v>
      </c>
      <c r="I34" s="53">
        <v>0.97199999999999998</v>
      </c>
      <c r="J34" s="352">
        <v>7562</v>
      </c>
      <c r="K34" s="352">
        <v>6860</v>
      </c>
      <c r="L34" s="353">
        <v>0.90720000000000001</v>
      </c>
      <c r="M34" s="348">
        <v>0.9</v>
      </c>
      <c r="N34" s="59">
        <v>16581502.08</v>
      </c>
      <c r="O34" s="59">
        <v>11664308.640000001</v>
      </c>
      <c r="P34" s="58">
        <v>0.70350000000000001</v>
      </c>
      <c r="Q34" s="58">
        <v>0.69650000000000001</v>
      </c>
      <c r="R34" s="352">
        <v>5653</v>
      </c>
      <c r="S34" s="352">
        <v>4064</v>
      </c>
      <c r="T34" s="353">
        <v>0.71889999999999998</v>
      </c>
      <c r="U34" s="353">
        <v>0.7</v>
      </c>
      <c r="V34" s="57">
        <v>4872</v>
      </c>
      <c r="W34" s="57">
        <v>3903</v>
      </c>
      <c r="X34" s="58">
        <v>0.80110000000000003</v>
      </c>
      <c r="Y34" s="204"/>
      <c r="Z34" s="192">
        <v>8273</v>
      </c>
      <c r="AA34" s="193">
        <v>8290</v>
      </c>
      <c r="AB34" s="194">
        <v>1.0021</v>
      </c>
      <c r="AC34" s="192">
        <v>9910</v>
      </c>
      <c r="AD34" s="193">
        <v>8772</v>
      </c>
      <c r="AE34" s="194">
        <v>0.88519999999999999</v>
      </c>
      <c r="AF34" s="195">
        <v>17704322.739999998</v>
      </c>
      <c r="AG34" s="196">
        <v>12777651.18</v>
      </c>
      <c r="AH34" s="194">
        <v>0.72170000000000001</v>
      </c>
      <c r="AI34" s="192">
        <v>7393</v>
      </c>
      <c r="AJ34" s="193">
        <v>5232</v>
      </c>
      <c r="AK34" s="194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47">
        <v>2452959.2999999998</v>
      </c>
      <c r="D35" s="347">
        <v>2708740.75</v>
      </c>
      <c r="E35" s="348">
        <v>0.90557182336478703</v>
      </c>
      <c r="F35" s="57">
        <v>1570</v>
      </c>
      <c r="G35" s="57">
        <v>1254</v>
      </c>
      <c r="H35" s="58">
        <v>0.79869999999999997</v>
      </c>
      <c r="I35" s="53">
        <v>0.80559999999999998</v>
      </c>
      <c r="J35" s="352">
        <v>2096</v>
      </c>
      <c r="K35" s="352">
        <v>1529</v>
      </c>
      <c r="L35" s="353">
        <v>0.72950000000000004</v>
      </c>
      <c r="M35" s="348">
        <v>0.76580000000000004</v>
      </c>
      <c r="N35" s="59">
        <v>2838748.86</v>
      </c>
      <c r="O35" s="59">
        <v>1774957.69</v>
      </c>
      <c r="P35" s="58">
        <v>0.62529999999999997</v>
      </c>
      <c r="Q35" s="58">
        <v>0.63870000000000005</v>
      </c>
      <c r="R35" s="352">
        <v>1390</v>
      </c>
      <c r="S35" s="352">
        <v>887</v>
      </c>
      <c r="T35" s="353">
        <v>0.6381</v>
      </c>
      <c r="U35" s="353">
        <v>0.68540000000000001</v>
      </c>
      <c r="V35" s="57">
        <v>883</v>
      </c>
      <c r="W35" s="57">
        <v>713</v>
      </c>
      <c r="X35" s="58">
        <v>0.8075</v>
      </c>
      <c r="Y35" s="204"/>
      <c r="Z35" s="192">
        <v>2071</v>
      </c>
      <c r="AA35" s="193">
        <v>1632</v>
      </c>
      <c r="AB35" s="194">
        <v>0.78800000000000003</v>
      </c>
      <c r="AC35" s="192">
        <v>2450</v>
      </c>
      <c r="AD35" s="193">
        <v>1925</v>
      </c>
      <c r="AE35" s="194">
        <v>0.78569999999999995</v>
      </c>
      <c r="AF35" s="195">
        <v>3014070.75</v>
      </c>
      <c r="AG35" s="196">
        <v>1912141.41</v>
      </c>
      <c r="AH35" s="194">
        <v>0.63439999999999996</v>
      </c>
      <c r="AI35" s="192">
        <v>1861</v>
      </c>
      <c r="AJ35" s="193">
        <v>1173</v>
      </c>
      <c r="AK35" s="194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47">
        <v>2444179.1800000002</v>
      </c>
      <c r="D36" s="347">
        <v>2934602.15</v>
      </c>
      <c r="E36" s="348">
        <v>0.83288263794122797</v>
      </c>
      <c r="F36" s="57">
        <v>1505</v>
      </c>
      <c r="G36" s="57">
        <v>1231</v>
      </c>
      <c r="H36" s="58">
        <v>0.81789999999999996</v>
      </c>
      <c r="I36" s="53">
        <v>0.86670000000000003</v>
      </c>
      <c r="J36" s="352">
        <v>2296</v>
      </c>
      <c r="K36" s="352">
        <v>1505</v>
      </c>
      <c r="L36" s="353">
        <v>0.65549999999999997</v>
      </c>
      <c r="M36" s="348">
        <v>0.6462</v>
      </c>
      <c r="N36" s="59">
        <v>2881274.85</v>
      </c>
      <c r="O36" s="59">
        <v>1744544.45</v>
      </c>
      <c r="P36" s="58">
        <v>0.60550000000000004</v>
      </c>
      <c r="Q36" s="58">
        <v>0.64739999999999998</v>
      </c>
      <c r="R36" s="352">
        <v>1332</v>
      </c>
      <c r="S36" s="352">
        <v>828</v>
      </c>
      <c r="T36" s="353">
        <v>0.62160000000000004</v>
      </c>
      <c r="U36" s="353">
        <v>0.7</v>
      </c>
      <c r="V36" s="57">
        <v>942</v>
      </c>
      <c r="W36" s="57">
        <v>766</v>
      </c>
      <c r="X36" s="58">
        <v>0.81320000000000003</v>
      </c>
      <c r="Y36" s="204"/>
      <c r="Z36" s="192">
        <v>1661</v>
      </c>
      <c r="AA36" s="193">
        <v>1563</v>
      </c>
      <c r="AB36" s="194">
        <v>0.94099999999999995</v>
      </c>
      <c r="AC36" s="192">
        <v>2230</v>
      </c>
      <c r="AD36" s="193">
        <v>2018</v>
      </c>
      <c r="AE36" s="194">
        <v>0.90490000000000004</v>
      </c>
      <c r="AF36" s="195">
        <v>3571770.62</v>
      </c>
      <c r="AG36" s="196">
        <v>2242614.73</v>
      </c>
      <c r="AH36" s="194">
        <v>0.62790000000000001</v>
      </c>
      <c r="AI36" s="192">
        <v>1802</v>
      </c>
      <c r="AJ36" s="193">
        <v>1073</v>
      </c>
      <c r="AK36" s="194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47">
        <v>22691064.84</v>
      </c>
      <c r="D37" s="347">
        <v>22716952.82</v>
      </c>
      <c r="E37" s="348">
        <v>0.99886041142026705</v>
      </c>
      <c r="F37" s="57">
        <v>10323</v>
      </c>
      <c r="G37" s="57">
        <v>10261</v>
      </c>
      <c r="H37" s="58">
        <v>0.99399999999999999</v>
      </c>
      <c r="I37" s="53">
        <v>1</v>
      </c>
      <c r="J37" s="352">
        <v>11985</v>
      </c>
      <c r="K37" s="352">
        <v>10990</v>
      </c>
      <c r="L37" s="353">
        <v>0.91700000000000004</v>
      </c>
      <c r="M37" s="348">
        <v>0.89380000000000004</v>
      </c>
      <c r="N37" s="59">
        <v>26827681.390000001</v>
      </c>
      <c r="O37" s="59">
        <v>17319445.18</v>
      </c>
      <c r="P37" s="58">
        <v>0.64559999999999995</v>
      </c>
      <c r="Q37" s="58">
        <v>0.6492</v>
      </c>
      <c r="R37" s="352">
        <v>9439</v>
      </c>
      <c r="S37" s="352">
        <v>6278</v>
      </c>
      <c r="T37" s="353">
        <v>0.66510000000000002</v>
      </c>
      <c r="U37" s="353">
        <v>0.67559999999999998</v>
      </c>
      <c r="V37" s="57">
        <v>8200</v>
      </c>
      <c r="W37" s="57">
        <v>6463</v>
      </c>
      <c r="X37" s="58">
        <v>0.78820000000000001</v>
      </c>
      <c r="Y37" s="204"/>
      <c r="Z37" s="192">
        <v>12135</v>
      </c>
      <c r="AA37" s="193">
        <v>12377</v>
      </c>
      <c r="AB37" s="194">
        <v>1.0199</v>
      </c>
      <c r="AC37" s="192">
        <v>14524</v>
      </c>
      <c r="AD37" s="193">
        <v>12937</v>
      </c>
      <c r="AE37" s="194">
        <v>0.89070000000000005</v>
      </c>
      <c r="AF37" s="195">
        <v>27749250.690000001</v>
      </c>
      <c r="AG37" s="196">
        <v>18433419</v>
      </c>
      <c r="AH37" s="194">
        <v>0.6643</v>
      </c>
      <c r="AI37" s="192">
        <v>11490</v>
      </c>
      <c r="AJ37" s="193">
        <v>7519</v>
      </c>
      <c r="AK37" s="194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47">
        <v>5420708.7800000003</v>
      </c>
      <c r="D38" s="347">
        <v>5275374.21</v>
      </c>
      <c r="E38" s="348">
        <v>1.0275496228731</v>
      </c>
      <c r="F38" s="57">
        <v>1929</v>
      </c>
      <c r="G38" s="57">
        <v>1911</v>
      </c>
      <c r="H38" s="58">
        <v>0.99070000000000003</v>
      </c>
      <c r="I38" s="53">
        <v>1</v>
      </c>
      <c r="J38" s="352">
        <v>2455</v>
      </c>
      <c r="K38" s="352">
        <v>2325</v>
      </c>
      <c r="L38" s="353">
        <v>0.94699999999999995</v>
      </c>
      <c r="M38" s="348">
        <v>0.89759999999999995</v>
      </c>
      <c r="N38" s="59">
        <v>5804688.6500000004</v>
      </c>
      <c r="O38" s="59">
        <v>4071964.77</v>
      </c>
      <c r="P38" s="58">
        <v>0.70150000000000001</v>
      </c>
      <c r="Q38" s="58">
        <v>0.7</v>
      </c>
      <c r="R38" s="352">
        <v>1958</v>
      </c>
      <c r="S38" s="352">
        <v>1366</v>
      </c>
      <c r="T38" s="353">
        <v>0.69769999999999999</v>
      </c>
      <c r="U38" s="353">
        <v>0.69930000000000003</v>
      </c>
      <c r="V38" s="57">
        <v>1553</v>
      </c>
      <c r="W38" s="57">
        <v>1398</v>
      </c>
      <c r="X38" s="58">
        <v>0.9002</v>
      </c>
      <c r="Y38" s="204"/>
      <c r="Z38" s="192">
        <v>2082</v>
      </c>
      <c r="AA38" s="193">
        <v>2172</v>
      </c>
      <c r="AB38" s="194">
        <v>1.0431999999999999</v>
      </c>
      <c r="AC38" s="192">
        <v>3014</v>
      </c>
      <c r="AD38" s="193">
        <v>2732</v>
      </c>
      <c r="AE38" s="194">
        <v>0.90639999999999998</v>
      </c>
      <c r="AF38" s="195">
        <v>6020116.0899999999</v>
      </c>
      <c r="AG38" s="196">
        <v>4009091.16</v>
      </c>
      <c r="AH38" s="194">
        <v>0.66590000000000005</v>
      </c>
      <c r="AI38" s="192">
        <v>2396</v>
      </c>
      <c r="AJ38" s="193">
        <v>1622</v>
      </c>
      <c r="AK38" s="194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47">
        <v>14576002.189999999</v>
      </c>
      <c r="D39" s="347">
        <v>14302148.9</v>
      </c>
      <c r="E39" s="348">
        <v>1.0191477023428299</v>
      </c>
      <c r="F39" s="57">
        <v>6256</v>
      </c>
      <c r="G39" s="57">
        <v>6292</v>
      </c>
      <c r="H39" s="58">
        <v>1.0058</v>
      </c>
      <c r="I39" s="53">
        <v>1</v>
      </c>
      <c r="J39" s="352">
        <v>7790</v>
      </c>
      <c r="K39" s="352">
        <v>6990</v>
      </c>
      <c r="L39" s="353">
        <v>0.89729999999999999</v>
      </c>
      <c r="M39" s="348">
        <v>0.86380000000000001</v>
      </c>
      <c r="N39" s="59">
        <v>16229105.84</v>
      </c>
      <c r="O39" s="59">
        <v>11448590.390000001</v>
      </c>
      <c r="P39" s="58">
        <v>0.70540000000000003</v>
      </c>
      <c r="Q39" s="58">
        <v>0.69679999999999997</v>
      </c>
      <c r="R39" s="352">
        <v>6063</v>
      </c>
      <c r="S39" s="352">
        <v>4094</v>
      </c>
      <c r="T39" s="353">
        <v>0.67520000000000002</v>
      </c>
      <c r="U39" s="353">
        <v>0.6794</v>
      </c>
      <c r="V39" s="57">
        <v>5038</v>
      </c>
      <c r="W39" s="57">
        <v>4282</v>
      </c>
      <c r="X39" s="58">
        <v>0.84989999999999999</v>
      </c>
      <c r="Y39" s="204"/>
      <c r="Z39" s="192">
        <v>7386</v>
      </c>
      <c r="AA39" s="193">
        <v>8041</v>
      </c>
      <c r="AB39" s="194">
        <v>1.0887</v>
      </c>
      <c r="AC39" s="192">
        <v>9896</v>
      </c>
      <c r="AD39" s="193">
        <v>8250</v>
      </c>
      <c r="AE39" s="194">
        <v>0.8337</v>
      </c>
      <c r="AF39" s="195">
        <v>16783229.829999998</v>
      </c>
      <c r="AG39" s="196">
        <v>11432784.390000001</v>
      </c>
      <c r="AH39" s="194">
        <v>0.68120000000000003</v>
      </c>
      <c r="AI39" s="192">
        <v>7545</v>
      </c>
      <c r="AJ39" s="193">
        <v>5031</v>
      </c>
      <c r="AK39" s="194">
        <v>0.66679999999999995</v>
      </c>
      <c r="AL39" s="9" t="s">
        <v>165</v>
      </c>
    </row>
    <row r="40" spans="1:38" ht="13.8" x14ac:dyDescent="0.3">
      <c r="A40" s="56" t="s">
        <v>315</v>
      </c>
      <c r="B40" s="56" t="s">
        <v>42</v>
      </c>
      <c r="C40" s="347">
        <v>1034086.15</v>
      </c>
      <c r="D40" s="347">
        <v>1156402.1000000001</v>
      </c>
      <c r="E40" s="348">
        <v>0.894227146422512</v>
      </c>
      <c r="F40" s="57">
        <v>305</v>
      </c>
      <c r="G40" s="57">
        <v>295</v>
      </c>
      <c r="H40" s="58">
        <v>0.96719999999999995</v>
      </c>
      <c r="I40" s="53">
        <v>0.98370000000000002</v>
      </c>
      <c r="J40" s="352">
        <v>391</v>
      </c>
      <c r="K40" s="352">
        <v>373</v>
      </c>
      <c r="L40" s="353">
        <v>0.95399999999999996</v>
      </c>
      <c r="M40" s="348">
        <v>0.9</v>
      </c>
      <c r="N40" s="59">
        <v>1136771.69</v>
      </c>
      <c r="O40" s="59">
        <v>785403.17</v>
      </c>
      <c r="P40" s="58">
        <v>0.69089999999999996</v>
      </c>
      <c r="Q40" s="58">
        <v>0.69969999999999999</v>
      </c>
      <c r="R40" s="352">
        <v>360</v>
      </c>
      <c r="S40" s="352">
        <v>262</v>
      </c>
      <c r="T40" s="353">
        <v>0.7278</v>
      </c>
      <c r="U40" s="353">
        <v>0.7</v>
      </c>
      <c r="V40" s="57">
        <v>236</v>
      </c>
      <c r="W40" s="57">
        <v>166</v>
      </c>
      <c r="X40" s="58">
        <v>0.70340000000000003</v>
      </c>
      <c r="Y40" s="204"/>
      <c r="Z40" s="192">
        <v>427</v>
      </c>
      <c r="AA40" s="193">
        <v>432</v>
      </c>
      <c r="AB40" s="194">
        <v>1.0117</v>
      </c>
      <c r="AC40" s="192">
        <v>562</v>
      </c>
      <c r="AD40" s="193">
        <v>515</v>
      </c>
      <c r="AE40" s="194">
        <v>0.91639999999999999</v>
      </c>
      <c r="AF40" s="195">
        <v>1438643.35</v>
      </c>
      <c r="AG40" s="196">
        <v>990159.52</v>
      </c>
      <c r="AH40" s="194">
        <v>0.68830000000000002</v>
      </c>
      <c r="AI40" s="192">
        <v>487</v>
      </c>
      <c r="AJ40" s="193">
        <v>328</v>
      </c>
      <c r="AK40" s="194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47">
        <v>536364.57999999996</v>
      </c>
      <c r="D41" s="347">
        <v>550588.72</v>
      </c>
      <c r="E41" s="348">
        <v>0.974165580435429</v>
      </c>
      <c r="F41" s="57">
        <v>162</v>
      </c>
      <c r="G41" s="57">
        <v>152</v>
      </c>
      <c r="H41" s="58">
        <v>0.93830000000000002</v>
      </c>
      <c r="I41" s="53">
        <v>1</v>
      </c>
      <c r="J41" s="352">
        <v>208</v>
      </c>
      <c r="K41" s="352">
        <v>198</v>
      </c>
      <c r="L41" s="353">
        <v>0.95189999999999997</v>
      </c>
      <c r="M41" s="348">
        <v>0.89300000000000002</v>
      </c>
      <c r="N41" s="59">
        <v>610891.55000000005</v>
      </c>
      <c r="O41" s="59">
        <v>404028.78</v>
      </c>
      <c r="P41" s="58">
        <v>0.66139999999999999</v>
      </c>
      <c r="Q41" s="58">
        <v>0.66690000000000005</v>
      </c>
      <c r="R41" s="352">
        <v>174</v>
      </c>
      <c r="S41" s="352">
        <v>109</v>
      </c>
      <c r="T41" s="353">
        <v>0.62639999999999996</v>
      </c>
      <c r="U41" s="353">
        <v>0.65139999999999998</v>
      </c>
      <c r="V41" s="57">
        <v>138</v>
      </c>
      <c r="W41" s="57">
        <v>108</v>
      </c>
      <c r="X41" s="58">
        <v>0.78259999999999996</v>
      </c>
      <c r="Y41" s="204"/>
      <c r="Z41" s="192">
        <v>127</v>
      </c>
      <c r="AA41" s="193">
        <v>142</v>
      </c>
      <c r="AB41" s="194">
        <v>1.1181000000000001</v>
      </c>
      <c r="AC41" s="192">
        <v>247</v>
      </c>
      <c r="AD41" s="193">
        <v>218</v>
      </c>
      <c r="AE41" s="194">
        <v>0.88260000000000005</v>
      </c>
      <c r="AF41" s="195">
        <v>645042.30000000005</v>
      </c>
      <c r="AG41" s="196">
        <v>431340.81</v>
      </c>
      <c r="AH41" s="194">
        <v>0.66869999999999996</v>
      </c>
      <c r="AI41" s="192">
        <v>216</v>
      </c>
      <c r="AJ41" s="193">
        <v>155</v>
      </c>
      <c r="AK41" s="194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47">
        <v>3724468.44</v>
      </c>
      <c r="D42" s="347">
        <v>3793289.09</v>
      </c>
      <c r="E42" s="348">
        <v>0.98185726203114099</v>
      </c>
      <c r="F42" s="57">
        <v>1616</v>
      </c>
      <c r="G42" s="57">
        <v>1521</v>
      </c>
      <c r="H42" s="58">
        <v>0.94120000000000004</v>
      </c>
      <c r="I42" s="53">
        <v>0.9466</v>
      </c>
      <c r="J42" s="352">
        <v>2196</v>
      </c>
      <c r="K42" s="352">
        <v>2016</v>
      </c>
      <c r="L42" s="353">
        <v>0.91800000000000004</v>
      </c>
      <c r="M42" s="348">
        <v>0.89749999999999996</v>
      </c>
      <c r="N42" s="59">
        <v>4317553.99</v>
      </c>
      <c r="O42" s="59">
        <v>2972726.59</v>
      </c>
      <c r="P42" s="58">
        <v>0.6885</v>
      </c>
      <c r="Q42" s="58">
        <v>0.7</v>
      </c>
      <c r="R42" s="352">
        <v>1585</v>
      </c>
      <c r="S42" s="352">
        <v>1020</v>
      </c>
      <c r="T42" s="353">
        <v>0.64349999999999996</v>
      </c>
      <c r="U42" s="353">
        <v>0.67859999999999998</v>
      </c>
      <c r="V42" s="57">
        <v>1356</v>
      </c>
      <c r="W42" s="57">
        <v>1118</v>
      </c>
      <c r="X42" s="58">
        <v>0.82450000000000001</v>
      </c>
      <c r="Y42" s="204"/>
      <c r="Z42" s="192">
        <v>1840</v>
      </c>
      <c r="AA42" s="193">
        <v>1911</v>
      </c>
      <c r="AB42" s="194">
        <v>1.0386</v>
      </c>
      <c r="AC42" s="192">
        <v>2674</v>
      </c>
      <c r="AD42" s="193">
        <v>2367</v>
      </c>
      <c r="AE42" s="194">
        <v>0.88519999999999999</v>
      </c>
      <c r="AF42" s="195">
        <v>4803088.0599999996</v>
      </c>
      <c r="AG42" s="196">
        <v>3395055.27</v>
      </c>
      <c r="AH42" s="194">
        <v>0.70679999999999998</v>
      </c>
      <c r="AI42" s="192">
        <v>2079</v>
      </c>
      <c r="AJ42" s="193">
        <v>1346</v>
      </c>
      <c r="AK42" s="194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47">
        <v>1892724.39</v>
      </c>
      <c r="D43" s="347">
        <v>1763250.21</v>
      </c>
      <c r="E43" s="348">
        <v>1.0734292724116601</v>
      </c>
      <c r="F43" s="57">
        <v>933</v>
      </c>
      <c r="G43" s="57">
        <v>927</v>
      </c>
      <c r="H43" s="58">
        <v>0.99360000000000004</v>
      </c>
      <c r="I43" s="53">
        <v>1</v>
      </c>
      <c r="J43" s="352">
        <v>1181</v>
      </c>
      <c r="K43" s="352">
        <v>1129</v>
      </c>
      <c r="L43" s="353">
        <v>0.95599999999999996</v>
      </c>
      <c r="M43" s="348">
        <v>0.9</v>
      </c>
      <c r="N43" s="59">
        <v>2242168.13</v>
      </c>
      <c r="O43" s="59">
        <v>1438619.82</v>
      </c>
      <c r="P43" s="58">
        <v>0.64159999999999995</v>
      </c>
      <c r="Q43" s="58">
        <v>0.64080000000000004</v>
      </c>
      <c r="R43" s="352">
        <v>954</v>
      </c>
      <c r="S43" s="352">
        <v>621</v>
      </c>
      <c r="T43" s="353">
        <v>0.65090000000000003</v>
      </c>
      <c r="U43" s="353">
        <v>0.6583</v>
      </c>
      <c r="V43" s="57">
        <v>769</v>
      </c>
      <c r="W43" s="57">
        <v>696</v>
      </c>
      <c r="X43" s="58">
        <v>0.90510000000000002</v>
      </c>
      <c r="Y43" s="204"/>
      <c r="Z43" s="192">
        <v>978</v>
      </c>
      <c r="AA43" s="193">
        <v>1011</v>
      </c>
      <c r="AB43" s="194">
        <v>1.0337000000000001</v>
      </c>
      <c r="AC43" s="192">
        <v>1256</v>
      </c>
      <c r="AD43" s="193">
        <v>1182</v>
      </c>
      <c r="AE43" s="194">
        <v>0.94110000000000005</v>
      </c>
      <c r="AF43" s="195">
        <v>2248640.37</v>
      </c>
      <c r="AG43" s="196">
        <v>1489040.44</v>
      </c>
      <c r="AH43" s="194">
        <v>0.66220000000000001</v>
      </c>
      <c r="AI43" s="192">
        <v>1073</v>
      </c>
      <c r="AJ43" s="193">
        <v>748</v>
      </c>
      <c r="AK43" s="194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47">
        <v>24631894.280000001</v>
      </c>
      <c r="D44" s="347">
        <v>25006475.149999999</v>
      </c>
      <c r="E44" s="348">
        <v>0.98502064494283603</v>
      </c>
      <c r="F44" s="57">
        <v>11023</v>
      </c>
      <c r="G44" s="57">
        <v>10653</v>
      </c>
      <c r="H44" s="58">
        <v>0.96640000000000004</v>
      </c>
      <c r="I44" s="53">
        <v>1</v>
      </c>
      <c r="J44" s="352">
        <v>13056</v>
      </c>
      <c r="K44" s="352">
        <v>10693</v>
      </c>
      <c r="L44" s="353">
        <v>0.81899999999999995</v>
      </c>
      <c r="M44" s="348">
        <v>0.81499999999999995</v>
      </c>
      <c r="N44" s="59">
        <v>26760073.649999999</v>
      </c>
      <c r="O44" s="59">
        <v>19604269.57</v>
      </c>
      <c r="P44" s="58">
        <v>0.73260000000000003</v>
      </c>
      <c r="Q44" s="58">
        <v>0.7</v>
      </c>
      <c r="R44" s="352">
        <v>9366</v>
      </c>
      <c r="S44" s="352">
        <v>6879</v>
      </c>
      <c r="T44" s="353">
        <v>0.73450000000000004</v>
      </c>
      <c r="U44" s="353">
        <v>0.7</v>
      </c>
      <c r="V44" s="57">
        <v>7531</v>
      </c>
      <c r="W44" s="57">
        <v>6267</v>
      </c>
      <c r="X44" s="58">
        <v>0.83220000000000005</v>
      </c>
      <c r="Y44" s="204"/>
      <c r="Z44" s="192">
        <v>11255</v>
      </c>
      <c r="AA44" s="193">
        <v>11733</v>
      </c>
      <c r="AB44" s="194">
        <v>1.0425</v>
      </c>
      <c r="AC44" s="192">
        <v>15098</v>
      </c>
      <c r="AD44" s="193">
        <v>12057</v>
      </c>
      <c r="AE44" s="194">
        <v>0.79859999999999998</v>
      </c>
      <c r="AF44" s="195">
        <v>25829201.149999999</v>
      </c>
      <c r="AG44" s="196">
        <v>19383910.690000001</v>
      </c>
      <c r="AH44" s="194">
        <v>0.75049999999999994</v>
      </c>
      <c r="AI44" s="192">
        <v>11011</v>
      </c>
      <c r="AJ44" s="193">
        <v>7762</v>
      </c>
      <c r="AK44" s="194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47">
        <v>8757906.6799999997</v>
      </c>
      <c r="D45" s="347">
        <v>8367759.5899999999</v>
      </c>
      <c r="E45" s="348">
        <v>1.0466250357462801</v>
      </c>
      <c r="F45" s="57">
        <v>4305</v>
      </c>
      <c r="G45" s="57">
        <v>4031</v>
      </c>
      <c r="H45" s="58">
        <v>0.93640000000000001</v>
      </c>
      <c r="I45" s="53">
        <v>0.95450000000000002</v>
      </c>
      <c r="J45" s="352">
        <v>4870</v>
      </c>
      <c r="K45" s="352">
        <v>4192</v>
      </c>
      <c r="L45" s="353">
        <v>0.86080000000000001</v>
      </c>
      <c r="M45" s="348">
        <v>0.85470000000000002</v>
      </c>
      <c r="N45" s="59">
        <v>9547896.5099999998</v>
      </c>
      <c r="O45" s="59">
        <v>6817741.96</v>
      </c>
      <c r="P45" s="58">
        <v>0.71409999999999996</v>
      </c>
      <c r="Q45" s="58">
        <v>0.7</v>
      </c>
      <c r="R45" s="352">
        <v>3714</v>
      </c>
      <c r="S45" s="352">
        <v>2678</v>
      </c>
      <c r="T45" s="353">
        <v>0.72109999999999996</v>
      </c>
      <c r="U45" s="353">
        <v>0.7</v>
      </c>
      <c r="V45" s="57">
        <v>2895</v>
      </c>
      <c r="W45" s="57">
        <v>2516</v>
      </c>
      <c r="X45" s="58">
        <v>0.86909999999999998</v>
      </c>
      <c r="Y45" s="204"/>
      <c r="Z45" s="192">
        <v>4370</v>
      </c>
      <c r="AA45" s="193">
        <v>4448</v>
      </c>
      <c r="AB45" s="194">
        <v>1.0178</v>
      </c>
      <c r="AC45" s="192">
        <v>5808</v>
      </c>
      <c r="AD45" s="193">
        <v>5025</v>
      </c>
      <c r="AE45" s="194">
        <v>0.86519999999999997</v>
      </c>
      <c r="AF45" s="195">
        <v>9468270.1199999992</v>
      </c>
      <c r="AG45" s="196">
        <v>7040756.6600000001</v>
      </c>
      <c r="AH45" s="194">
        <v>0.74360000000000004</v>
      </c>
      <c r="AI45" s="192">
        <v>4706</v>
      </c>
      <c r="AJ45" s="193">
        <v>3190</v>
      </c>
      <c r="AK45" s="194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47">
        <v>5576916.6699999999</v>
      </c>
      <c r="D46" s="347">
        <v>5736954.7699999996</v>
      </c>
      <c r="E46" s="348">
        <v>0.97210399830291905</v>
      </c>
      <c r="F46" s="57">
        <v>3012</v>
      </c>
      <c r="G46" s="57">
        <v>2654</v>
      </c>
      <c r="H46" s="58">
        <v>0.88109999999999999</v>
      </c>
      <c r="I46" s="53">
        <v>0.9446</v>
      </c>
      <c r="J46" s="352">
        <v>3184</v>
      </c>
      <c r="K46" s="352">
        <v>2756</v>
      </c>
      <c r="L46" s="353">
        <v>0.86560000000000004</v>
      </c>
      <c r="M46" s="348">
        <v>0.81510000000000005</v>
      </c>
      <c r="N46" s="59">
        <v>6211834.0599999996</v>
      </c>
      <c r="O46" s="59">
        <v>4217841.82</v>
      </c>
      <c r="P46" s="58">
        <v>0.67900000000000005</v>
      </c>
      <c r="Q46" s="58">
        <v>0.67530000000000001</v>
      </c>
      <c r="R46" s="352">
        <v>2404</v>
      </c>
      <c r="S46" s="352">
        <v>1703</v>
      </c>
      <c r="T46" s="353">
        <v>0.70840000000000003</v>
      </c>
      <c r="U46" s="353">
        <v>0.7</v>
      </c>
      <c r="V46" s="57">
        <v>1824</v>
      </c>
      <c r="W46" s="57">
        <v>1536</v>
      </c>
      <c r="X46" s="58">
        <v>0.84209999999999996</v>
      </c>
      <c r="Y46" s="204"/>
      <c r="Z46" s="192">
        <v>3327</v>
      </c>
      <c r="AA46" s="193">
        <v>3365</v>
      </c>
      <c r="AB46" s="194">
        <v>1.0114000000000001</v>
      </c>
      <c r="AC46" s="192">
        <v>4204</v>
      </c>
      <c r="AD46" s="193">
        <v>3795</v>
      </c>
      <c r="AE46" s="194">
        <v>0.90269999999999995</v>
      </c>
      <c r="AF46" s="195">
        <v>7343860.6799999997</v>
      </c>
      <c r="AG46" s="196">
        <v>5095623.7699999996</v>
      </c>
      <c r="AH46" s="194">
        <v>0.69389999999999996</v>
      </c>
      <c r="AI46" s="192">
        <v>3286</v>
      </c>
      <c r="AJ46" s="193">
        <v>2271</v>
      </c>
      <c r="AK46" s="194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47">
        <v>9604963.9800000004</v>
      </c>
      <c r="D47" s="347">
        <v>9313095.4100000001</v>
      </c>
      <c r="E47" s="348">
        <v>1.03133958766133</v>
      </c>
      <c r="F47" s="57">
        <v>3301</v>
      </c>
      <c r="G47" s="57">
        <v>3333</v>
      </c>
      <c r="H47" s="58">
        <v>1.0097</v>
      </c>
      <c r="I47" s="53">
        <v>1</v>
      </c>
      <c r="J47" s="352">
        <v>4120</v>
      </c>
      <c r="K47" s="352">
        <v>3709</v>
      </c>
      <c r="L47" s="353">
        <v>0.9002</v>
      </c>
      <c r="M47" s="348">
        <v>0.86240000000000006</v>
      </c>
      <c r="N47" s="59">
        <v>10766220.029999999</v>
      </c>
      <c r="O47" s="59">
        <v>7740974.75</v>
      </c>
      <c r="P47" s="58">
        <v>0.71899999999999997</v>
      </c>
      <c r="Q47" s="58">
        <v>0.7</v>
      </c>
      <c r="R47" s="352">
        <v>3278</v>
      </c>
      <c r="S47" s="352">
        <v>2272</v>
      </c>
      <c r="T47" s="353">
        <v>0.69310000000000005</v>
      </c>
      <c r="U47" s="353">
        <v>0.7</v>
      </c>
      <c r="V47" s="57">
        <v>2423</v>
      </c>
      <c r="W47" s="57">
        <v>1993</v>
      </c>
      <c r="X47" s="58">
        <v>0.82250000000000001</v>
      </c>
      <c r="Y47" s="204"/>
      <c r="Z47" s="192">
        <v>3289</v>
      </c>
      <c r="AA47" s="193">
        <v>3605</v>
      </c>
      <c r="AB47" s="194">
        <v>1.0961000000000001</v>
      </c>
      <c r="AC47" s="192">
        <v>4462</v>
      </c>
      <c r="AD47" s="193">
        <v>4027</v>
      </c>
      <c r="AE47" s="194">
        <v>0.90249999999999997</v>
      </c>
      <c r="AF47" s="195">
        <v>10602758.33</v>
      </c>
      <c r="AG47" s="196">
        <v>7349482.2400000002</v>
      </c>
      <c r="AH47" s="194">
        <v>0.69320000000000004</v>
      </c>
      <c r="AI47" s="192">
        <v>3743</v>
      </c>
      <c r="AJ47" s="193">
        <v>2578</v>
      </c>
      <c r="AK47" s="194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47">
        <v>3003105.74</v>
      </c>
      <c r="D48" s="347">
        <v>3092881.62</v>
      </c>
      <c r="E48" s="348">
        <v>0.97097338630115404</v>
      </c>
      <c r="F48" s="57">
        <v>876</v>
      </c>
      <c r="G48" s="57">
        <v>880</v>
      </c>
      <c r="H48" s="58">
        <v>1.0045999999999999</v>
      </c>
      <c r="I48" s="53">
        <v>1</v>
      </c>
      <c r="J48" s="352">
        <v>1111</v>
      </c>
      <c r="K48" s="352">
        <v>1036</v>
      </c>
      <c r="L48" s="353">
        <v>0.9325</v>
      </c>
      <c r="M48" s="348">
        <v>0.9</v>
      </c>
      <c r="N48" s="59">
        <v>3182203.49</v>
      </c>
      <c r="O48" s="59">
        <v>2476001.89</v>
      </c>
      <c r="P48" s="58">
        <v>0.77810000000000001</v>
      </c>
      <c r="Q48" s="58">
        <v>0.7</v>
      </c>
      <c r="R48" s="352">
        <v>905</v>
      </c>
      <c r="S48" s="352">
        <v>639</v>
      </c>
      <c r="T48" s="353">
        <v>0.70609999999999995</v>
      </c>
      <c r="U48" s="353">
        <v>0.7</v>
      </c>
      <c r="V48" s="57">
        <v>844</v>
      </c>
      <c r="W48" s="57">
        <v>685</v>
      </c>
      <c r="X48" s="58">
        <v>0.81159999999999999</v>
      </c>
      <c r="Y48" s="204"/>
      <c r="Z48" s="192">
        <v>1066</v>
      </c>
      <c r="AA48" s="193">
        <v>1151</v>
      </c>
      <c r="AB48" s="194">
        <v>1.0797000000000001</v>
      </c>
      <c r="AC48" s="192">
        <v>1556</v>
      </c>
      <c r="AD48" s="193">
        <v>1405</v>
      </c>
      <c r="AE48" s="194">
        <v>0.90300000000000002</v>
      </c>
      <c r="AF48" s="195">
        <v>3891837.41</v>
      </c>
      <c r="AG48" s="196">
        <v>2918225.78</v>
      </c>
      <c r="AH48" s="194">
        <v>0.74980000000000002</v>
      </c>
      <c r="AI48" s="192">
        <v>1281</v>
      </c>
      <c r="AJ48" s="193">
        <v>934</v>
      </c>
      <c r="AK48" s="194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47">
        <v>3700889.78</v>
      </c>
      <c r="D49" s="347">
        <v>3875670.46</v>
      </c>
      <c r="E49" s="348">
        <v>0.95490311113809201</v>
      </c>
      <c r="F49" s="57">
        <v>1337</v>
      </c>
      <c r="G49" s="57">
        <v>1365</v>
      </c>
      <c r="H49" s="58">
        <v>1.0208999999999999</v>
      </c>
      <c r="I49" s="53">
        <v>1</v>
      </c>
      <c r="J49" s="352">
        <v>1805</v>
      </c>
      <c r="K49" s="352">
        <v>1688</v>
      </c>
      <c r="L49" s="353">
        <v>0.93520000000000003</v>
      </c>
      <c r="M49" s="348">
        <v>0.9</v>
      </c>
      <c r="N49" s="59">
        <v>3999131.93</v>
      </c>
      <c r="O49" s="59">
        <v>3003521.25</v>
      </c>
      <c r="P49" s="58">
        <v>0.751</v>
      </c>
      <c r="Q49" s="58">
        <v>0.7</v>
      </c>
      <c r="R49" s="352">
        <v>1388</v>
      </c>
      <c r="S49" s="352">
        <v>979</v>
      </c>
      <c r="T49" s="353">
        <v>0.70530000000000004</v>
      </c>
      <c r="U49" s="353">
        <v>0.7</v>
      </c>
      <c r="V49" s="57">
        <v>1049</v>
      </c>
      <c r="W49" s="57">
        <v>844</v>
      </c>
      <c r="X49" s="58">
        <v>0.80459999999999998</v>
      </c>
      <c r="Y49" s="204"/>
      <c r="Z49" s="192">
        <v>1695</v>
      </c>
      <c r="AA49" s="193">
        <v>1750</v>
      </c>
      <c r="AB49" s="194">
        <v>1.0324</v>
      </c>
      <c r="AC49" s="192">
        <v>2407</v>
      </c>
      <c r="AD49" s="193">
        <v>2103</v>
      </c>
      <c r="AE49" s="194">
        <v>0.87370000000000003</v>
      </c>
      <c r="AF49" s="195">
        <v>4202934.4000000004</v>
      </c>
      <c r="AG49" s="196">
        <v>3194315.94</v>
      </c>
      <c r="AH49" s="194">
        <v>0.76</v>
      </c>
      <c r="AI49" s="192">
        <v>1815</v>
      </c>
      <c r="AJ49" s="193">
        <v>1238</v>
      </c>
      <c r="AK49" s="194">
        <v>0.68210000000000004</v>
      </c>
      <c r="AL49" s="9" t="s">
        <v>165</v>
      </c>
    </row>
    <row r="50" spans="1:38" ht="13.8" x14ac:dyDescent="0.3">
      <c r="A50" s="56" t="s">
        <v>315</v>
      </c>
      <c r="B50" s="56" t="s">
        <v>52</v>
      </c>
      <c r="C50" s="347">
        <v>2860392.17</v>
      </c>
      <c r="D50" s="347">
        <v>2868019.39</v>
      </c>
      <c r="E50" s="348">
        <v>0.99734059678027498</v>
      </c>
      <c r="F50" s="57">
        <v>1558</v>
      </c>
      <c r="G50" s="57">
        <v>1474</v>
      </c>
      <c r="H50" s="58">
        <v>0.94610000000000005</v>
      </c>
      <c r="I50" s="53">
        <v>0.98219999999999996</v>
      </c>
      <c r="J50" s="352">
        <v>1573</v>
      </c>
      <c r="K50" s="352">
        <v>1495</v>
      </c>
      <c r="L50" s="353">
        <v>0.95040000000000002</v>
      </c>
      <c r="M50" s="348">
        <v>0.9</v>
      </c>
      <c r="N50" s="59">
        <v>3239768.32</v>
      </c>
      <c r="O50" s="59">
        <v>2280934.71</v>
      </c>
      <c r="P50" s="58">
        <v>0.70399999999999996</v>
      </c>
      <c r="Q50" s="58">
        <v>0.7</v>
      </c>
      <c r="R50" s="352">
        <v>1136</v>
      </c>
      <c r="S50" s="352">
        <v>799</v>
      </c>
      <c r="T50" s="353">
        <v>0.70330000000000004</v>
      </c>
      <c r="U50" s="353">
        <v>0.7</v>
      </c>
      <c r="V50" s="57">
        <v>1115</v>
      </c>
      <c r="W50" s="57">
        <v>971</v>
      </c>
      <c r="X50" s="58">
        <v>0.87090000000000001</v>
      </c>
      <c r="Y50" s="204"/>
      <c r="Z50" s="192">
        <v>1643</v>
      </c>
      <c r="AA50" s="193">
        <v>1645</v>
      </c>
      <c r="AB50" s="194">
        <v>1.0012000000000001</v>
      </c>
      <c r="AC50" s="192">
        <v>1899</v>
      </c>
      <c r="AD50" s="193">
        <v>1668</v>
      </c>
      <c r="AE50" s="194">
        <v>0.87839999999999996</v>
      </c>
      <c r="AF50" s="195">
        <v>3062225.19</v>
      </c>
      <c r="AG50" s="196">
        <v>2180011.81</v>
      </c>
      <c r="AH50" s="194">
        <v>0.71189999999999998</v>
      </c>
      <c r="AI50" s="192">
        <v>1403</v>
      </c>
      <c r="AJ50" s="193">
        <v>1022</v>
      </c>
      <c r="AK50" s="194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47">
        <v>4510046.6100000003</v>
      </c>
      <c r="D51" s="347">
        <v>4547546.0599999996</v>
      </c>
      <c r="E51" s="348">
        <v>0.99175391529734203</v>
      </c>
      <c r="F51" s="57">
        <v>1775</v>
      </c>
      <c r="G51" s="57">
        <v>1664</v>
      </c>
      <c r="H51" s="58">
        <v>0.9375</v>
      </c>
      <c r="I51" s="53">
        <v>0.97430000000000005</v>
      </c>
      <c r="J51" s="352">
        <v>2129</v>
      </c>
      <c r="K51" s="352">
        <v>1914</v>
      </c>
      <c r="L51" s="353">
        <v>0.89900000000000002</v>
      </c>
      <c r="M51" s="348">
        <v>0.85440000000000005</v>
      </c>
      <c r="N51" s="59">
        <v>5319584.6399999997</v>
      </c>
      <c r="O51" s="59">
        <v>3436033</v>
      </c>
      <c r="P51" s="58">
        <v>0.64590000000000003</v>
      </c>
      <c r="Q51" s="58">
        <v>0.6613</v>
      </c>
      <c r="R51" s="352">
        <v>1872</v>
      </c>
      <c r="S51" s="352">
        <v>1232</v>
      </c>
      <c r="T51" s="353">
        <v>0.65810000000000002</v>
      </c>
      <c r="U51" s="353">
        <v>0.67100000000000004</v>
      </c>
      <c r="V51" s="57">
        <v>1246</v>
      </c>
      <c r="W51" s="57">
        <v>884</v>
      </c>
      <c r="X51" s="58">
        <v>0.70950000000000002</v>
      </c>
      <c r="Y51" s="204"/>
      <c r="Z51" s="192">
        <v>2013</v>
      </c>
      <c r="AA51" s="193">
        <v>1896</v>
      </c>
      <c r="AB51" s="194">
        <v>0.94189999999999996</v>
      </c>
      <c r="AC51" s="192">
        <v>2696</v>
      </c>
      <c r="AD51" s="193">
        <v>2237</v>
      </c>
      <c r="AE51" s="194">
        <v>0.82969999999999999</v>
      </c>
      <c r="AF51" s="195">
        <v>5208294.24</v>
      </c>
      <c r="AG51" s="196">
        <v>3364505.19</v>
      </c>
      <c r="AH51" s="194">
        <v>0.64600000000000002</v>
      </c>
      <c r="AI51" s="192">
        <v>2150</v>
      </c>
      <c r="AJ51" s="193">
        <v>1373</v>
      </c>
      <c r="AK51" s="194">
        <v>0.63859999999999995</v>
      </c>
      <c r="AL51" s="9" t="s">
        <v>165</v>
      </c>
    </row>
    <row r="52" spans="1:38" ht="13.8" x14ac:dyDescent="0.3">
      <c r="A52" s="56" t="s">
        <v>315</v>
      </c>
      <c r="B52" s="56" t="s">
        <v>54</v>
      </c>
      <c r="C52" s="347">
        <v>273733.69</v>
      </c>
      <c r="D52" s="347">
        <v>250350.81</v>
      </c>
      <c r="E52" s="348">
        <v>1.09340045674308</v>
      </c>
      <c r="F52" s="57">
        <v>112</v>
      </c>
      <c r="G52" s="57">
        <v>98</v>
      </c>
      <c r="H52" s="58">
        <v>0.875</v>
      </c>
      <c r="I52" s="53">
        <v>0.97450000000000003</v>
      </c>
      <c r="J52" s="352">
        <v>126</v>
      </c>
      <c r="K52" s="352">
        <v>122</v>
      </c>
      <c r="L52" s="353">
        <v>0.96830000000000005</v>
      </c>
      <c r="M52" s="348">
        <v>0.9</v>
      </c>
      <c r="N52" s="59">
        <v>301941.21999999997</v>
      </c>
      <c r="O52" s="59">
        <v>189381.49</v>
      </c>
      <c r="P52" s="58">
        <v>0.62719999999999998</v>
      </c>
      <c r="Q52" s="58">
        <v>0.58699999999999997</v>
      </c>
      <c r="R52" s="352">
        <v>120</v>
      </c>
      <c r="S52" s="352">
        <v>85</v>
      </c>
      <c r="T52" s="353">
        <v>0.70830000000000004</v>
      </c>
      <c r="U52" s="353">
        <v>0.64080000000000004</v>
      </c>
      <c r="V52" s="57">
        <v>80</v>
      </c>
      <c r="W52" s="57">
        <v>68</v>
      </c>
      <c r="X52" s="58">
        <v>0.85</v>
      </c>
      <c r="Y52" s="204"/>
      <c r="Z52" s="192">
        <v>126</v>
      </c>
      <c r="AA52" s="193">
        <v>132</v>
      </c>
      <c r="AB52" s="194">
        <v>1.0476000000000001</v>
      </c>
      <c r="AC52" s="192">
        <v>181</v>
      </c>
      <c r="AD52" s="193">
        <v>167</v>
      </c>
      <c r="AE52" s="194">
        <v>0.92269999999999996</v>
      </c>
      <c r="AF52" s="195">
        <v>341067</v>
      </c>
      <c r="AG52" s="196">
        <v>189559.99</v>
      </c>
      <c r="AH52" s="194">
        <v>0.55579999999999996</v>
      </c>
      <c r="AI52" s="192">
        <v>150</v>
      </c>
      <c r="AJ52" s="193">
        <v>84</v>
      </c>
      <c r="AK52" s="194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47">
        <v>9928133.1699999999</v>
      </c>
      <c r="D53" s="347">
        <v>9815480.8100000005</v>
      </c>
      <c r="E53" s="348">
        <v>1.0114770088374301</v>
      </c>
      <c r="F53" s="57">
        <v>4024</v>
      </c>
      <c r="G53" s="57">
        <v>3799</v>
      </c>
      <c r="H53" s="58">
        <v>0.94410000000000005</v>
      </c>
      <c r="I53" s="53">
        <v>0.99429999999999996</v>
      </c>
      <c r="J53" s="352">
        <v>4798</v>
      </c>
      <c r="K53" s="352">
        <v>4058</v>
      </c>
      <c r="L53" s="353">
        <v>0.8458</v>
      </c>
      <c r="M53" s="348">
        <v>0.81920000000000004</v>
      </c>
      <c r="N53" s="59">
        <v>10545246.25</v>
      </c>
      <c r="O53" s="59">
        <v>7255455.5300000003</v>
      </c>
      <c r="P53" s="58">
        <v>0.68799999999999994</v>
      </c>
      <c r="Q53" s="58">
        <v>0.6724</v>
      </c>
      <c r="R53" s="352">
        <v>3755</v>
      </c>
      <c r="S53" s="352">
        <v>2761</v>
      </c>
      <c r="T53" s="353">
        <v>0.73529999999999995</v>
      </c>
      <c r="U53" s="353">
        <v>0.7</v>
      </c>
      <c r="V53" s="57">
        <v>2874</v>
      </c>
      <c r="W53" s="57">
        <v>2366</v>
      </c>
      <c r="X53" s="58">
        <v>0.82320000000000004</v>
      </c>
      <c r="Y53" s="204"/>
      <c r="Z53" s="192">
        <v>4457</v>
      </c>
      <c r="AA53" s="193">
        <v>4427</v>
      </c>
      <c r="AB53" s="194">
        <v>0.99329999999999996</v>
      </c>
      <c r="AC53" s="192">
        <v>6345</v>
      </c>
      <c r="AD53" s="193">
        <v>5491</v>
      </c>
      <c r="AE53" s="194">
        <v>0.86539999999999995</v>
      </c>
      <c r="AF53" s="195">
        <v>12065622.43</v>
      </c>
      <c r="AG53" s="196">
        <v>7879558.1200000001</v>
      </c>
      <c r="AH53" s="194">
        <v>0.65310000000000001</v>
      </c>
      <c r="AI53" s="192">
        <v>4972</v>
      </c>
      <c r="AJ53" s="193">
        <v>3228</v>
      </c>
      <c r="AK53" s="194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47">
        <v>1772895.51</v>
      </c>
      <c r="D54" s="347">
        <v>1793815.01</v>
      </c>
      <c r="E54" s="348">
        <v>0.98833798363633896</v>
      </c>
      <c r="F54" s="57">
        <v>509</v>
      </c>
      <c r="G54" s="57">
        <v>515</v>
      </c>
      <c r="H54" s="58">
        <v>1.0118</v>
      </c>
      <c r="I54" s="53">
        <v>1</v>
      </c>
      <c r="J54" s="352">
        <v>763</v>
      </c>
      <c r="K54" s="352">
        <v>684</v>
      </c>
      <c r="L54" s="353">
        <v>0.89649999999999996</v>
      </c>
      <c r="M54" s="348">
        <v>0.83430000000000004</v>
      </c>
      <c r="N54" s="59">
        <v>2080798.56</v>
      </c>
      <c r="O54" s="59">
        <v>1346474.76</v>
      </c>
      <c r="P54" s="58">
        <v>0.64710000000000001</v>
      </c>
      <c r="Q54" s="58">
        <v>0.66180000000000005</v>
      </c>
      <c r="R54" s="352">
        <v>645</v>
      </c>
      <c r="S54" s="352">
        <v>417</v>
      </c>
      <c r="T54" s="353">
        <v>0.64649999999999996</v>
      </c>
      <c r="U54" s="353">
        <v>0.69869999999999999</v>
      </c>
      <c r="V54" s="57">
        <v>435</v>
      </c>
      <c r="W54" s="57">
        <v>315</v>
      </c>
      <c r="X54" s="58">
        <v>0.72409999999999997</v>
      </c>
      <c r="Y54" s="204"/>
      <c r="Z54" s="192">
        <v>499</v>
      </c>
      <c r="AA54" s="193">
        <v>530</v>
      </c>
      <c r="AB54" s="194">
        <v>1.0621</v>
      </c>
      <c r="AC54" s="192">
        <v>900</v>
      </c>
      <c r="AD54" s="193">
        <v>794</v>
      </c>
      <c r="AE54" s="194">
        <v>0.88219999999999998</v>
      </c>
      <c r="AF54" s="195">
        <v>2532080.21</v>
      </c>
      <c r="AG54" s="196">
        <v>1830421.76</v>
      </c>
      <c r="AH54" s="194">
        <v>0.72289999999999999</v>
      </c>
      <c r="AI54" s="192">
        <v>722</v>
      </c>
      <c r="AJ54" s="193">
        <v>514</v>
      </c>
      <c r="AK54" s="194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47">
        <v>14721919.74</v>
      </c>
      <c r="D55" s="347">
        <v>14906342.4</v>
      </c>
      <c r="E55" s="348">
        <v>0.98762790662852296</v>
      </c>
      <c r="F55" s="57">
        <v>4369</v>
      </c>
      <c r="G55" s="57">
        <v>4407</v>
      </c>
      <c r="H55" s="58">
        <v>1.0086999999999999</v>
      </c>
      <c r="I55" s="53">
        <v>1</v>
      </c>
      <c r="J55" s="352">
        <v>5235</v>
      </c>
      <c r="K55" s="352">
        <v>4725</v>
      </c>
      <c r="L55" s="353">
        <v>0.90259999999999996</v>
      </c>
      <c r="M55" s="348">
        <v>0.89029999999999998</v>
      </c>
      <c r="N55" s="59">
        <v>16548811.07</v>
      </c>
      <c r="O55" s="59">
        <v>12182573.689999999</v>
      </c>
      <c r="P55" s="58">
        <v>0.73619999999999997</v>
      </c>
      <c r="Q55" s="58">
        <v>0.7</v>
      </c>
      <c r="R55" s="352">
        <v>4256</v>
      </c>
      <c r="S55" s="352">
        <v>3149</v>
      </c>
      <c r="T55" s="353">
        <v>0.7399</v>
      </c>
      <c r="U55" s="353">
        <v>0.7</v>
      </c>
      <c r="V55" s="57">
        <v>3455</v>
      </c>
      <c r="W55" s="57">
        <v>2965</v>
      </c>
      <c r="X55" s="58">
        <v>0.85819999999999996</v>
      </c>
      <c r="Y55" s="204"/>
      <c r="Z55" s="192">
        <v>4734</v>
      </c>
      <c r="AA55" s="193">
        <v>5191</v>
      </c>
      <c r="AB55" s="194">
        <v>1.0965</v>
      </c>
      <c r="AC55" s="192">
        <v>6517</v>
      </c>
      <c r="AD55" s="193">
        <v>5686</v>
      </c>
      <c r="AE55" s="194">
        <v>0.87250000000000005</v>
      </c>
      <c r="AF55" s="195">
        <v>16587024.470000001</v>
      </c>
      <c r="AG55" s="196">
        <v>12195134.83</v>
      </c>
      <c r="AH55" s="194">
        <v>0.73519999999999996</v>
      </c>
      <c r="AI55" s="192">
        <v>5250</v>
      </c>
      <c r="AJ55" s="193">
        <v>3810</v>
      </c>
      <c r="AK55" s="194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47">
        <v>808435.93</v>
      </c>
      <c r="D56" s="347">
        <v>856667.01</v>
      </c>
      <c r="E56" s="348">
        <v>0.94369915096882295</v>
      </c>
      <c r="F56" s="57">
        <v>221</v>
      </c>
      <c r="G56" s="57">
        <v>214</v>
      </c>
      <c r="H56" s="58">
        <v>0.96830000000000005</v>
      </c>
      <c r="I56" s="53">
        <v>0.94469999999999998</v>
      </c>
      <c r="J56" s="352">
        <v>338</v>
      </c>
      <c r="K56" s="352">
        <v>317</v>
      </c>
      <c r="L56" s="353">
        <v>0.93789999999999996</v>
      </c>
      <c r="M56" s="348">
        <v>0.9</v>
      </c>
      <c r="N56" s="59">
        <v>866380.42</v>
      </c>
      <c r="O56" s="59">
        <v>594057.04</v>
      </c>
      <c r="P56" s="58">
        <v>0.68569999999999998</v>
      </c>
      <c r="Q56" s="58">
        <v>0.7</v>
      </c>
      <c r="R56" s="352">
        <v>304</v>
      </c>
      <c r="S56" s="352">
        <v>208</v>
      </c>
      <c r="T56" s="353">
        <v>0.68420000000000003</v>
      </c>
      <c r="U56" s="353">
        <v>0.7</v>
      </c>
      <c r="V56" s="57">
        <v>159</v>
      </c>
      <c r="W56" s="57">
        <v>135</v>
      </c>
      <c r="X56" s="58">
        <v>0.84909999999999997</v>
      </c>
      <c r="Y56" s="204"/>
      <c r="Z56" s="192">
        <v>376</v>
      </c>
      <c r="AA56" s="193">
        <v>364</v>
      </c>
      <c r="AB56" s="194">
        <v>0.96809999999999996</v>
      </c>
      <c r="AC56" s="192">
        <v>531</v>
      </c>
      <c r="AD56" s="193">
        <v>480</v>
      </c>
      <c r="AE56" s="194">
        <v>0.90400000000000003</v>
      </c>
      <c r="AF56" s="195">
        <v>1023023.57</v>
      </c>
      <c r="AG56" s="196">
        <v>758014.59</v>
      </c>
      <c r="AH56" s="194">
        <v>0.74099999999999999</v>
      </c>
      <c r="AI56" s="192">
        <v>459</v>
      </c>
      <c r="AJ56" s="193">
        <v>323</v>
      </c>
      <c r="AK56" s="194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47">
        <v>4065000.25</v>
      </c>
      <c r="D57" s="347">
        <v>4019638.25</v>
      </c>
      <c r="E57" s="348">
        <v>1.0112850951201899</v>
      </c>
      <c r="F57" s="57">
        <v>1852</v>
      </c>
      <c r="G57" s="57">
        <v>1676</v>
      </c>
      <c r="H57" s="58">
        <v>0.90500000000000003</v>
      </c>
      <c r="I57" s="53">
        <v>0.98170000000000002</v>
      </c>
      <c r="J57" s="352">
        <v>1975</v>
      </c>
      <c r="K57" s="352">
        <v>1834</v>
      </c>
      <c r="L57" s="353">
        <v>0.92859999999999998</v>
      </c>
      <c r="M57" s="348">
        <v>0.85640000000000005</v>
      </c>
      <c r="N57" s="59">
        <v>4604731.1399999997</v>
      </c>
      <c r="O57" s="59">
        <v>3187585.41</v>
      </c>
      <c r="P57" s="58">
        <v>0.69220000000000004</v>
      </c>
      <c r="Q57" s="58">
        <v>0.68259999999999998</v>
      </c>
      <c r="R57" s="352">
        <v>1619</v>
      </c>
      <c r="S57" s="352">
        <v>1083</v>
      </c>
      <c r="T57" s="353">
        <v>0.66890000000000005</v>
      </c>
      <c r="U57" s="353">
        <v>0.69269999999999998</v>
      </c>
      <c r="V57" s="57">
        <v>1346</v>
      </c>
      <c r="W57" s="57">
        <v>1126</v>
      </c>
      <c r="X57" s="58">
        <v>0.83660000000000001</v>
      </c>
      <c r="Y57" s="204"/>
      <c r="Z57" s="192">
        <v>1934</v>
      </c>
      <c r="AA57" s="193">
        <v>1980</v>
      </c>
      <c r="AB57" s="194">
        <v>1.0238</v>
      </c>
      <c r="AC57" s="192">
        <v>2490</v>
      </c>
      <c r="AD57" s="193">
        <v>2200</v>
      </c>
      <c r="AE57" s="194">
        <v>0.88349999999999995</v>
      </c>
      <c r="AF57" s="195">
        <v>4897655.45</v>
      </c>
      <c r="AG57" s="196">
        <v>3337577.13</v>
      </c>
      <c r="AH57" s="194">
        <v>0.68149999999999999</v>
      </c>
      <c r="AI57" s="192">
        <v>1973</v>
      </c>
      <c r="AJ57" s="193">
        <v>1410</v>
      </c>
      <c r="AK57" s="194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47">
        <v>6831974.6500000004</v>
      </c>
      <c r="D58" s="347">
        <v>6891664.4199999999</v>
      </c>
      <c r="E58" s="348">
        <v>0.99133884554407803</v>
      </c>
      <c r="F58" s="57">
        <v>3371</v>
      </c>
      <c r="G58" s="57">
        <v>3062</v>
      </c>
      <c r="H58" s="58">
        <v>0.9083</v>
      </c>
      <c r="I58" s="53">
        <v>0.95130000000000003</v>
      </c>
      <c r="J58" s="352">
        <v>4124</v>
      </c>
      <c r="K58" s="352">
        <v>3719</v>
      </c>
      <c r="L58" s="353">
        <v>0.90180000000000005</v>
      </c>
      <c r="M58" s="348">
        <v>0.86409999999999998</v>
      </c>
      <c r="N58" s="59">
        <v>7718292.25</v>
      </c>
      <c r="O58" s="59">
        <v>5031030.1399999997</v>
      </c>
      <c r="P58" s="58">
        <v>0.65180000000000005</v>
      </c>
      <c r="Q58" s="58">
        <v>0.65159999999999996</v>
      </c>
      <c r="R58" s="352">
        <v>3379</v>
      </c>
      <c r="S58" s="352">
        <v>2273</v>
      </c>
      <c r="T58" s="353">
        <v>0.67269999999999996</v>
      </c>
      <c r="U58" s="353">
        <v>0.68379999999999996</v>
      </c>
      <c r="V58" s="57">
        <v>2442</v>
      </c>
      <c r="W58" s="57">
        <v>2113</v>
      </c>
      <c r="X58" s="58">
        <v>0.86529999999999996</v>
      </c>
      <c r="Y58" s="204"/>
      <c r="Z58" s="192">
        <v>4282</v>
      </c>
      <c r="AA58" s="193">
        <v>3938</v>
      </c>
      <c r="AB58" s="194">
        <v>0.91969999999999996</v>
      </c>
      <c r="AC58" s="192">
        <v>5443</v>
      </c>
      <c r="AD58" s="193">
        <v>4773</v>
      </c>
      <c r="AE58" s="194">
        <v>0.87690000000000001</v>
      </c>
      <c r="AF58" s="195">
        <v>8516880.1699999999</v>
      </c>
      <c r="AG58" s="196">
        <v>5340306.5</v>
      </c>
      <c r="AH58" s="194">
        <v>0.627</v>
      </c>
      <c r="AI58" s="192">
        <v>4312</v>
      </c>
      <c r="AJ58" s="193">
        <v>2641</v>
      </c>
      <c r="AK58" s="194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47">
        <v>4609402.87</v>
      </c>
      <c r="D59" s="347">
        <v>4710562.4400000004</v>
      </c>
      <c r="E59" s="348">
        <v>0.97852494871079598</v>
      </c>
      <c r="F59" s="57">
        <v>1600</v>
      </c>
      <c r="G59" s="57">
        <v>1549</v>
      </c>
      <c r="H59" s="58">
        <v>0.96809999999999996</v>
      </c>
      <c r="I59" s="53">
        <v>1</v>
      </c>
      <c r="J59" s="352">
        <v>2107</v>
      </c>
      <c r="K59" s="352">
        <v>1860</v>
      </c>
      <c r="L59" s="353">
        <v>0.88280000000000003</v>
      </c>
      <c r="M59" s="348">
        <v>0.82440000000000002</v>
      </c>
      <c r="N59" s="59">
        <v>4955815.1399999997</v>
      </c>
      <c r="O59" s="59">
        <v>3459817.84</v>
      </c>
      <c r="P59" s="58">
        <v>0.69810000000000005</v>
      </c>
      <c r="Q59" s="58">
        <v>0.69540000000000002</v>
      </c>
      <c r="R59" s="352">
        <v>1800</v>
      </c>
      <c r="S59" s="352">
        <v>1301</v>
      </c>
      <c r="T59" s="353">
        <v>0.7228</v>
      </c>
      <c r="U59" s="353">
        <v>0.7</v>
      </c>
      <c r="V59" s="57">
        <v>1215</v>
      </c>
      <c r="W59" s="57">
        <v>1057</v>
      </c>
      <c r="X59" s="58">
        <v>0.87</v>
      </c>
      <c r="Y59" s="204"/>
      <c r="Z59" s="192">
        <v>1654</v>
      </c>
      <c r="AA59" s="193">
        <v>1729</v>
      </c>
      <c r="AB59" s="194">
        <v>1.0452999999999999</v>
      </c>
      <c r="AC59" s="192">
        <v>2592</v>
      </c>
      <c r="AD59" s="193">
        <v>2277</v>
      </c>
      <c r="AE59" s="194">
        <v>0.87849999999999995</v>
      </c>
      <c r="AF59" s="195">
        <v>5659927.9699999997</v>
      </c>
      <c r="AG59" s="196">
        <v>4054367.67</v>
      </c>
      <c r="AH59" s="194">
        <v>0.71630000000000005</v>
      </c>
      <c r="AI59" s="192">
        <v>2171</v>
      </c>
      <c r="AJ59" s="193">
        <v>1552</v>
      </c>
      <c r="AK59" s="194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47">
        <v>1838094.01</v>
      </c>
      <c r="D60" s="347">
        <v>1890962.1</v>
      </c>
      <c r="E60" s="348">
        <v>0.97204169771567595</v>
      </c>
      <c r="F60" s="57">
        <v>627</v>
      </c>
      <c r="G60" s="57">
        <v>639</v>
      </c>
      <c r="H60" s="58">
        <v>1.0190999999999999</v>
      </c>
      <c r="I60" s="53">
        <v>1</v>
      </c>
      <c r="J60" s="352">
        <v>958</v>
      </c>
      <c r="K60" s="352">
        <v>875</v>
      </c>
      <c r="L60" s="353">
        <v>0.91339999999999999</v>
      </c>
      <c r="M60" s="348">
        <v>0.89700000000000002</v>
      </c>
      <c r="N60" s="59">
        <v>2360858.71</v>
      </c>
      <c r="O60" s="59">
        <v>1466426.32</v>
      </c>
      <c r="P60" s="58">
        <v>0.62109999999999999</v>
      </c>
      <c r="Q60" s="58">
        <v>0.61529999999999996</v>
      </c>
      <c r="R60" s="352">
        <v>826</v>
      </c>
      <c r="S60" s="352">
        <v>540</v>
      </c>
      <c r="T60" s="353">
        <v>0.65380000000000005</v>
      </c>
      <c r="U60" s="353">
        <v>0.65980000000000005</v>
      </c>
      <c r="V60" s="57">
        <v>623</v>
      </c>
      <c r="W60" s="57">
        <v>505</v>
      </c>
      <c r="X60" s="58">
        <v>0.81059999999999999</v>
      </c>
      <c r="Y60" s="204"/>
      <c r="Z60" s="192">
        <v>466</v>
      </c>
      <c r="AA60" s="193">
        <v>555</v>
      </c>
      <c r="AB60" s="194">
        <v>1.1910000000000001</v>
      </c>
      <c r="AC60" s="192">
        <v>903</v>
      </c>
      <c r="AD60" s="193">
        <v>812</v>
      </c>
      <c r="AE60" s="194">
        <v>0.8992</v>
      </c>
      <c r="AF60" s="195">
        <v>2188585.67</v>
      </c>
      <c r="AG60" s="196">
        <v>1465123.29</v>
      </c>
      <c r="AH60" s="194">
        <v>0.6694</v>
      </c>
      <c r="AI60" s="192">
        <v>799</v>
      </c>
      <c r="AJ60" s="193">
        <v>538</v>
      </c>
      <c r="AK60" s="194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47">
        <v>670425.39</v>
      </c>
      <c r="D61" s="347">
        <v>741191.02</v>
      </c>
      <c r="E61" s="348">
        <v>0.90452443689887096</v>
      </c>
      <c r="F61" s="57">
        <v>300</v>
      </c>
      <c r="G61" s="57">
        <v>287</v>
      </c>
      <c r="H61" s="58">
        <v>0.95669999999999999</v>
      </c>
      <c r="I61" s="53">
        <v>0.95379999999999998</v>
      </c>
      <c r="J61" s="352">
        <v>538</v>
      </c>
      <c r="K61" s="352">
        <v>517</v>
      </c>
      <c r="L61" s="353">
        <v>0.96099999999999997</v>
      </c>
      <c r="M61" s="348">
        <v>0.9</v>
      </c>
      <c r="N61" s="59">
        <v>761816.22</v>
      </c>
      <c r="O61" s="59">
        <v>484747.57</v>
      </c>
      <c r="P61" s="58">
        <v>0.63629999999999998</v>
      </c>
      <c r="Q61" s="58">
        <v>0.67600000000000005</v>
      </c>
      <c r="R61" s="352">
        <v>287</v>
      </c>
      <c r="S61" s="352">
        <v>186</v>
      </c>
      <c r="T61" s="353">
        <v>0.64810000000000001</v>
      </c>
      <c r="U61" s="353">
        <v>0.68169999999999997</v>
      </c>
      <c r="V61" s="57">
        <v>359</v>
      </c>
      <c r="W61" s="57">
        <v>290</v>
      </c>
      <c r="X61" s="58">
        <v>0.80779999999999996</v>
      </c>
      <c r="Y61" s="204"/>
      <c r="Z61" s="192">
        <v>391</v>
      </c>
      <c r="AA61" s="193">
        <v>392</v>
      </c>
      <c r="AB61" s="194">
        <v>1.0025999999999999</v>
      </c>
      <c r="AC61" s="192">
        <v>684</v>
      </c>
      <c r="AD61" s="193">
        <v>616</v>
      </c>
      <c r="AE61" s="194">
        <v>0.90059999999999996</v>
      </c>
      <c r="AF61" s="195">
        <v>1033779.3</v>
      </c>
      <c r="AG61" s="196">
        <v>673483.94</v>
      </c>
      <c r="AH61" s="194">
        <v>0.65149999999999997</v>
      </c>
      <c r="AI61" s="192">
        <v>417</v>
      </c>
      <c r="AJ61" s="193">
        <v>245</v>
      </c>
      <c r="AK61" s="194">
        <v>0.58750000000000002</v>
      </c>
      <c r="AL61" s="9" t="s">
        <v>165</v>
      </c>
    </row>
    <row r="62" spans="1:38" ht="13.8" x14ac:dyDescent="0.3">
      <c r="A62" s="56" t="s">
        <v>315</v>
      </c>
      <c r="B62" s="56" t="s">
        <v>64</v>
      </c>
      <c r="C62" s="347">
        <v>2435951.38</v>
      </c>
      <c r="D62" s="347">
        <v>2608390.71</v>
      </c>
      <c r="E62" s="348">
        <v>0.93389052899977498</v>
      </c>
      <c r="F62" s="57">
        <v>1134</v>
      </c>
      <c r="G62" s="57">
        <v>1110</v>
      </c>
      <c r="H62" s="58">
        <v>0.9788</v>
      </c>
      <c r="I62" s="53">
        <v>0.98340000000000005</v>
      </c>
      <c r="J62" s="352">
        <v>1557</v>
      </c>
      <c r="K62" s="352">
        <v>1489</v>
      </c>
      <c r="L62" s="353">
        <v>0.95630000000000004</v>
      </c>
      <c r="M62" s="348">
        <v>0.9</v>
      </c>
      <c r="N62" s="59">
        <v>2701798.64</v>
      </c>
      <c r="O62" s="59">
        <v>1774375.07</v>
      </c>
      <c r="P62" s="58">
        <v>0.65669999999999995</v>
      </c>
      <c r="Q62" s="58">
        <v>0.67359999999999998</v>
      </c>
      <c r="R62" s="352">
        <v>1341</v>
      </c>
      <c r="S62" s="352">
        <v>870</v>
      </c>
      <c r="T62" s="353">
        <v>0.64880000000000004</v>
      </c>
      <c r="U62" s="353">
        <v>0.7</v>
      </c>
      <c r="V62" s="57">
        <v>940</v>
      </c>
      <c r="W62" s="57">
        <v>823</v>
      </c>
      <c r="X62" s="58">
        <v>0.87549999999999994</v>
      </c>
      <c r="Y62" s="204"/>
      <c r="Z62" s="192">
        <v>1615</v>
      </c>
      <c r="AA62" s="193">
        <v>1545</v>
      </c>
      <c r="AB62" s="194">
        <v>0.95669999999999999</v>
      </c>
      <c r="AC62" s="192">
        <v>2354</v>
      </c>
      <c r="AD62" s="193">
        <v>2121</v>
      </c>
      <c r="AE62" s="194">
        <v>0.90100000000000002</v>
      </c>
      <c r="AF62" s="195">
        <v>3274541.67</v>
      </c>
      <c r="AG62" s="196">
        <v>2006900.51</v>
      </c>
      <c r="AH62" s="194">
        <v>0.6129</v>
      </c>
      <c r="AI62" s="192">
        <v>1879</v>
      </c>
      <c r="AJ62" s="193">
        <v>1135</v>
      </c>
      <c r="AK62" s="194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47">
        <v>2555675.39</v>
      </c>
      <c r="D63" s="347">
        <v>2668100.58</v>
      </c>
      <c r="E63" s="348">
        <v>0.95786321143860298</v>
      </c>
      <c r="F63" s="57">
        <v>1030</v>
      </c>
      <c r="G63" s="57">
        <v>991</v>
      </c>
      <c r="H63" s="58">
        <v>0.96209999999999996</v>
      </c>
      <c r="I63" s="53">
        <v>1</v>
      </c>
      <c r="J63" s="352">
        <v>1401</v>
      </c>
      <c r="K63" s="352">
        <v>1293</v>
      </c>
      <c r="L63" s="353">
        <v>0.92290000000000005</v>
      </c>
      <c r="M63" s="348">
        <v>0.85699999999999998</v>
      </c>
      <c r="N63" s="59">
        <v>3075041.5</v>
      </c>
      <c r="O63" s="59">
        <v>2019872</v>
      </c>
      <c r="P63" s="58">
        <v>0.65690000000000004</v>
      </c>
      <c r="Q63" s="58">
        <v>0.66490000000000005</v>
      </c>
      <c r="R63" s="352">
        <v>1123</v>
      </c>
      <c r="S63" s="352">
        <v>693</v>
      </c>
      <c r="T63" s="353">
        <v>0.61709999999999998</v>
      </c>
      <c r="U63" s="353">
        <v>0.63219999999999998</v>
      </c>
      <c r="V63" s="57">
        <v>829</v>
      </c>
      <c r="W63" s="57">
        <v>720</v>
      </c>
      <c r="X63" s="58">
        <v>0.86850000000000005</v>
      </c>
      <c r="Y63" s="204"/>
      <c r="Z63" s="192">
        <v>1284</v>
      </c>
      <c r="AA63" s="193">
        <v>1327</v>
      </c>
      <c r="AB63" s="194">
        <v>1.0335000000000001</v>
      </c>
      <c r="AC63" s="192">
        <v>2184</v>
      </c>
      <c r="AD63" s="193">
        <v>1945</v>
      </c>
      <c r="AE63" s="194">
        <v>0.89059999999999995</v>
      </c>
      <c r="AF63" s="195">
        <v>3943336.75</v>
      </c>
      <c r="AG63" s="196">
        <v>2547023.56</v>
      </c>
      <c r="AH63" s="194">
        <v>0.64590000000000003</v>
      </c>
      <c r="AI63" s="192">
        <v>1702</v>
      </c>
      <c r="AJ63" s="193">
        <v>1012</v>
      </c>
      <c r="AK63" s="194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47">
        <v>47705351.090000004</v>
      </c>
      <c r="D64" s="347">
        <v>48326250.350000001</v>
      </c>
      <c r="E64" s="348">
        <v>0.98715192559937603</v>
      </c>
      <c r="F64" s="57">
        <v>24981</v>
      </c>
      <c r="G64" s="57">
        <v>23234</v>
      </c>
      <c r="H64" s="58">
        <v>0.93010000000000004</v>
      </c>
      <c r="I64" s="53">
        <v>0.94240000000000002</v>
      </c>
      <c r="J64" s="352">
        <v>28261</v>
      </c>
      <c r="K64" s="352">
        <v>22051</v>
      </c>
      <c r="L64" s="353">
        <v>0.78029999999999999</v>
      </c>
      <c r="M64" s="348">
        <v>0.73419999999999996</v>
      </c>
      <c r="N64" s="59">
        <v>57947056.039999999</v>
      </c>
      <c r="O64" s="59">
        <v>35219831</v>
      </c>
      <c r="P64" s="58">
        <v>0.60780000000000001</v>
      </c>
      <c r="Q64" s="58">
        <v>0.62009999999999998</v>
      </c>
      <c r="R64" s="352">
        <v>18434</v>
      </c>
      <c r="S64" s="352">
        <v>11969</v>
      </c>
      <c r="T64" s="353">
        <v>0.64929999999999999</v>
      </c>
      <c r="U64" s="353">
        <v>0.67090000000000005</v>
      </c>
      <c r="V64" s="57">
        <v>14161</v>
      </c>
      <c r="W64" s="57">
        <v>10263</v>
      </c>
      <c r="X64" s="58">
        <v>0.72470000000000001</v>
      </c>
      <c r="Y64" s="216"/>
      <c r="Z64" s="217">
        <v>28503</v>
      </c>
      <c r="AA64" s="218">
        <v>28101</v>
      </c>
      <c r="AB64" s="219">
        <v>0.9859</v>
      </c>
      <c r="AC64" s="217">
        <v>34329</v>
      </c>
      <c r="AD64" s="218">
        <v>24767</v>
      </c>
      <c r="AE64" s="219">
        <v>0.72150000000000003</v>
      </c>
      <c r="AF64" s="220">
        <v>61709807.859999999</v>
      </c>
      <c r="AG64" s="221">
        <v>38784484.490000002</v>
      </c>
      <c r="AH64" s="219">
        <v>0.62849999999999995</v>
      </c>
      <c r="AI64" s="217">
        <v>21907</v>
      </c>
      <c r="AJ64" s="218">
        <v>14189</v>
      </c>
      <c r="AK64" s="219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47">
        <v>672257.15</v>
      </c>
      <c r="D65" s="347">
        <v>665209.86</v>
      </c>
      <c r="E65" s="348">
        <v>1.0105940853011399</v>
      </c>
      <c r="F65" s="57">
        <v>174</v>
      </c>
      <c r="G65" s="57">
        <v>183</v>
      </c>
      <c r="H65" s="58">
        <v>1.0517000000000001</v>
      </c>
      <c r="I65" s="53">
        <v>1</v>
      </c>
      <c r="J65" s="352">
        <v>258</v>
      </c>
      <c r="K65" s="352">
        <v>251</v>
      </c>
      <c r="L65" s="353">
        <v>0.97289999999999999</v>
      </c>
      <c r="M65" s="348">
        <v>0.9</v>
      </c>
      <c r="N65" s="59">
        <v>704172.57</v>
      </c>
      <c r="O65" s="59">
        <v>560047.79</v>
      </c>
      <c r="P65" s="58">
        <v>0.79530000000000001</v>
      </c>
      <c r="Q65" s="58">
        <v>0.7</v>
      </c>
      <c r="R65" s="352">
        <v>217</v>
      </c>
      <c r="S65" s="352">
        <v>154</v>
      </c>
      <c r="T65" s="353">
        <v>0.7097</v>
      </c>
      <c r="U65" s="353">
        <v>0.7</v>
      </c>
      <c r="V65" s="57">
        <v>190</v>
      </c>
      <c r="W65" s="57">
        <v>153</v>
      </c>
      <c r="X65" s="58">
        <v>0.80530000000000002</v>
      </c>
      <c r="Y65" s="204"/>
      <c r="Z65" s="192">
        <v>217</v>
      </c>
      <c r="AA65" s="193">
        <v>233</v>
      </c>
      <c r="AB65" s="194">
        <v>1.0737000000000001</v>
      </c>
      <c r="AC65" s="192">
        <v>380</v>
      </c>
      <c r="AD65" s="193">
        <v>334</v>
      </c>
      <c r="AE65" s="194">
        <v>0.87890000000000001</v>
      </c>
      <c r="AF65" s="195">
        <v>812967.16</v>
      </c>
      <c r="AG65" s="196">
        <v>615801.39</v>
      </c>
      <c r="AH65" s="194">
        <v>0.75749999999999995</v>
      </c>
      <c r="AI65" s="192">
        <v>274</v>
      </c>
      <c r="AJ65" s="193">
        <v>211</v>
      </c>
      <c r="AK65" s="194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47">
        <v>2239290.4</v>
      </c>
      <c r="D66" s="347">
        <v>2193045.37</v>
      </c>
      <c r="E66" s="348">
        <v>1.02108712871727</v>
      </c>
      <c r="F66" s="57">
        <v>1204</v>
      </c>
      <c r="G66" s="57">
        <v>1208</v>
      </c>
      <c r="H66" s="58">
        <v>1.0033000000000001</v>
      </c>
      <c r="I66" s="53">
        <v>1</v>
      </c>
      <c r="J66" s="352">
        <v>1275</v>
      </c>
      <c r="K66" s="352">
        <v>1256</v>
      </c>
      <c r="L66" s="353">
        <v>0.98509999999999998</v>
      </c>
      <c r="M66" s="348">
        <v>0.9</v>
      </c>
      <c r="N66" s="59">
        <v>2331517.27</v>
      </c>
      <c r="O66" s="59">
        <v>1791748.28</v>
      </c>
      <c r="P66" s="58">
        <v>0.76849999999999996</v>
      </c>
      <c r="Q66" s="58">
        <v>0.7</v>
      </c>
      <c r="R66" s="352">
        <v>807</v>
      </c>
      <c r="S66" s="352">
        <v>592</v>
      </c>
      <c r="T66" s="353">
        <v>0.73360000000000003</v>
      </c>
      <c r="U66" s="353">
        <v>0.7</v>
      </c>
      <c r="V66" s="57">
        <v>1047</v>
      </c>
      <c r="W66" s="57">
        <v>962</v>
      </c>
      <c r="X66" s="58">
        <v>0.91879999999999995</v>
      </c>
      <c r="Y66" s="204"/>
      <c r="Z66" s="192">
        <v>1150</v>
      </c>
      <c r="AA66" s="193">
        <v>1147</v>
      </c>
      <c r="AB66" s="194">
        <v>0.99739999999999995</v>
      </c>
      <c r="AC66" s="192">
        <v>1469</v>
      </c>
      <c r="AD66" s="193">
        <v>1427</v>
      </c>
      <c r="AE66" s="194">
        <v>0.97140000000000004</v>
      </c>
      <c r="AF66" s="195">
        <v>2710368.21</v>
      </c>
      <c r="AG66" s="196">
        <v>1989740.38</v>
      </c>
      <c r="AH66" s="194">
        <v>0.73409999999999997</v>
      </c>
      <c r="AI66" s="192">
        <v>1191</v>
      </c>
      <c r="AJ66" s="193">
        <v>885</v>
      </c>
      <c r="AK66" s="194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47">
        <v>5226485.63</v>
      </c>
      <c r="D67" s="347">
        <v>5326951.49</v>
      </c>
      <c r="E67" s="348">
        <v>0.98114008355649596</v>
      </c>
      <c r="F67" s="57">
        <v>1742</v>
      </c>
      <c r="G67" s="57">
        <v>1714</v>
      </c>
      <c r="H67" s="58">
        <v>0.9839</v>
      </c>
      <c r="I67" s="53">
        <v>1</v>
      </c>
      <c r="J67" s="352">
        <v>2070</v>
      </c>
      <c r="K67" s="352">
        <v>1968</v>
      </c>
      <c r="L67" s="353">
        <v>0.95069999999999999</v>
      </c>
      <c r="M67" s="348">
        <v>0.9</v>
      </c>
      <c r="N67" s="59">
        <v>5778287.3499999996</v>
      </c>
      <c r="O67" s="59">
        <v>4204612.0599999996</v>
      </c>
      <c r="P67" s="58">
        <v>0.72770000000000001</v>
      </c>
      <c r="Q67" s="58">
        <v>0.7</v>
      </c>
      <c r="R67" s="352">
        <v>1631</v>
      </c>
      <c r="S67" s="352">
        <v>1176</v>
      </c>
      <c r="T67" s="353">
        <v>0.72099999999999997</v>
      </c>
      <c r="U67" s="353">
        <v>0.7</v>
      </c>
      <c r="V67" s="57">
        <v>1410</v>
      </c>
      <c r="W67" s="57">
        <v>1177</v>
      </c>
      <c r="X67" s="58">
        <v>0.83479999999999999</v>
      </c>
      <c r="Y67" s="204"/>
      <c r="Z67" s="192">
        <v>1895</v>
      </c>
      <c r="AA67" s="193">
        <v>1966</v>
      </c>
      <c r="AB67" s="194">
        <v>1.0375000000000001</v>
      </c>
      <c r="AC67" s="192">
        <v>2490</v>
      </c>
      <c r="AD67" s="193">
        <v>2283</v>
      </c>
      <c r="AE67" s="194">
        <v>0.91690000000000005</v>
      </c>
      <c r="AF67" s="195">
        <v>6207975.1399999997</v>
      </c>
      <c r="AG67" s="196">
        <v>4341488.7</v>
      </c>
      <c r="AH67" s="194">
        <v>0.69930000000000003</v>
      </c>
      <c r="AI67" s="192">
        <v>2114</v>
      </c>
      <c r="AJ67" s="193">
        <v>1469</v>
      </c>
      <c r="AK67" s="194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47">
        <v>8983797.8200000003</v>
      </c>
      <c r="D68" s="347">
        <v>8523348.6199999992</v>
      </c>
      <c r="E68" s="348">
        <v>1.05402210099908</v>
      </c>
      <c r="F68" s="57">
        <v>3710</v>
      </c>
      <c r="G68" s="57">
        <v>3516</v>
      </c>
      <c r="H68" s="58">
        <v>0.94769999999999999</v>
      </c>
      <c r="I68" s="53">
        <v>0.98260000000000003</v>
      </c>
      <c r="J68" s="352">
        <v>4353</v>
      </c>
      <c r="K68" s="352">
        <v>3788</v>
      </c>
      <c r="L68" s="348">
        <v>0.87019999999999997</v>
      </c>
      <c r="M68" s="353">
        <v>0.87229999999999996</v>
      </c>
      <c r="N68" s="59">
        <v>10100409.59</v>
      </c>
      <c r="O68" s="59">
        <v>6972058.1900000004</v>
      </c>
      <c r="P68" s="58">
        <v>0.69030000000000002</v>
      </c>
      <c r="Q68" s="58">
        <v>0.68620000000000003</v>
      </c>
      <c r="R68" s="352">
        <v>3281</v>
      </c>
      <c r="S68" s="352">
        <v>2396</v>
      </c>
      <c r="T68" s="353">
        <v>0.73029999999999995</v>
      </c>
      <c r="U68" s="348">
        <v>0.7</v>
      </c>
      <c r="V68" s="57">
        <v>2609</v>
      </c>
      <c r="W68" s="57">
        <v>2166</v>
      </c>
      <c r="X68" s="58">
        <v>0.83020000000000005</v>
      </c>
      <c r="Y68" s="204"/>
      <c r="Z68" s="192">
        <v>4021</v>
      </c>
      <c r="AA68" s="193">
        <v>4035</v>
      </c>
      <c r="AB68" s="194">
        <v>1.0035000000000001</v>
      </c>
      <c r="AC68" s="192">
        <v>5338</v>
      </c>
      <c r="AD68" s="193">
        <v>4611</v>
      </c>
      <c r="AE68" s="194">
        <v>0.86380000000000001</v>
      </c>
      <c r="AF68" s="195">
        <v>10046502.310000001</v>
      </c>
      <c r="AG68" s="196">
        <v>6977264.0800000001</v>
      </c>
      <c r="AH68" s="194">
        <v>0.69450000000000001</v>
      </c>
      <c r="AI68" s="192">
        <v>3936</v>
      </c>
      <c r="AJ68" s="193">
        <v>2790</v>
      </c>
      <c r="AK68" s="194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47">
        <v>10906601.01</v>
      </c>
      <c r="D69" s="347">
        <v>11441985.16</v>
      </c>
      <c r="E69" s="348">
        <v>0.95320880576985501</v>
      </c>
      <c r="F69" s="57">
        <v>3924</v>
      </c>
      <c r="G69" s="57">
        <v>3791</v>
      </c>
      <c r="H69" s="58">
        <v>0.96609999999999996</v>
      </c>
      <c r="I69" s="53">
        <v>0.95750000000000002</v>
      </c>
      <c r="J69" s="352">
        <v>4677</v>
      </c>
      <c r="K69" s="352">
        <v>4273</v>
      </c>
      <c r="L69" s="353">
        <v>0.91359999999999997</v>
      </c>
      <c r="M69" s="348">
        <v>0.88200000000000001</v>
      </c>
      <c r="N69" s="59">
        <v>11778871.02</v>
      </c>
      <c r="O69" s="59">
        <v>8434131.6300000008</v>
      </c>
      <c r="P69" s="58">
        <v>0.71599999999999997</v>
      </c>
      <c r="Q69" s="58">
        <v>0.7</v>
      </c>
      <c r="R69" s="352">
        <v>3525</v>
      </c>
      <c r="S69" s="352">
        <v>2460</v>
      </c>
      <c r="T69" s="353">
        <v>0.69789999999999996</v>
      </c>
      <c r="U69" s="353">
        <v>0.7</v>
      </c>
      <c r="V69" s="57">
        <v>2830</v>
      </c>
      <c r="W69" s="57">
        <v>2441</v>
      </c>
      <c r="X69" s="58">
        <v>0.86250000000000004</v>
      </c>
      <c r="Y69" s="204"/>
      <c r="Z69" s="192">
        <v>4626</v>
      </c>
      <c r="AA69" s="193">
        <v>4617</v>
      </c>
      <c r="AB69" s="194">
        <v>0.99809999999999999</v>
      </c>
      <c r="AC69" s="192">
        <v>7014</v>
      </c>
      <c r="AD69" s="193">
        <v>5889</v>
      </c>
      <c r="AE69" s="194">
        <v>0.83960000000000001</v>
      </c>
      <c r="AF69" s="195">
        <v>13007354.640000001</v>
      </c>
      <c r="AG69" s="196">
        <v>9086066.7899999991</v>
      </c>
      <c r="AH69" s="194">
        <v>0.69850000000000001</v>
      </c>
      <c r="AI69" s="192">
        <v>4933</v>
      </c>
      <c r="AJ69" s="193">
        <v>3338</v>
      </c>
      <c r="AK69" s="194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47">
        <v>0</v>
      </c>
      <c r="D70" s="347">
        <v>0</v>
      </c>
      <c r="E70" s="348">
        <v>0</v>
      </c>
      <c r="F70" s="57">
        <v>0</v>
      </c>
      <c r="G70" s="57">
        <v>35</v>
      </c>
      <c r="H70" s="58">
        <v>0</v>
      </c>
      <c r="I70" s="53">
        <v>1</v>
      </c>
      <c r="J70" s="352">
        <v>7</v>
      </c>
      <c r="K70" s="352">
        <v>2</v>
      </c>
      <c r="L70" s="353">
        <v>0.28570000000000001</v>
      </c>
      <c r="M70" s="348">
        <v>0.52</v>
      </c>
      <c r="N70" s="59">
        <v>0</v>
      </c>
      <c r="O70" s="59">
        <v>0</v>
      </c>
      <c r="P70" s="58">
        <v>0</v>
      </c>
      <c r="Q70" s="58">
        <v>0</v>
      </c>
      <c r="R70" s="352">
        <v>0</v>
      </c>
      <c r="S70" s="352">
        <v>0</v>
      </c>
      <c r="T70" s="353">
        <v>0</v>
      </c>
      <c r="U70" s="353">
        <v>0</v>
      </c>
      <c r="V70" s="57">
        <v>0</v>
      </c>
      <c r="W70" s="57">
        <v>0</v>
      </c>
      <c r="X70" s="58">
        <v>0</v>
      </c>
      <c r="Y70" s="204"/>
      <c r="Z70" s="192">
        <v>5</v>
      </c>
      <c r="AA70" s="193">
        <v>16</v>
      </c>
      <c r="AB70" s="194">
        <v>3.2</v>
      </c>
      <c r="AC70" s="192">
        <v>10</v>
      </c>
      <c r="AD70" s="193">
        <v>1</v>
      </c>
      <c r="AE70" s="194">
        <v>0.1</v>
      </c>
      <c r="AF70" s="195"/>
      <c r="AG70" s="196"/>
      <c r="AH70" s="194"/>
      <c r="AI70" s="192">
        <v>1</v>
      </c>
      <c r="AJ70" s="193"/>
      <c r="AK70" s="194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47">
        <v>1992592.4</v>
      </c>
      <c r="D71" s="347">
        <v>2133487.59</v>
      </c>
      <c r="E71" s="348">
        <v>0.933960154884238</v>
      </c>
      <c r="F71" s="57">
        <v>1206</v>
      </c>
      <c r="G71" s="57">
        <v>1106</v>
      </c>
      <c r="H71" s="58">
        <v>0.91710000000000003</v>
      </c>
      <c r="I71" s="53">
        <v>0.90890000000000004</v>
      </c>
      <c r="J71" s="352">
        <v>1555</v>
      </c>
      <c r="K71" s="352">
        <v>1417</v>
      </c>
      <c r="L71" s="353">
        <v>0.9113</v>
      </c>
      <c r="M71" s="348">
        <v>0.87660000000000005</v>
      </c>
      <c r="N71" s="59">
        <v>2301996.63</v>
      </c>
      <c r="O71" s="59">
        <v>1452570.53</v>
      </c>
      <c r="P71" s="58">
        <v>0.63100000000000001</v>
      </c>
      <c r="Q71" s="58">
        <v>0.66810000000000003</v>
      </c>
      <c r="R71" s="352">
        <v>1179</v>
      </c>
      <c r="S71" s="352">
        <v>728</v>
      </c>
      <c r="T71" s="353">
        <v>0.61750000000000005</v>
      </c>
      <c r="U71" s="353">
        <v>0.66679999999999995</v>
      </c>
      <c r="V71" s="57">
        <v>871</v>
      </c>
      <c r="W71" s="57">
        <v>698</v>
      </c>
      <c r="X71" s="58">
        <v>0.8014</v>
      </c>
      <c r="Y71" s="204"/>
      <c r="Z71" s="192">
        <v>1728</v>
      </c>
      <c r="AA71" s="193">
        <v>1530</v>
      </c>
      <c r="AB71" s="194">
        <v>0.88539999999999996</v>
      </c>
      <c r="AC71" s="192">
        <v>2250</v>
      </c>
      <c r="AD71" s="193">
        <v>1833</v>
      </c>
      <c r="AE71" s="194">
        <v>0.81469999999999998</v>
      </c>
      <c r="AF71" s="195">
        <v>2819381.74</v>
      </c>
      <c r="AG71" s="196">
        <v>1725634.92</v>
      </c>
      <c r="AH71" s="194">
        <v>0.61209999999999998</v>
      </c>
      <c r="AI71" s="192">
        <v>1590</v>
      </c>
      <c r="AJ71" s="193">
        <v>895</v>
      </c>
      <c r="AK71" s="194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47">
        <v>19851464.100000001</v>
      </c>
      <c r="D72" s="347">
        <v>19829426.059999999</v>
      </c>
      <c r="E72" s="348">
        <v>1.00111138062863</v>
      </c>
      <c r="F72" s="57">
        <v>4617</v>
      </c>
      <c r="G72" s="57">
        <v>4500</v>
      </c>
      <c r="H72" s="58">
        <v>0.97470000000000001</v>
      </c>
      <c r="I72" s="53">
        <v>0.98429999999999995</v>
      </c>
      <c r="J72" s="352">
        <v>6921</v>
      </c>
      <c r="K72" s="352">
        <v>6351</v>
      </c>
      <c r="L72" s="353">
        <v>0.91759999999999997</v>
      </c>
      <c r="M72" s="348">
        <v>0.89690000000000003</v>
      </c>
      <c r="N72" s="59">
        <v>22969438.800000001</v>
      </c>
      <c r="O72" s="59">
        <v>15669975.4</v>
      </c>
      <c r="P72" s="58">
        <v>0.68220000000000003</v>
      </c>
      <c r="Q72" s="58">
        <v>0.68659999999999999</v>
      </c>
      <c r="R72" s="352">
        <v>5747</v>
      </c>
      <c r="S72" s="352">
        <v>3742</v>
      </c>
      <c r="T72" s="353">
        <v>0.65110000000000001</v>
      </c>
      <c r="U72" s="353">
        <v>0.64939999999999998</v>
      </c>
      <c r="V72" s="57">
        <v>4424</v>
      </c>
      <c r="W72" s="57">
        <v>3097</v>
      </c>
      <c r="X72" s="58">
        <v>0.7</v>
      </c>
      <c r="Y72" s="204"/>
      <c r="Z72" s="192">
        <v>5264</v>
      </c>
      <c r="AA72" s="193">
        <v>5682</v>
      </c>
      <c r="AB72" s="194">
        <v>1.0793999999999999</v>
      </c>
      <c r="AC72" s="192">
        <v>8767</v>
      </c>
      <c r="AD72" s="193">
        <v>7993</v>
      </c>
      <c r="AE72" s="194">
        <v>0.91169999999999995</v>
      </c>
      <c r="AF72" s="195">
        <v>25524385.109999999</v>
      </c>
      <c r="AG72" s="196">
        <v>17259336.600000001</v>
      </c>
      <c r="AH72" s="194">
        <v>0.67620000000000002</v>
      </c>
      <c r="AI72" s="192">
        <v>7364</v>
      </c>
      <c r="AJ72" s="193">
        <v>4753</v>
      </c>
      <c r="AK72" s="194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47">
        <v>4406457.1100000003</v>
      </c>
      <c r="D73" s="347">
        <v>4598825.2</v>
      </c>
      <c r="E73" s="348">
        <v>0.95817016702439595</v>
      </c>
      <c r="F73" s="57">
        <v>1203</v>
      </c>
      <c r="G73" s="57">
        <v>1180</v>
      </c>
      <c r="H73" s="58">
        <v>0.98089999999999999</v>
      </c>
      <c r="I73" s="53">
        <v>1</v>
      </c>
      <c r="J73" s="352">
        <v>1561</v>
      </c>
      <c r="K73" s="352">
        <v>1366</v>
      </c>
      <c r="L73" s="353">
        <v>0.87509999999999999</v>
      </c>
      <c r="M73" s="348">
        <v>0.8629</v>
      </c>
      <c r="N73" s="59">
        <v>4434197.2300000004</v>
      </c>
      <c r="O73" s="59">
        <v>3253254.86</v>
      </c>
      <c r="P73" s="58">
        <v>0.73370000000000002</v>
      </c>
      <c r="Q73" s="58">
        <v>0.7</v>
      </c>
      <c r="R73" s="352">
        <v>1333</v>
      </c>
      <c r="S73" s="352">
        <v>991</v>
      </c>
      <c r="T73" s="353">
        <v>0.74339999999999995</v>
      </c>
      <c r="U73" s="353">
        <v>0.7</v>
      </c>
      <c r="V73" s="57">
        <v>696</v>
      </c>
      <c r="W73" s="57">
        <v>563</v>
      </c>
      <c r="X73" s="58">
        <v>0.80889999999999995</v>
      </c>
      <c r="Y73" s="204"/>
      <c r="Z73" s="192">
        <v>1390</v>
      </c>
      <c r="AA73" s="193">
        <v>1484</v>
      </c>
      <c r="AB73" s="194">
        <v>1.0676000000000001</v>
      </c>
      <c r="AC73" s="192">
        <v>1937</v>
      </c>
      <c r="AD73" s="193">
        <v>1776</v>
      </c>
      <c r="AE73" s="194">
        <v>0.91690000000000005</v>
      </c>
      <c r="AF73" s="195">
        <v>5568950.5700000003</v>
      </c>
      <c r="AG73" s="196">
        <v>3937159.78</v>
      </c>
      <c r="AH73" s="194">
        <v>0.70699999999999996</v>
      </c>
      <c r="AI73" s="192">
        <v>1848</v>
      </c>
      <c r="AJ73" s="193">
        <v>1310</v>
      </c>
      <c r="AK73" s="194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47">
        <v>820205.64</v>
      </c>
      <c r="D74" s="347">
        <v>898881.93</v>
      </c>
      <c r="E74" s="348">
        <v>0.91247316541339296</v>
      </c>
      <c r="F74" s="57">
        <v>279</v>
      </c>
      <c r="G74" s="57">
        <v>281</v>
      </c>
      <c r="H74" s="58">
        <v>1.0072000000000001</v>
      </c>
      <c r="I74" s="53">
        <v>0.95660000000000001</v>
      </c>
      <c r="J74" s="352">
        <v>440</v>
      </c>
      <c r="K74" s="352">
        <v>401</v>
      </c>
      <c r="L74" s="353">
        <v>0.91139999999999999</v>
      </c>
      <c r="M74" s="348">
        <v>0.9</v>
      </c>
      <c r="N74" s="59">
        <v>944762.85</v>
      </c>
      <c r="O74" s="59">
        <v>603135.89</v>
      </c>
      <c r="P74" s="58">
        <v>0.63839999999999997</v>
      </c>
      <c r="Q74" s="58">
        <v>0.66749999999999998</v>
      </c>
      <c r="R74" s="352">
        <v>387</v>
      </c>
      <c r="S74" s="352">
        <v>251</v>
      </c>
      <c r="T74" s="353">
        <v>0.64859999999999995</v>
      </c>
      <c r="U74" s="353">
        <v>0.69910000000000005</v>
      </c>
      <c r="V74" s="57">
        <v>238</v>
      </c>
      <c r="W74" s="57">
        <v>203</v>
      </c>
      <c r="X74" s="58">
        <v>0.85289999999999999</v>
      </c>
      <c r="Y74" s="204"/>
      <c r="Z74" s="192">
        <v>384</v>
      </c>
      <c r="AA74" s="193">
        <v>409</v>
      </c>
      <c r="AB74" s="194">
        <v>1.0650999999999999</v>
      </c>
      <c r="AC74" s="192">
        <v>634</v>
      </c>
      <c r="AD74" s="193">
        <v>560</v>
      </c>
      <c r="AE74" s="194">
        <v>0.88329999999999997</v>
      </c>
      <c r="AF74" s="195">
        <v>1341074.3700000001</v>
      </c>
      <c r="AG74" s="196">
        <v>851439.97</v>
      </c>
      <c r="AH74" s="194">
        <v>0.63490000000000002</v>
      </c>
      <c r="AI74" s="192">
        <v>533</v>
      </c>
      <c r="AJ74" s="193">
        <v>343</v>
      </c>
      <c r="AK74" s="194">
        <v>0.64349999999999996</v>
      </c>
      <c r="AL74" s="9" t="s">
        <v>165</v>
      </c>
    </row>
    <row r="75" spans="1:38" ht="13.8" x14ac:dyDescent="0.3">
      <c r="A75" s="56" t="s">
        <v>315</v>
      </c>
      <c r="B75" s="56" t="s">
        <v>77</v>
      </c>
      <c r="C75" s="347">
        <v>4079547.25</v>
      </c>
      <c r="D75" s="347">
        <v>4091769.86</v>
      </c>
      <c r="E75" s="348">
        <v>0.99701287940959604</v>
      </c>
      <c r="F75" s="57">
        <v>1519</v>
      </c>
      <c r="G75" s="57">
        <v>1454</v>
      </c>
      <c r="H75" s="58">
        <v>0.95720000000000005</v>
      </c>
      <c r="I75" s="53">
        <v>0.99350000000000005</v>
      </c>
      <c r="J75" s="352">
        <v>1990</v>
      </c>
      <c r="K75" s="352">
        <v>1844</v>
      </c>
      <c r="L75" s="348">
        <v>0.92659999999999998</v>
      </c>
      <c r="M75" s="348">
        <v>0.88429999999999997</v>
      </c>
      <c r="N75" s="59">
        <v>4396780.16</v>
      </c>
      <c r="O75" s="59">
        <v>3065492.87</v>
      </c>
      <c r="P75" s="58">
        <v>0.69720000000000004</v>
      </c>
      <c r="Q75" s="58">
        <v>0.69450000000000001</v>
      </c>
      <c r="R75" s="352">
        <v>1619</v>
      </c>
      <c r="S75" s="352">
        <v>1144</v>
      </c>
      <c r="T75" s="353">
        <v>0.70660000000000001</v>
      </c>
      <c r="U75" s="353">
        <v>0.7</v>
      </c>
      <c r="V75" s="57">
        <v>1192</v>
      </c>
      <c r="W75" s="57">
        <v>912</v>
      </c>
      <c r="X75" s="58">
        <v>0.7651</v>
      </c>
      <c r="Y75" s="204"/>
      <c r="Z75" s="192">
        <v>2017</v>
      </c>
      <c r="AA75" s="193">
        <v>1993</v>
      </c>
      <c r="AB75" s="194">
        <v>0.98809999999999998</v>
      </c>
      <c r="AC75" s="192">
        <v>2818</v>
      </c>
      <c r="AD75" s="193">
        <v>2577</v>
      </c>
      <c r="AE75" s="194">
        <v>0.91449999999999998</v>
      </c>
      <c r="AF75" s="195">
        <v>5332976.96</v>
      </c>
      <c r="AG75" s="196">
        <v>3601553.42</v>
      </c>
      <c r="AH75" s="194">
        <v>0.67530000000000001</v>
      </c>
      <c r="AI75" s="192">
        <v>2282</v>
      </c>
      <c r="AJ75" s="193">
        <v>1471</v>
      </c>
      <c r="AK75" s="194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47">
        <v>3333873.95</v>
      </c>
      <c r="D76" s="347">
        <v>3370954.61</v>
      </c>
      <c r="E76" s="348">
        <v>0.98899995274632302</v>
      </c>
      <c r="F76" s="57">
        <v>1177</v>
      </c>
      <c r="G76" s="57">
        <v>1131</v>
      </c>
      <c r="H76" s="58">
        <v>0.96089999999999998</v>
      </c>
      <c r="I76" s="53">
        <v>0.99750000000000005</v>
      </c>
      <c r="J76" s="352">
        <v>1481</v>
      </c>
      <c r="K76" s="352">
        <v>1352</v>
      </c>
      <c r="L76" s="353">
        <v>0.91290000000000004</v>
      </c>
      <c r="M76" s="348">
        <v>0.87360000000000004</v>
      </c>
      <c r="N76" s="59">
        <v>3976454.95</v>
      </c>
      <c r="O76" s="59">
        <v>2622707.46</v>
      </c>
      <c r="P76" s="58">
        <v>0.65959999999999996</v>
      </c>
      <c r="Q76" s="58">
        <v>0.65659999999999996</v>
      </c>
      <c r="R76" s="352">
        <v>1236</v>
      </c>
      <c r="S76" s="352">
        <v>849</v>
      </c>
      <c r="T76" s="353">
        <v>0.68689999999999996</v>
      </c>
      <c r="U76" s="353">
        <v>0.69259999999999999</v>
      </c>
      <c r="V76" s="57">
        <v>1007</v>
      </c>
      <c r="W76" s="57">
        <v>805</v>
      </c>
      <c r="X76" s="58">
        <v>0.7994</v>
      </c>
      <c r="Y76" s="204"/>
      <c r="Z76" s="192">
        <v>1237</v>
      </c>
      <c r="AA76" s="193">
        <v>1312</v>
      </c>
      <c r="AB76" s="194">
        <v>1.0606</v>
      </c>
      <c r="AC76" s="192">
        <v>1755</v>
      </c>
      <c r="AD76" s="193">
        <v>1566</v>
      </c>
      <c r="AE76" s="194">
        <v>0.89229999999999998</v>
      </c>
      <c r="AF76" s="195">
        <v>4011888.32</v>
      </c>
      <c r="AG76" s="196">
        <v>2809724.87</v>
      </c>
      <c r="AH76" s="194">
        <v>0.70030000000000003</v>
      </c>
      <c r="AI76" s="192">
        <v>1484</v>
      </c>
      <c r="AJ76" s="193">
        <v>1075</v>
      </c>
      <c r="AK76" s="194">
        <v>0.72440000000000004</v>
      </c>
      <c r="AL76" s="9" t="s">
        <v>165</v>
      </c>
    </row>
    <row r="77" spans="1:38" ht="13.8" x14ac:dyDescent="0.3">
      <c r="A77" s="56" t="s">
        <v>315</v>
      </c>
      <c r="B77" s="56" t="s">
        <v>79</v>
      </c>
      <c r="C77" s="347">
        <v>1095224.6499999999</v>
      </c>
      <c r="D77" s="347">
        <v>1074250.93</v>
      </c>
      <c r="E77" s="348">
        <v>1.0195240417432101</v>
      </c>
      <c r="F77" s="57">
        <v>378</v>
      </c>
      <c r="G77" s="57">
        <v>382</v>
      </c>
      <c r="H77" s="58">
        <v>1.0105999999999999</v>
      </c>
      <c r="I77" s="53">
        <v>0.98560000000000003</v>
      </c>
      <c r="J77" s="352">
        <v>491</v>
      </c>
      <c r="K77" s="352">
        <v>468</v>
      </c>
      <c r="L77" s="353">
        <v>0.95320000000000005</v>
      </c>
      <c r="M77" s="348">
        <v>0.9</v>
      </c>
      <c r="N77" s="59">
        <v>1130607.1299999999</v>
      </c>
      <c r="O77" s="59">
        <v>815231.22</v>
      </c>
      <c r="P77" s="58">
        <v>0.72109999999999996</v>
      </c>
      <c r="Q77" s="58">
        <v>0.69169999999999998</v>
      </c>
      <c r="R77" s="352">
        <v>386</v>
      </c>
      <c r="S77" s="352">
        <v>277</v>
      </c>
      <c r="T77" s="353">
        <v>0.71760000000000002</v>
      </c>
      <c r="U77" s="353">
        <v>0.7</v>
      </c>
      <c r="V77" s="57">
        <v>296</v>
      </c>
      <c r="W77" s="57">
        <v>239</v>
      </c>
      <c r="X77" s="58">
        <v>0.80740000000000001</v>
      </c>
      <c r="Y77" s="204"/>
      <c r="Z77" s="192">
        <v>451</v>
      </c>
      <c r="AA77" s="193">
        <v>454</v>
      </c>
      <c r="AB77" s="194">
        <v>1.0066999999999999</v>
      </c>
      <c r="AC77" s="192">
        <v>618</v>
      </c>
      <c r="AD77" s="193">
        <v>570</v>
      </c>
      <c r="AE77" s="194">
        <v>0.92230000000000001</v>
      </c>
      <c r="AF77" s="195">
        <v>1299458.42</v>
      </c>
      <c r="AG77" s="196">
        <v>858379.86</v>
      </c>
      <c r="AH77" s="194">
        <v>0.66059999999999997</v>
      </c>
      <c r="AI77" s="192">
        <v>476</v>
      </c>
      <c r="AJ77" s="193">
        <v>359</v>
      </c>
      <c r="AK77" s="194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47">
        <v>3205030.96</v>
      </c>
      <c r="D78" s="347">
        <v>3121557.73</v>
      </c>
      <c r="E78" s="348">
        <v>1.02674088939563</v>
      </c>
      <c r="F78" s="57">
        <v>1458</v>
      </c>
      <c r="G78" s="57">
        <v>1375</v>
      </c>
      <c r="H78" s="58">
        <v>0.94310000000000005</v>
      </c>
      <c r="I78" s="53">
        <v>0.97030000000000005</v>
      </c>
      <c r="J78" s="352">
        <v>1692</v>
      </c>
      <c r="K78" s="352">
        <v>1547</v>
      </c>
      <c r="L78" s="353">
        <v>0.9143</v>
      </c>
      <c r="M78" s="348">
        <v>0.89329999999999998</v>
      </c>
      <c r="N78" s="59">
        <v>3619799.12</v>
      </c>
      <c r="O78" s="59">
        <v>2483549.37</v>
      </c>
      <c r="P78" s="58">
        <v>0.68610000000000004</v>
      </c>
      <c r="Q78" s="58">
        <v>0.67010000000000003</v>
      </c>
      <c r="R78" s="352">
        <v>1320</v>
      </c>
      <c r="S78" s="352">
        <v>932</v>
      </c>
      <c r="T78" s="353">
        <v>0.70609999999999995</v>
      </c>
      <c r="U78" s="353">
        <v>0.7</v>
      </c>
      <c r="V78" s="57">
        <v>1092</v>
      </c>
      <c r="W78" s="57">
        <v>960</v>
      </c>
      <c r="X78" s="58">
        <v>0.87909999999999999</v>
      </c>
      <c r="Y78" s="204"/>
      <c r="Z78" s="192">
        <v>1508</v>
      </c>
      <c r="AA78" s="193">
        <v>1580</v>
      </c>
      <c r="AB78" s="194">
        <v>1.0477000000000001</v>
      </c>
      <c r="AC78" s="192">
        <v>2063</v>
      </c>
      <c r="AD78" s="193">
        <v>1893</v>
      </c>
      <c r="AE78" s="194">
        <v>0.91759999999999997</v>
      </c>
      <c r="AF78" s="195">
        <v>4043519.08</v>
      </c>
      <c r="AG78" s="196">
        <v>2740854.85</v>
      </c>
      <c r="AH78" s="194">
        <v>0.67779999999999996</v>
      </c>
      <c r="AI78" s="192">
        <v>1725</v>
      </c>
      <c r="AJ78" s="193">
        <v>1175</v>
      </c>
      <c r="AK78" s="194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47">
        <v>15188375.51</v>
      </c>
      <c r="D79" s="347">
        <v>15094216.43</v>
      </c>
      <c r="E79" s="348">
        <v>1.0062380899622501</v>
      </c>
      <c r="F79" s="57">
        <v>6717</v>
      </c>
      <c r="G79" s="57">
        <v>6678</v>
      </c>
      <c r="H79" s="58">
        <v>0.99419999999999997</v>
      </c>
      <c r="I79" s="53">
        <v>1</v>
      </c>
      <c r="J79" s="352">
        <v>8483</v>
      </c>
      <c r="K79" s="352">
        <v>7934</v>
      </c>
      <c r="L79" s="353">
        <v>0.93530000000000002</v>
      </c>
      <c r="M79" s="348">
        <v>0.9</v>
      </c>
      <c r="N79" s="59">
        <v>18010827.969999999</v>
      </c>
      <c r="O79" s="59">
        <v>11559313.060000001</v>
      </c>
      <c r="P79" s="58">
        <v>0.64180000000000004</v>
      </c>
      <c r="Q79" s="58">
        <v>0.63949999999999996</v>
      </c>
      <c r="R79" s="352">
        <v>7100</v>
      </c>
      <c r="S79" s="352">
        <v>4772</v>
      </c>
      <c r="T79" s="353">
        <v>0.67210000000000003</v>
      </c>
      <c r="U79" s="353">
        <v>0.69310000000000005</v>
      </c>
      <c r="V79" s="57">
        <v>3293</v>
      </c>
      <c r="W79" s="57">
        <v>2811</v>
      </c>
      <c r="X79" s="58">
        <v>0.85360000000000003</v>
      </c>
      <c r="Y79" s="204"/>
      <c r="Z79" s="192">
        <v>7070</v>
      </c>
      <c r="AA79" s="193">
        <v>7207</v>
      </c>
      <c r="AB79" s="194">
        <v>1.0194000000000001</v>
      </c>
      <c r="AC79" s="192">
        <v>9387</v>
      </c>
      <c r="AD79" s="193">
        <v>8356</v>
      </c>
      <c r="AE79" s="194">
        <v>0.89019999999999999</v>
      </c>
      <c r="AF79" s="195">
        <v>17335899.309999999</v>
      </c>
      <c r="AG79" s="196">
        <v>11458379.73</v>
      </c>
      <c r="AH79" s="194">
        <v>0.66100000000000003</v>
      </c>
      <c r="AI79" s="192">
        <v>7965</v>
      </c>
      <c r="AJ79" s="193">
        <v>5480</v>
      </c>
      <c r="AK79" s="194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47">
        <v>696929.71</v>
      </c>
      <c r="D80" s="347">
        <v>710746.33</v>
      </c>
      <c r="E80" s="348">
        <v>0.98056040612970896</v>
      </c>
      <c r="F80" s="57">
        <v>202</v>
      </c>
      <c r="G80" s="57">
        <v>214</v>
      </c>
      <c r="H80" s="58">
        <v>1.0593999999999999</v>
      </c>
      <c r="I80" s="53">
        <v>1</v>
      </c>
      <c r="J80" s="352">
        <v>360</v>
      </c>
      <c r="K80" s="352">
        <v>316</v>
      </c>
      <c r="L80" s="353">
        <v>0.87780000000000002</v>
      </c>
      <c r="M80" s="348">
        <v>0.85619999999999996</v>
      </c>
      <c r="N80" s="59">
        <v>709717.83</v>
      </c>
      <c r="O80" s="59">
        <v>537514.44999999995</v>
      </c>
      <c r="P80" s="58">
        <v>0.75739999999999996</v>
      </c>
      <c r="Q80" s="58">
        <v>0.7</v>
      </c>
      <c r="R80" s="352">
        <v>314</v>
      </c>
      <c r="S80" s="352">
        <v>239</v>
      </c>
      <c r="T80" s="353">
        <v>0.7611</v>
      </c>
      <c r="U80" s="353">
        <v>0.7</v>
      </c>
      <c r="V80" s="57">
        <v>166</v>
      </c>
      <c r="W80" s="57">
        <v>123</v>
      </c>
      <c r="X80" s="58">
        <v>0.74099999999999999</v>
      </c>
      <c r="Y80" s="204"/>
      <c r="Z80" s="192">
        <v>288</v>
      </c>
      <c r="AA80" s="193">
        <v>314</v>
      </c>
      <c r="AB80" s="194">
        <v>1.0903</v>
      </c>
      <c r="AC80" s="192">
        <v>458</v>
      </c>
      <c r="AD80" s="193">
        <v>414</v>
      </c>
      <c r="AE80" s="194">
        <v>0.90390000000000004</v>
      </c>
      <c r="AF80" s="195">
        <v>974081.74</v>
      </c>
      <c r="AG80" s="196">
        <v>709506.5</v>
      </c>
      <c r="AH80" s="194">
        <v>0.72840000000000005</v>
      </c>
      <c r="AI80" s="192">
        <v>393</v>
      </c>
      <c r="AJ80" s="193">
        <v>302</v>
      </c>
      <c r="AK80" s="194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47">
        <v>8352535.4000000004</v>
      </c>
      <c r="D81" s="347">
        <v>8071898.5899999999</v>
      </c>
      <c r="E81" s="348">
        <v>1.0347671377273799</v>
      </c>
      <c r="F81" s="57">
        <v>3400</v>
      </c>
      <c r="G81" s="57">
        <v>3245</v>
      </c>
      <c r="H81" s="58">
        <v>0.95440000000000003</v>
      </c>
      <c r="I81" s="53">
        <v>1</v>
      </c>
      <c r="J81" s="352">
        <v>4054</v>
      </c>
      <c r="K81" s="352">
        <v>3683</v>
      </c>
      <c r="L81" s="353">
        <v>0.90849999999999997</v>
      </c>
      <c r="M81" s="348">
        <v>0.85419999999999996</v>
      </c>
      <c r="N81" s="59">
        <v>9567393.4499999993</v>
      </c>
      <c r="O81" s="59">
        <v>6494205.54</v>
      </c>
      <c r="P81" s="58">
        <v>0.67879999999999996</v>
      </c>
      <c r="Q81" s="58">
        <v>0.67010000000000003</v>
      </c>
      <c r="R81" s="352">
        <v>3261</v>
      </c>
      <c r="S81" s="352">
        <v>2121</v>
      </c>
      <c r="T81" s="353">
        <v>0.65039999999999998</v>
      </c>
      <c r="U81" s="353">
        <v>0.64649999999999996</v>
      </c>
      <c r="V81" s="57">
        <v>2658</v>
      </c>
      <c r="W81" s="57">
        <v>2262</v>
      </c>
      <c r="X81" s="58">
        <v>0.85099999999999998</v>
      </c>
      <c r="Y81" s="204"/>
      <c r="Z81" s="192">
        <v>3614</v>
      </c>
      <c r="AA81" s="193">
        <v>3814</v>
      </c>
      <c r="AB81" s="194">
        <v>1.0552999999999999</v>
      </c>
      <c r="AC81" s="192">
        <v>5088</v>
      </c>
      <c r="AD81" s="193">
        <v>4399</v>
      </c>
      <c r="AE81" s="194">
        <v>0.86460000000000004</v>
      </c>
      <c r="AF81" s="195">
        <v>10454714.66</v>
      </c>
      <c r="AG81" s="196">
        <v>7076205.9699999997</v>
      </c>
      <c r="AH81" s="194">
        <v>0.67679999999999996</v>
      </c>
      <c r="AI81" s="192">
        <v>4066</v>
      </c>
      <c r="AJ81" s="193">
        <v>2704</v>
      </c>
      <c r="AK81" s="194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47">
        <v>6056557.5099999998</v>
      </c>
      <c r="D82" s="347">
        <v>6217270.2199999997</v>
      </c>
      <c r="E82" s="348">
        <v>0.97415059916762003</v>
      </c>
      <c r="F82" s="57">
        <v>3147</v>
      </c>
      <c r="G82" s="57">
        <v>3046</v>
      </c>
      <c r="H82" s="58">
        <v>0.96789999999999998</v>
      </c>
      <c r="I82" s="53">
        <v>0.98650000000000004</v>
      </c>
      <c r="J82" s="352">
        <v>3852</v>
      </c>
      <c r="K82" s="352">
        <v>3662</v>
      </c>
      <c r="L82" s="353">
        <v>0.95069999999999999</v>
      </c>
      <c r="M82" s="348">
        <v>0.9</v>
      </c>
      <c r="N82" s="59">
        <v>7082189.1500000004</v>
      </c>
      <c r="O82" s="59">
        <v>4584244.09</v>
      </c>
      <c r="P82" s="58">
        <v>0.64729999999999999</v>
      </c>
      <c r="Q82" s="58">
        <v>0.66310000000000002</v>
      </c>
      <c r="R82" s="352">
        <v>2789</v>
      </c>
      <c r="S82" s="352">
        <v>1849</v>
      </c>
      <c r="T82" s="353">
        <v>0.66300000000000003</v>
      </c>
      <c r="U82" s="353">
        <v>0.6905</v>
      </c>
      <c r="V82" s="57">
        <v>2675</v>
      </c>
      <c r="W82" s="57">
        <v>2500</v>
      </c>
      <c r="X82" s="58">
        <v>0.93459999999999999</v>
      </c>
      <c r="Y82" s="204"/>
      <c r="Z82" s="192">
        <v>3324</v>
      </c>
      <c r="AA82" s="193">
        <v>3377</v>
      </c>
      <c r="AB82" s="194">
        <v>1.0159</v>
      </c>
      <c r="AC82" s="192">
        <v>4171</v>
      </c>
      <c r="AD82" s="193">
        <v>3785</v>
      </c>
      <c r="AE82" s="194">
        <v>0.90749999999999997</v>
      </c>
      <c r="AF82" s="195">
        <v>6844421.1100000003</v>
      </c>
      <c r="AG82" s="196">
        <v>4558816.16</v>
      </c>
      <c r="AH82" s="194">
        <v>0.66610000000000003</v>
      </c>
      <c r="AI82" s="192">
        <v>3260</v>
      </c>
      <c r="AJ82" s="193">
        <v>2117</v>
      </c>
      <c r="AK82" s="194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47">
        <v>12112409.4</v>
      </c>
      <c r="D83" s="347">
        <v>11857493.65</v>
      </c>
      <c r="E83" s="348">
        <v>1.0214982826493</v>
      </c>
      <c r="F83" s="57">
        <v>7368</v>
      </c>
      <c r="G83" s="57">
        <v>6796</v>
      </c>
      <c r="H83" s="58">
        <v>0.9224</v>
      </c>
      <c r="I83" s="53">
        <v>0.95509999999999995</v>
      </c>
      <c r="J83" s="352">
        <v>8016</v>
      </c>
      <c r="K83" s="352">
        <v>6974</v>
      </c>
      <c r="L83" s="353">
        <v>0.87</v>
      </c>
      <c r="M83" s="348">
        <v>0.85799999999999998</v>
      </c>
      <c r="N83" s="59">
        <v>13322862.859999999</v>
      </c>
      <c r="O83" s="59">
        <v>9063259.1600000001</v>
      </c>
      <c r="P83" s="58">
        <v>0.68030000000000002</v>
      </c>
      <c r="Q83" s="58">
        <v>0.68289999999999995</v>
      </c>
      <c r="R83" s="352">
        <v>5507</v>
      </c>
      <c r="S83" s="352">
        <v>3920</v>
      </c>
      <c r="T83" s="353">
        <v>0.71179999999999999</v>
      </c>
      <c r="U83" s="353">
        <v>0.7</v>
      </c>
      <c r="V83" s="57">
        <v>5363</v>
      </c>
      <c r="W83" s="57">
        <v>4951</v>
      </c>
      <c r="X83" s="58">
        <v>0.92320000000000002</v>
      </c>
      <c r="Y83" s="204"/>
      <c r="Z83" s="192">
        <v>8603</v>
      </c>
      <c r="AA83" s="193">
        <v>8333</v>
      </c>
      <c r="AB83" s="194">
        <v>0.96860000000000002</v>
      </c>
      <c r="AC83" s="192">
        <v>10327</v>
      </c>
      <c r="AD83" s="193">
        <v>9158</v>
      </c>
      <c r="AE83" s="194">
        <v>0.88680000000000003</v>
      </c>
      <c r="AF83" s="195">
        <v>13085066.74</v>
      </c>
      <c r="AG83" s="196">
        <v>8525647.5299999993</v>
      </c>
      <c r="AH83" s="194">
        <v>0.65159999999999996</v>
      </c>
      <c r="AI83" s="192">
        <v>7992</v>
      </c>
      <c r="AJ83" s="193">
        <v>5135</v>
      </c>
      <c r="AK83" s="194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47">
        <v>5605181.4800000004</v>
      </c>
      <c r="D84" s="347">
        <v>5813039.6900000004</v>
      </c>
      <c r="E84" s="348">
        <v>0.96424276779710005</v>
      </c>
      <c r="F84" s="57">
        <v>2576</v>
      </c>
      <c r="G84" s="57">
        <v>2494</v>
      </c>
      <c r="H84" s="58">
        <v>0.96819999999999995</v>
      </c>
      <c r="I84" s="53">
        <v>0.95799999999999996</v>
      </c>
      <c r="J84" s="352">
        <v>3135</v>
      </c>
      <c r="K84" s="352">
        <v>2756</v>
      </c>
      <c r="L84" s="353">
        <v>0.87909999999999999</v>
      </c>
      <c r="M84" s="348">
        <v>0.86670000000000003</v>
      </c>
      <c r="N84" s="59">
        <v>6444669.9199999999</v>
      </c>
      <c r="O84" s="59">
        <v>4479479.8899999997</v>
      </c>
      <c r="P84" s="58">
        <v>0.69510000000000005</v>
      </c>
      <c r="Q84" s="58">
        <v>0.68589999999999995</v>
      </c>
      <c r="R84" s="352">
        <v>2379</v>
      </c>
      <c r="S84" s="352">
        <v>1543</v>
      </c>
      <c r="T84" s="353">
        <v>0.64859999999999995</v>
      </c>
      <c r="U84" s="353">
        <v>0.68340000000000001</v>
      </c>
      <c r="V84" s="57">
        <v>2128</v>
      </c>
      <c r="W84" s="57">
        <v>1773</v>
      </c>
      <c r="X84" s="58">
        <v>0.83320000000000005</v>
      </c>
      <c r="Y84" s="204"/>
      <c r="Z84" s="192">
        <v>2818</v>
      </c>
      <c r="AA84" s="193">
        <v>2706</v>
      </c>
      <c r="AB84" s="194">
        <v>0.96030000000000004</v>
      </c>
      <c r="AC84" s="192">
        <v>3754</v>
      </c>
      <c r="AD84" s="193">
        <v>3312</v>
      </c>
      <c r="AE84" s="194">
        <v>0.88229999999999997</v>
      </c>
      <c r="AF84" s="195">
        <v>6897537.0599999996</v>
      </c>
      <c r="AG84" s="196">
        <v>4769676.32</v>
      </c>
      <c r="AH84" s="194">
        <v>0.6915</v>
      </c>
      <c r="AI84" s="192">
        <v>2984</v>
      </c>
      <c r="AJ84" s="193">
        <v>1922</v>
      </c>
      <c r="AK84" s="194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47">
        <v>9535504.7100000009</v>
      </c>
      <c r="D85" s="347">
        <v>9503129.1999999993</v>
      </c>
      <c r="E85" s="348">
        <v>1.00340682624835</v>
      </c>
      <c r="F85" s="57">
        <v>4214</v>
      </c>
      <c r="G85" s="57">
        <v>4067</v>
      </c>
      <c r="H85" s="58">
        <v>0.96509999999999996</v>
      </c>
      <c r="I85" s="53">
        <v>0.97770000000000001</v>
      </c>
      <c r="J85" s="352">
        <v>4461</v>
      </c>
      <c r="K85" s="352">
        <v>4088</v>
      </c>
      <c r="L85" s="353">
        <v>0.91639999999999999</v>
      </c>
      <c r="M85" s="348">
        <v>0.86229999999999996</v>
      </c>
      <c r="N85" s="59">
        <v>10583890.07</v>
      </c>
      <c r="O85" s="59">
        <v>7573252.46</v>
      </c>
      <c r="P85" s="58">
        <v>0.71550000000000002</v>
      </c>
      <c r="Q85" s="58">
        <v>0.7</v>
      </c>
      <c r="R85" s="352">
        <v>3489</v>
      </c>
      <c r="S85" s="352">
        <v>2635</v>
      </c>
      <c r="T85" s="353">
        <v>0.75519999999999998</v>
      </c>
      <c r="U85" s="353">
        <v>0.7</v>
      </c>
      <c r="V85" s="57">
        <v>2902</v>
      </c>
      <c r="W85" s="57">
        <v>2383</v>
      </c>
      <c r="X85" s="58">
        <v>0.82120000000000004</v>
      </c>
      <c r="Y85" s="204"/>
      <c r="Z85" s="192">
        <v>4307</v>
      </c>
      <c r="AA85" s="193">
        <v>4330</v>
      </c>
      <c r="AB85" s="194">
        <v>1.0053000000000001</v>
      </c>
      <c r="AC85" s="192">
        <v>5812</v>
      </c>
      <c r="AD85" s="193">
        <v>5081</v>
      </c>
      <c r="AE85" s="194">
        <v>0.87419999999999998</v>
      </c>
      <c r="AF85" s="195">
        <v>11378669.15</v>
      </c>
      <c r="AG85" s="196">
        <v>7898549.21</v>
      </c>
      <c r="AH85" s="194">
        <v>0.69420000000000004</v>
      </c>
      <c r="AI85" s="192">
        <v>4655</v>
      </c>
      <c r="AJ85" s="193">
        <v>3334</v>
      </c>
      <c r="AK85" s="194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47">
        <v>4923949.46</v>
      </c>
      <c r="D86" s="347">
        <v>5018173.7300000004</v>
      </c>
      <c r="E86" s="348">
        <v>0.98122339419285098</v>
      </c>
      <c r="F86" s="57">
        <v>2496</v>
      </c>
      <c r="G86" s="57">
        <v>2314</v>
      </c>
      <c r="H86" s="58">
        <v>0.92710000000000004</v>
      </c>
      <c r="I86" s="53">
        <v>0.97170000000000001</v>
      </c>
      <c r="J86" s="352">
        <v>3503</v>
      </c>
      <c r="K86" s="352">
        <v>2870</v>
      </c>
      <c r="L86" s="353">
        <v>0.81930000000000003</v>
      </c>
      <c r="M86" s="348">
        <v>0.80369999999999997</v>
      </c>
      <c r="N86" s="59">
        <v>5909795.2999999998</v>
      </c>
      <c r="O86" s="59">
        <v>3711817.33</v>
      </c>
      <c r="P86" s="58">
        <v>0.62809999999999999</v>
      </c>
      <c r="Q86" s="58">
        <v>0.62980000000000003</v>
      </c>
      <c r="R86" s="352">
        <v>2355</v>
      </c>
      <c r="S86" s="352">
        <v>1465</v>
      </c>
      <c r="T86" s="353">
        <v>0.62209999999999999</v>
      </c>
      <c r="U86" s="353">
        <v>0.64329999999999998</v>
      </c>
      <c r="V86" s="57">
        <v>1889</v>
      </c>
      <c r="W86" s="57">
        <v>1620</v>
      </c>
      <c r="X86" s="58">
        <v>0.85760000000000003</v>
      </c>
      <c r="Y86" s="204"/>
      <c r="Z86" s="192">
        <v>2408</v>
      </c>
      <c r="AA86" s="193">
        <v>2635</v>
      </c>
      <c r="AB86" s="194">
        <v>1.0943000000000001</v>
      </c>
      <c r="AC86" s="192">
        <v>3727</v>
      </c>
      <c r="AD86" s="193">
        <v>3322</v>
      </c>
      <c r="AE86" s="194">
        <v>0.89129999999999998</v>
      </c>
      <c r="AF86" s="195">
        <v>6189733.4299999997</v>
      </c>
      <c r="AG86" s="196">
        <v>3899498.55</v>
      </c>
      <c r="AH86" s="194">
        <v>0.63</v>
      </c>
      <c r="AI86" s="192">
        <v>2872</v>
      </c>
      <c r="AJ86" s="193">
        <v>1644</v>
      </c>
      <c r="AK86" s="194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47">
        <v>6488037.9000000004</v>
      </c>
      <c r="D87" s="347">
        <v>6357182.79</v>
      </c>
      <c r="E87" s="348">
        <v>1.02058382058887</v>
      </c>
      <c r="F87" s="57">
        <v>2333</v>
      </c>
      <c r="G87" s="57">
        <v>2264</v>
      </c>
      <c r="H87" s="58">
        <v>0.97040000000000004</v>
      </c>
      <c r="I87" s="53">
        <v>0.99490000000000001</v>
      </c>
      <c r="J87" s="352">
        <v>2940</v>
      </c>
      <c r="K87" s="352">
        <v>2720</v>
      </c>
      <c r="L87" s="353">
        <v>0.92520000000000002</v>
      </c>
      <c r="M87" s="348">
        <v>0.9</v>
      </c>
      <c r="N87" s="59">
        <v>7290341.0099999998</v>
      </c>
      <c r="O87" s="59">
        <v>5115676.01</v>
      </c>
      <c r="P87" s="58">
        <v>0.70169999999999999</v>
      </c>
      <c r="Q87" s="58">
        <v>0.69620000000000004</v>
      </c>
      <c r="R87" s="352">
        <v>2438</v>
      </c>
      <c r="S87" s="352">
        <v>1691</v>
      </c>
      <c r="T87" s="353">
        <v>0.69359999999999999</v>
      </c>
      <c r="U87" s="353">
        <v>0.69430000000000003</v>
      </c>
      <c r="V87" s="57">
        <v>1884</v>
      </c>
      <c r="W87" s="57">
        <v>1679</v>
      </c>
      <c r="X87" s="58">
        <v>0.89119999999999999</v>
      </c>
      <c r="Y87" s="204"/>
      <c r="Z87" s="192">
        <v>2764</v>
      </c>
      <c r="AA87" s="193">
        <v>2781</v>
      </c>
      <c r="AB87" s="194">
        <v>1.0062</v>
      </c>
      <c r="AC87" s="192">
        <v>3644</v>
      </c>
      <c r="AD87" s="193">
        <v>3241</v>
      </c>
      <c r="AE87" s="194">
        <v>0.88939999999999997</v>
      </c>
      <c r="AF87" s="195">
        <v>7726448.75</v>
      </c>
      <c r="AG87" s="196">
        <v>5202712.91</v>
      </c>
      <c r="AH87" s="194">
        <v>0.6734</v>
      </c>
      <c r="AI87" s="192">
        <v>2923</v>
      </c>
      <c r="AJ87" s="193">
        <v>1870</v>
      </c>
      <c r="AK87" s="194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47">
        <v>5421560.0999999996</v>
      </c>
      <c r="D88" s="347">
        <v>5493675.4199999999</v>
      </c>
      <c r="E88" s="348">
        <v>0.98687302862170201</v>
      </c>
      <c r="F88" s="57">
        <v>3144</v>
      </c>
      <c r="G88" s="57">
        <v>2920</v>
      </c>
      <c r="H88" s="58">
        <v>0.92879999999999996</v>
      </c>
      <c r="I88" s="53">
        <v>0.97499999999999998</v>
      </c>
      <c r="J88" s="352">
        <v>3435</v>
      </c>
      <c r="K88" s="352">
        <v>3210</v>
      </c>
      <c r="L88" s="353">
        <v>0.9345</v>
      </c>
      <c r="M88" s="348">
        <v>0.9</v>
      </c>
      <c r="N88" s="59">
        <v>6290253.9000000004</v>
      </c>
      <c r="O88" s="59">
        <v>3796252.28</v>
      </c>
      <c r="P88" s="58">
        <v>0.60350000000000004</v>
      </c>
      <c r="Q88" s="58">
        <v>0.60880000000000001</v>
      </c>
      <c r="R88" s="352">
        <v>3039</v>
      </c>
      <c r="S88" s="352">
        <v>1968</v>
      </c>
      <c r="T88" s="353">
        <v>0.64759999999999995</v>
      </c>
      <c r="U88" s="353">
        <v>0.7</v>
      </c>
      <c r="V88" s="57">
        <v>2144</v>
      </c>
      <c r="W88" s="57">
        <v>1915</v>
      </c>
      <c r="X88" s="58">
        <v>0.89319999999999999</v>
      </c>
      <c r="Y88" s="204"/>
      <c r="Z88" s="192">
        <v>3603</v>
      </c>
      <c r="AA88" s="193">
        <v>3539</v>
      </c>
      <c r="AB88" s="194">
        <v>0.98219999999999996</v>
      </c>
      <c r="AC88" s="192">
        <v>4437</v>
      </c>
      <c r="AD88" s="193">
        <v>4129</v>
      </c>
      <c r="AE88" s="194">
        <v>0.93059999999999998</v>
      </c>
      <c r="AF88" s="195">
        <v>5799476.5899999999</v>
      </c>
      <c r="AG88" s="196">
        <v>3422009.58</v>
      </c>
      <c r="AH88" s="194">
        <v>0.59009999999999996</v>
      </c>
      <c r="AI88" s="192">
        <v>3767</v>
      </c>
      <c r="AJ88" s="193">
        <v>2136</v>
      </c>
      <c r="AK88" s="194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47">
        <v>3469047.72</v>
      </c>
      <c r="D89" s="347">
        <v>3461106.49</v>
      </c>
      <c r="E89" s="348">
        <v>1.0022944194357899</v>
      </c>
      <c r="F89" s="57">
        <v>1815</v>
      </c>
      <c r="G89" s="57">
        <v>1775</v>
      </c>
      <c r="H89" s="58">
        <v>0.97799999999999998</v>
      </c>
      <c r="I89" s="53">
        <v>1</v>
      </c>
      <c r="J89" s="352">
        <v>2061</v>
      </c>
      <c r="K89" s="352">
        <v>1809</v>
      </c>
      <c r="L89" s="353">
        <v>0.87770000000000004</v>
      </c>
      <c r="M89" s="348">
        <v>0.79949999999999999</v>
      </c>
      <c r="N89" s="59">
        <v>3879889.05</v>
      </c>
      <c r="O89" s="59">
        <v>2699012.86</v>
      </c>
      <c r="P89" s="58">
        <v>0.6956</v>
      </c>
      <c r="Q89" s="58">
        <v>0.7</v>
      </c>
      <c r="R89" s="352">
        <v>1440</v>
      </c>
      <c r="S89" s="352">
        <v>1035</v>
      </c>
      <c r="T89" s="353">
        <v>0.71879999999999999</v>
      </c>
      <c r="U89" s="353">
        <v>0.7</v>
      </c>
      <c r="V89" s="57">
        <v>1277</v>
      </c>
      <c r="W89" s="57">
        <v>1097</v>
      </c>
      <c r="X89" s="58">
        <v>0.85899999999999999</v>
      </c>
      <c r="Y89" s="204"/>
      <c r="Z89" s="192">
        <v>1896</v>
      </c>
      <c r="AA89" s="193">
        <v>1973</v>
      </c>
      <c r="AB89" s="194">
        <v>1.0406</v>
      </c>
      <c r="AC89" s="192">
        <v>2506</v>
      </c>
      <c r="AD89" s="193">
        <v>2206</v>
      </c>
      <c r="AE89" s="194">
        <v>0.88029999999999997</v>
      </c>
      <c r="AF89" s="195">
        <v>4300406.38</v>
      </c>
      <c r="AG89" s="196">
        <v>3039801.79</v>
      </c>
      <c r="AH89" s="194">
        <v>0.70689999999999997</v>
      </c>
      <c r="AI89" s="192">
        <v>1861</v>
      </c>
      <c r="AJ89" s="193">
        <v>1340</v>
      </c>
      <c r="AK89" s="194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47">
        <v>2039740.97</v>
      </c>
      <c r="D90" s="347">
        <v>2097557.35</v>
      </c>
      <c r="E90" s="348">
        <v>0.97243632933325996</v>
      </c>
      <c r="F90" s="57">
        <v>655</v>
      </c>
      <c r="G90" s="57">
        <v>636</v>
      </c>
      <c r="H90" s="58">
        <v>0.97099999999999997</v>
      </c>
      <c r="I90" s="53">
        <v>1</v>
      </c>
      <c r="J90" s="352">
        <v>1020</v>
      </c>
      <c r="K90" s="352">
        <v>904</v>
      </c>
      <c r="L90" s="353">
        <v>0.88629999999999998</v>
      </c>
      <c r="M90" s="348">
        <v>0.9</v>
      </c>
      <c r="N90" s="59">
        <v>2333701.34</v>
      </c>
      <c r="O90" s="59">
        <v>1627986.67</v>
      </c>
      <c r="P90" s="58">
        <v>0.6976</v>
      </c>
      <c r="Q90" s="58">
        <v>0.68600000000000005</v>
      </c>
      <c r="R90" s="352">
        <v>928</v>
      </c>
      <c r="S90" s="352">
        <v>579</v>
      </c>
      <c r="T90" s="353">
        <v>0.62390000000000001</v>
      </c>
      <c r="U90" s="353">
        <v>0.63690000000000002</v>
      </c>
      <c r="V90" s="57">
        <v>447</v>
      </c>
      <c r="W90" s="57">
        <v>381</v>
      </c>
      <c r="X90" s="58">
        <v>0.85229999999999995</v>
      </c>
      <c r="Y90" s="204"/>
      <c r="Z90" s="192">
        <v>780</v>
      </c>
      <c r="AA90" s="193">
        <v>822</v>
      </c>
      <c r="AB90" s="194">
        <v>1.0538000000000001</v>
      </c>
      <c r="AC90" s="192">
        <v>1408</v>
      </c>
      <c r="AD90" s="193">
        <v>1245</v>
      </c>
      <c r="AE90" s="194">
        <v>0.88419999999999999</v>
      </c>
      <c r="AF90" s="195">
        <v>2957498.62</v>
      </c>
      <c r="AG90" s="196">
        <v>2010495.66</v>
      </c>
      <c r="AH90" s="194">
        <v>0.67979999999999996</v>
      </c>
      <c r="AI90" s="192">
        <v>1206</v>
      </c>
      <c r="AJ90" s="193">
        <v>732</v>
      </c>
      <c r="AK90" s="194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47">
        <v>3262193.04</v>
      </c>
      <c r="D91" s="347">
        <v>3319398.2</v>
      </c>
      <c r="E91" s="348">
        <v>0.98276640627207701</v>
      </c>
      <c r="F91" s="57">
        <v>1457</v>
      </c>
      <c r="G91" s="57">
        <v>1502</v>
      </c>
      <c r="H91" s="58">
        <v>1.0308999999999999</v>
      </c>
      <c r="I91" s="53">
        <v>1</v>
      </c>
      <c r="J91" s="352">
        <v>1819</v>
      </c>
      <c r="K91" s="352">
        <v>1704</v>
      </c>
      <c r="L91" s="353">
        <v>0.93679999999999997</v>
      </c>
      <c r="M91" s="348">
        <v>0.9</v>
      </c>
      <c r="N91" s="59">
        <v>3825006.27</v>
      </c>
      <c r="O91" s="59">
        <v>2591812.34</v>
      </c>
      <c r="P91" s="58">
        <v>0.67759999999999998</v>
      </c>
      <c r="Q91" s="58">
        <v>0.6925</v>
      </c>
      <c r="R91" s="352">
        <v>1346</v>
      </c>
      <c r="S91" s="352">
        <v>908</v>
      </c>
      <c r="T91" s="353">
        <v>0.67459999999999998</v>
      </c>
      <c r="U91" s="353">
        <v>0.68110000000000004</v>
      </c>
      <c r="V91" s="57">
        <v>1300</v>
      </c>
      <c r="W91" s="57">
        <v>1168</v>
      </c>
      <c r="X91" s="58">
        <v>0.89849999999999997</v>
      </c>
      <c r="Y91" s="204"/>
      <c r="Z91" s="192">
        <v>1446</v>
      </c>
      <c r="AA91" s="193">
        <v>1649</v>
      </c>
      <c r="AB91" s="194">
        <v>1.1404000000000001</v>
      </c>
      <c r="AC91" s="192">
        <v>2131</v>
      </c>
      <c r="AD91" s="193">
        <v>1881</v>
      </c>
      <c r="AE91" s="194">
        <v>0.88270000000000004</v>
      </c>
      <c r="AF91" s="195">
        <v>4012549.23</v>
      </c>
      <c r="AG91" s="196">
        <v>2652167.35</v>
      </c>
      <c r="AH91" s="194">
        <v>0.66100000000000003</v>
      </c>
      <c r="AI91" s="192">
        <v>1620</v>
      </c>
      <c r="AJ91" s="193">
        <v>1013</v>
      </c>
      <c r="AK91" s="194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47">
        <v>662029.71</v>
      </c>
      <c r="D92" s="347">
        <v>704929.66</v>
      </c>
      <c r="E92" s="348">
        <v>0.93914293519725101</v>
      </c>
      <c r="F92" s="57">
        <v>198</v>
      </c>
      <c r="G92" s="57">
        <v>197</v>
      </c>
      <c r="H92" s="58">
        <v>0.99490000000000001</v>
      </c>
      <c r="I92" s="53">
        <v>0.98319999999999996</v>
      </c>
      <c r="J92" s="352">
        <v>327</v>
      </c>
      <c r="K92" s="352">
        <v>306</v>
      </c>
      <c r="L92" s="353">
        <v>0.93579999999999997</v>
      </c>
      <c r="M92" s="348">
        <v>0.89890000000000003</v>
      </c>
      <c r="N92" s="59">
        <v>691975.67</v>
      </c>
      <c r="O92" s="59">
        <v>519264.55</v>
      </c>
      <c r="P92" s="58">
        <v>0.75039999999999996</v>
      </c>
      <c r="Q92" s="58">
        <v>0.69099999999999995</v>
      </c>
      <c r="R92" s="352">
        <v>285</v>
      </c>
      <c r="S92" s="352">
        <v>199</v>
      </c>
      <c r="T92" s="353">
        <v>0.69820000000000004</v>
      </c>
      <c r="U92" s="353">
        <v>0.7</v>
      </c>
      <c r="V92" s="57">
        <v>144</v>
      </c>
      <c r="W92" s="57">
        <v>104</v>
      </c>
      <c r="X92" s="58">
        <v>0.72219999999999995</v>
      </c>
      <c r="Y92" s="204"/>
      <c r="Z92" s="192">
        <v>245</v>
      </c>
      <c r="AA92" s="193">
        <v>266</v>
      </c>
      <c r="AB92" s="194">
        <v>1.0857000000000001</v>
      </c>
      <c r="AC92" s="192">
        <v>522</v>
      </c>
      <c r="AD92" s="193">
        <v>421</v>
      </c>
      <c r="AE92" s="194">
        <v>0.80649999999999999</v>
      </c>
      <c r="AF92" s="195">
        <v>837812.99</v>
      </c>
      <c r="AG92" s="196">
        <v>541939.56999999995</v>
      </c>
      <c r="AH92" s="194">
        <v>0.64690000000000003</v>
      </c>
      <c r="AI92" s="192">
        <v>408</v>
      </c>
      <c r="AJ92" s="193">
        <v>262</v>
      </c>
      <c r="AK92" s="194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47">
        <v>1205600.9099999999</v>
      </c>
      <c r="D93" s="347">
        <v>1250242.22</v>
      </c>
      <c r="E93" s="348">
        <v>0.96429387099085495</v>
      </c>
      <c r="F93" s="57">
        <v>491</v>
      </c>
      <c r="G93" s="57">
        <v>487</v>
      </c>
      <c r="H93" s="58">
        <v>0.9919</v>
      </c>
      <c r="I93" s="53">
        <v>0.97889999999999999</v>
      </c>
      <c r="J93" s="352">
        <v>649</v>
      </c>
      <c r="K93" s="352">
        <v>624</v>
      </c>
      <c r="L93" s="353">
        <v>0.96150000000000002</v>
      </c>
      <c r="M93" s="348">
        <v>0.9</v>
      </c>
      <c r="N93" s="59">
        <v>1265666.97</v>
      </c>
      <c r="O93" s="59">
        <v>920049.87</v>
      </c>
      <c r="P93" s="58">
        <v>0.72689999999999999</v>
      </c>
      <c r="Q93" s="58">
        <v>0.7</v>
      </c>
      <c r="R93" s="352">
        <v>571</v>
      </c>
      <c r="S93" s="352">
        <v>440</v>
      </c>
      <c r="T93" s="353">
        <v>0.77059999999999995</v>
      </c>
      <c r="U93" s="353">
        <v>0.7</v>
      </c>
      <c r="V93" s="57">
        <v>415</v>
      </c>
      <c r="W93" s="57">
        <v>351</v>
      </c>
      <c r="X93" s="58">
        <v>0.8458</v>
      </c>
      <c r="Y93" s="204"/>
      <c r="Z93" s="192">
        <v>604</v>
      </c>
      <c r="AA93" s="193">
        <v>674</v>
      </c>
      <c r="AB93" s="194">
        <v>1.1158999999999999</v>
      </c>
      <c r="AC93" s="192">
        <v>871</v>
      </c>
      <c r="AD93" s="193">
        <v>773</v>
      </c>
      <c r="AE93" s="194">
        <v>0.88749999999999996</v>
      </c>
      <c r="AF93" s="195">
        <v>1698273.85</v>
      </c>
      <c r="AG93" s="196">
        <v>1181751.96</v>
      </c>
      <c r="AH93" s="194">
        <v>0.69589999999999996</v>
      </c>
      <c r="AI93" s="192">
        <v>752</v>
      </c>
      <c r="AJ93" s="193">
        <v>531</v>
      </c>
      <c r="AK93" s="194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47"/>
      <c r="D94" s="347"/>
      <c r="E94" s="348"/>
      <c r="F94" s="57"/>
      <c r="G94" s="57"/>
      <c r="H94" s="58"/>
      <c r="I94" s="53"/>
      <c r="J94" s="352"/>
      <c r="K94" s="352"/>
      <c r="L94" s="353"/>
      <c r="M94" s="348"/>
      <c r="N94" s="59"/>
      <c r="O94" s="59"/>
      <c r="P94" s="58"/>
      <c r="Q94" s="58"/>
      <c r="R94" s="352"/>
      <c r="S94" s="352"/>
      <c r="T94" s="353"/>
      <c r="U94" s="353"/>
      <c r="V94" s="57"/>
      <c r="W94" s="57"/>
      <c r="X94" s="58"/>
      <c r="Y94" s="204"/>
      <c r="Z94" s="192"/>
      <c r="AA94" s="193"/>
      <c r="AB94" s="194"/>
      <c r="AC94" s="192"/>
      <c r="AD94" s="193"/>
      <c r="AE94" s="194"/>
      <c r="AF94" s="195"/>
      <c r="AG94" s="196"/>
      <c r="AH94" s="194"/>
      <c r="AI94" s="192"/>
      <c r="AJ94" s="193"/>
      <c r="AK94" s="194"/>
      <c r="AL94" s="9"/>
    </row>
    <row r="95" spans="1:38" ht="13.8" x14ac:dyDescent="0.3">
      <c r="A95" s="56" t="s">
        <v>315</v>
      </c>
      <c r="B95" s="56" t="s">
        <v>97</v>
      </c>
      <c r="C95" s="347">
        <v>364852.51</v>
      </c>
      <c r="D95" s="347">
        <v>340535.31</v>
      </c>
      <c r="E95" s="348">
        <v>1.0714087475980101</v>
      </c>
      <c r="F95" s="57">
        <v>146</v>
      </c>
      <c r="G95" s="57">
        <v>133</v>
      </c>
      <c r="H95" s="58">
        <v>0.91100000000000003</v>
      </c>
      <c r="I95" s="53">
        <v>0.97899999999999998</v>
      </c>
      <c r="J95" s="352">
        <v>154</v>
      </c>
      <c r="K95" s="352">
        <v>147</v>
      </c>
      <c r="L95" s="353">
        <v>0.95450000000000002</v>
      </c>
      <c r="M95" s="348">
        <v>0.9</v>
      </c>
      <c r="N95" s="59">
        <v>362208</v>
      </c>
      <c r="O95" s="59">
        <v>254287.55</v>
      </c>
      <c r="P95" s="58">
        <v>0.70199999999999996</v>
      </c>
      <c r="Q95" s="58">
        <v>0.7</v>
      </c>
      <c r="R95" s="352">
        <v>141</v>
      </c>
      <c r="S95" s="352">
        <v>109</v>
      </c>
      <c r="T95" s="353">
        <v>0.77300000000000002</v>
      </c>
      <c r="U95" s="353">
        <v>0.7</v>
      </c>
      <c r="V95" s="57">
        <v>98</v>
      </c>
      <c r="W95" s="57">
        <v>79</v>
      </c>
      <c r="X95" s="58">
        <v>0.80610000000000004</v>
      </c>
      <c r="Y95" s="216"/>
      <c r="Z95" s="217">
        <v>197</v>
      </c>
      <c r="AA95" s="218">
        <v>202</v>
      </c>
      <c r="AB95" s="219">
        <v>1.0254000000000001</v>
      </c>
      <c r="AC95" s="217">
        <v>243</v>
      </c>
      <c r="AD95" s="218">
        <v>227</v>
      </c>
      <c r="AE95" s="219">
        <v>0.93420000000000003</v>
      </c>
      <c r="AF95" s="220">
        <v>480451.5</v>
      </c>
      <c r="AG95" s="221">
        <v>302637.44</v>
      </c>
      <c r="AH95" s="219">
        <v>0.62990000000000002</v>
      </c>
      <c r="AI95" s="217">
        <v>207</v>
      </c>
      <c r="AJ95" s="218">
        <v>152</v>
      </c>
      <c r="AK95" s="219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47">
        <v>10050311.25</v>
      </c>
      <c r="D96" s="347">
        <v>10057724.359999999</v>
      </c>
      <c r="E96" s="348">
        <v>0.99926294361083501</v>
      </c>
      <c r="F96" s="57">
        <v>3457</v>
      </c>
      <c r="G96" s="57">
        <v>3359</v>
      </c>
      <c r="H96" s="58">
        <v>0.97170000000000001</v>
      </c>
      <c r="I96" s="53">
        <v>1</v>
      </c>
      <c r="J96" s="352">
        <v>4537</v>
      </c>
      <c r="K96" s="352">
        <v>4227</v>
      </c>
      <c r="L96" s="353">
        <v>0.93169999999999997</v>
      </c>
      <c r="M96" s="348">
        <v>0.89990000000000003</v>
      </c>
      <c r="N96" s="59">
        <v>11741025.76</v>
      </c>
      <c r="O96" s="59">
        <v>7586549.9800000004</v>
      </c>
      <c r="P96" s="58">
        <v>0.6462</v>
      </c>
      <c r="Q96" s="58">
        <v>0.64690000000000003</v>
      </c>
      <c r="R96" s="352">
        <v>3643</v>
      </c>
      <c r="S96" s="352">
        <v>2416</v>
      </c>
      <c r="T96" s="353">
        <v>0.66320000000000001</v>
      </c>
      <c r="U96" s="353">
        <v>0.6885</v>
      </c>
      <c r="V96" s="57">
        <v>2452</v>
      </c>
      <c r="W96" s="57">
        <v>1774</v>
      </c>
      <c r="X96" s="58">
        <v>0.72350000000000003</v>
      </c>
      <c r="Y96" s="204"/>
      <c r="Z96" s="192">
        <v>3644</v>
      </c>
      <c r="AA96" s="193">
        <v>3612</v>
      </c>
      <c r="AB96" s="194">
        <v>0.99119999999999997</v>
      </c>
      <c r="AC96" s="192">
        <v>5313</v>
      </c>
      <c r="AD96" s="193">
        <v>4710</v>
      </c>
      <c r="AE96" s="194">
        <v>0.88649999999999995</v>
      </c>
      <c r="AF96" s="195">
        <v>12087555.23</v>
      </c>
      <c r="AG96" s="196">
        <v>7604912.2199999997</v>
      </c>
      <c r="AH96" s="194">
        <v>0.62919999999999998</v>
      </c>
      <c r="AI96" s="192">
        <v>4104</v>
      </c>
      <c r="AJ96" s="193">
        <v>2664</v>
      </c>
      <c r="AK96" s="194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47">
        <v>4698932.3099999996</v>
      </c>
      <c r="D97" s="347">
        <v>4791406.93</v>
      </c>
      <c r="E97" s="348">
        <v>0.98069990269016905</v>
      </c>
      <c r="F97" s="57">
        <v>2495</v>
      </c>
      <c r="G97" s="57">
        <v>2446</v>
      </c>
      <c r="H97" s="58">
        <v>0.98040000000000005</v>
      </c>
      <c r="I97" s="53">
        <v>1</v>
      </c>
      <c r="J97" s="352">
        <v>2758</v>
      </c>
      <c r="K97" s="352">
        <v>2569</v>
      </c>
      <c r="L97" s="353">
        <v>0.93149999999999999</v>
      </c>
      <c r="M97" s="348">
        <v>0.9</v>
      </c>
      <c r="N97" s="59">
        <v>5262031.62</v>
      </c>
      <c r="O97" s="59">
        <v>3622985.45</v>
      </c>
      <c r="P97" s="58">
        <v>0.6885</v>
      </c>
      <c r="Q97" s="58">
        <v>0.68959999999999999</v>
      </c>
      <c r="R97" s="352">
        <v>2154</v>
      </c>
      <c r="S97" s="352">
        <v>1602</v>
      </c>
      <c r="T97" s="353">
        <v>0.74370000000000003</v>
      </c>
      <c r="U97" s="353">
        <v>0.7</v>
      </c>
      <c r="V97" s="57">
        <v>1957</v>
      </c>
      <c r="W97" s="57">
        <v>1722</v>
      </c>
      <c r="X97" s="58">
        <v>0.87990000000000002</v>
      </c>
      <c r="Y97" s="204"/>
      <c r="Z97" s="192">
        <v>2553</v>
      </c>
      <c r="AA97" s="193">
        <v>2517</v>
      </c>
      <c r="AB97" s="194">
        <v>0.9859</v>
      </c>
      <c r="AC97" s="192">
        <v>3158</v>
      </c>
      <c r="AD97" s="193">
        <v>2878</v>
      </c>
      <c r="AE97" s="194">
        <v>0.9113</v>
      </c>
      <c r="AF97" s="195">
        <v>5112097.92</v>
      </c>
      <c r="AG97" s="196">
        <v>3527423.08</v>
      </c>
      <c r="AH97" s="194">
        <v>0.69</v>
      </c>
      <c r="AI97" s="192">
        <v>2595</v>
      </c>
      <c r="AJ97" s="193">
        <v>1832</v>
      </c>
      <c r="AK97" s="194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47">
        <v>43837506.189999998</v>
      </c>
      <c r="D98" s="347">
        <v>44644297.5</v>
      </c>
      <c r="E98" s="348">
        <v>0.98192845771624004</v>
      </c>
      <c r="F98" s="57">
        <v>14886</v>
      </c>
      <c r="G98" s="57">
        <v>14480</v>
      </c>
      <c r="H98" s="58">
        <v>0.97270000000000001</v>
      </c>
      <c r="I98" s="53">
        <v>0.9829</v>
      </c>
      <c r="J98" s="352">
        <v>17983</v>
      </c>
      <c r="K98" s="352">
        <v>15760</v>
      </c>
      <c r="L98" s="353">
        <v>0.87639999999999996</v>
      </c>
      <c r="M98" s="348">
        <v>0.86970000000000003</v>
      </c>
      <c r="N98" s="59">
        <v>49568636.539999999</v>
      </c>
      <c r="O98" s="59">
        <v>34151097.350000001</v>
      </c>
      <c r="P98" s="58">
        <v>0.68899999999999995</v>
      </c>
      <c r="Q98" s="58">
        <v>0.68400000000000005</v>
      </c>
      <c r="R98" s="352">
        <v>13410</v>
      </c>
      <c r="S98" s="352">
        <v>9543</v>
      </c>
      <c r="T98" s="353">
        <v>0.71160000000000001</v>
      </c>
      <c r="U98" s="353">
        <v>0.7</v>
      </c>
      <c r="V98" s="57">
        <v>8437</v>
      </c>
      <c r="W98" s="57">
        <v>6587</v>
      </c>
      <c r="X98" s="58">
        <v>0.78069999999999995</v>
      </c>
      <c r="Y98" s="204"/>
      <c r="Z98" s="192">
        <v>15596</v>
      </c>
      <c r="AA98" s="193">
        <v>16276</v>
      </c>
      <c r="AB98" s="194">
        <v>1.0436000000000001</v>
      </c>
      <c r="AC98" s="192">
        <v>21036</v>
      </c>
      <c r="AD98" s="193">
        <v>18594</v>
      </c>
      <c r="AE98" s="194">
        <v>0.88390000000000002</v>
      </c>
      <c r="AF98" s="195">
        <v>55047179.939999998</v>
      </c>
      <c r="AG98" s="196">
        <v>38138672.049999997</v>
      </c>
      <c r="AH98" s="194">
        <v>0.69279999999999997</v>
      </c>
      <c r="AI98" s="192">
        <v>16974</v>
      </c>
      <c r="AJ98" s="193">
        <v>11691</v>
      </c>
      <c r="AK98" s="194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47">
        <v>1999861.91</v>
      </c>
      <c r="D99" s="347">
        <v>1921224.7</v>
      </c>
      <c r="E99" s="348">
        <v>1.0409307719185601</v>
      </c>
      <c r="F99" s="57">
        <v>904</v>
      </c>
      <c r="G99" s="57">
        <v>887</v>
      </c>
      <c r="H99" s="58">
        <v>0.98119999999999996</v>
      </c>
      <c r="I99" s="53">
        <v>1</v>
      </c>
      <c r="J99" s="352">
        <v>987</v>
      </c>
      <c r="K99" s="352">
        <v>952</v>
      </c>
      <c r="L99" s="353">
        <v>0.96450000000000002</v>
      </c>
      <c r="M99" s="348">
        <v>0.9</v>
      </c>
      <c r="N99" s="59">
        <v>2147389.63</v>
      </c>
      <c r="O99" s="59">
        <v>1514110.17</v>
      </c>
      <c r="P99" s="58">
        <v>0.70509999999999995</v>
      </c>
      <c r="Q99" s="58">
        <v>0.7</v>
      </c>
      <c r="R99" s="352">
        <v>774</v>
      </c>
      <c r="S99" s="352">
        <v>577</v>
      </c>
      <c r="T99" s="353">
        <v>0.74550000000000005</v>
      </c>
      <c r="U99" s="353">
        <v>0.7</v>
      </c>
      <c r="V99" s="57">
        <v>733</v>
      </c>
      <c r="W99" s="57">
        <v>619</v>
      </c>
      <c r="X99" s="58">
        <v>0.84450000000000003</v>
      </c>
      <c r="Y99" s="204"/>
      <c r="Z99" s="192">
        <v>946</v>
      </c>
      <c r="AA99" s="193">
        <v>998</v>
      </c>
      <c r="AB99" s="194">
        <v>1.0549999999999999</v>
      </c>
      <c r="AC99" s="192">
        <v>1186</v>
      </c>
      <c r="AD99" s="193">
        <v>1115</v>
      </c>
      <c r="AE99" s="194">
        <v>0.94010000000000005</v>
      </c>
      <c r="AF99" s="195">
        <v>2237496.81</v>
      </c>
      <c r="AG99" s="196">
        <v>1567576.78</v>
      </c>
      <c r="AH99" s="194">
        <v>0.7006</v>
      </c>
      <c r="AI99" s="192">
        <v>1013</v>
      </c>
      <c r="AJ99" s="193">
        <v>762</v>
      </c>
      <c r="AK99" s="194">
        <v>0.75219999999999998</v>
      </c>
      <c r="AL99" s="9" t="s">
        <v>165</v>
      </c>
    </row>
    <row r="100" spans="1:38" ht="13.8" x14ac:dyDescent="0.3">
      <c r="A100" s="56" t="s">
        <v>315</v>
      </c>
      <c r="B100" s="56" t="s">
        <v>102</v>
      </c>
      <c r="C100" s="347">
        <v>1247204.47</v>
      </c>
      <c r="D100" s="347">
        <v>1332114.69</v>
      </c>
      <c r="E100" s="348">
        <v>0.93625907691176402</v>
      </c>
      <c r="F100" s="57">
        <v>860</v>
      </c>
      <c r="G100" s="57">
        <v>797</v>
      </c>
      <c r="H100" s="58">
        <v>0.92669999999999997</v>
      </c>
      <c r="I100" s="53">
        <v>0.95420000000000005</v>
      </c>
      <c r="J100" s="352">
        <v>910</v>
      </c>
      <c r="K100" s="352">
        <v>801</v>
      </c>
      <c r="L100" s="353">
        <v>0.88019999999999998</v>
      </c>
      <c r="M100" s="348">
        <v>0.82599999999999996</v>
      </c>
      <c r="N100" s="59">
        <v>1446613.97</v>
      </c>
      <c r="O100" s="59">
        <v>951349.41</v>
      </c>
      <c r="P100" s="58">
        <v>0.65759999999999996</v>
      </c>
      <c r="Q100" s="58">
        <v>0.67279999999999995</v>
      </c>
      <c r="R100" s="352">
        <v>703</v>
      </c>
      <c r="S100" s="352">
        <v>496</v>
      </c>
      <c r="T100" s="353">
        <v>0.70550000000000002</v>
      </c>
      <c r="U100" s="353">
        <v>0.7</v>
      </c>
      <c r="V100" s="57">
        <v>565</v>
      </c>
      <c r="W100" s="57">
        <v>512</v>
      </c>
      <c r="X100" s="58">
        <v>0.90620000000000001</v>
      </c>
      <c r="Y100" s="204"/>
      <c r="Z100" s="192">
        <v>1093</v>
      </c>
      <c r="AA100" s="193">
        <v>1097</v>
      </c>
      <c r="AB100" s="194">
        <v>1.0037</v>
      </c>
      <c r="AC100" s="192">
        <v>1300</v>
      </c>
      <c r="AD100" s="193">
        <v>1199</v>
      </c>
      <c r="AE100" s="194">
        <v>0.92230000000000001</v>
      </c>
      <c r="AF100" s="195">
        <v>1630868</v>
      </c>
      <c r="AG100" s="196">
        <v>1091809.29</v>
      </c>
      <c r="AH100" s="194">
        <v>0.66949999999999998</v>
      </c>
      <c r="AI100" s="192">
        <v>977</v>
      </c>
      <c r="AJ100" s="193">
        <v>637</v>
      </c>
      <c r="AK100" s="194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47">
        <v>1688386.23</v>
      </c>
      <c r="D101" s="347">
        <v>1796064.37</v>
      </c>
      <c r="E101" s="348">
        <v>0.94004772779942203</v>
      </c>
      <c r="F101" s="57">
        <v>364</v>
      </c>
      <c r="G101" s="57">
        <v>364</v>
      </c>
      <c r="H101" s="58">
        <v>1</v>
      </c>
      <c r="I101" s="53">
        <v>1</v>
      </c>
      <c r="J101" s="352">
        <v>495</v>
      </c>
      <c r="K101" s="352">
        <v>473</v>
      </c>
      <c r="L101" s="353">
        <v>0.9556</v>
      </c>
      <c r="M101" s="348">
        <v>0.9</v>
      </c>
      <c r="N101" s="59">
        <v>1714250.31</v>
      </c>
      <c r="O101" s="59">
        <v>1307685.6399999999</v>
      </c>
      <c r="P101" s="58">
        <v>0.76280000000000003</v>
      </c>
      <c r="Q101" s="58">
        <v>0.7</v>
      </c>
      <c r="R101" s="352">
        <v>477</v>
      </c>
      <c r="S101" s="352">
        <v>341</v>
      </c>
      <c r="T101" s="353">
        <v>0.71489999999999998</v>
      </c>
      <c r="U101" s="353">
        <v>0.6804</v>
      </c>
      <c r="V101" s="57">
        <v>307</v>
      </c>
      <c r="W101" s="57">
        <v>194</v>
      </c>
      <c r="X101" s="58">
        <v>0.63190000000000002</v>
      </c>
      <c r="Y101" s="204"/>
      <c r="Z101" s="192">
        <v>393</v>
      </c>
      <c r="AA101" s="193">
        <v>431</v>
      </c>
      <c r="AB101" s="194">
        <v>1.0967</v>
      </c>
      <c r="AC101" s="192">
        <v>662</v>
      </c>
      <c r="AD101" s="193">
        <v>609</v>
      </c>
      <c r="AE101" s="194">
        <v>0.91990000000000005</v>
      </c>
      <c r="AF101" s="195">
        <v>1809985.46</v>
      </c>
      <c r="AG101" s="196">
        <v>1358520.61</v>
      </c>
      <c r="AH101" s="194">
        <v>0.75060000000000004</v>
      </c>
      <c r="AI101" s="192">
        <v>621</v>
      </c>
      <c r="AJ101" s="193">
        <v>415</v>
      </c>
      <c r="AK101" s="194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47">
        <v>11115474.359999999</v>
      </c>
      <c r="D102" s="347">
        <v>11220677.18</v>
      </c>
      <c r="E102" s="348">
        <v>0.99062420045489596</v>
      </c>
      <c r="F102" s="57">
        <v>5666</v>
      </c>
      <c r="G102" s="57">
        <v>5315</v>
      </c>
      <c r="H102" s="58">
        <v>0.93810000000000004</v>
      </c>
      <c r="I102" s="53">
        <v>0.9335</v>
      </c>
      <c r="J102" s="352">
        <v>7434</v>
      </c>
      <c r="K102" s="352">
        <v>6249</v>
      </c>
      <c r="L102" s="353">
        <v>0.84060000000000001</v>
      </c>
      <c r="M102" s="348">
        <v>0.78759999999999997</v>
      </c>
      <c r="N102" s="59">
        <v>12850218.75</v>
      </c>
      <c r="O102" s="59">
        <v>8252051.2199999997</v>
      </c>
      <c r="P102" s="58">
        <v>0.64219999999999999</v>
      </c>
      <c r="Q102" s="58">
        <v>0.64810000000000001</v>
      </c>
      <c r="R102" s="352">
        <v>5268</v>
      </c>
      <c r="S102" s="352">
        <v>3291</v>
      </c>
      <c r="T102" s="353">
        <v>0.62470000000000003</v>
      </c>
      <c r="U102" s="353">
        <v>0.62990000000000002</v>
      </c>
      <c r="V102" s="57">
        <v>3788</v>
      </c>
      <c r="W102" s="57">
        <v>3254</v>
      </c>
      <c r="X102" s="58">
        <v>0.85899999999999999</v>
      </c>
      <c r="Y102" s="204"/>
      <c r="Z102" s="192">
        <v>6196</v>
      </c>
      <c r="AA102" s="193">
        <v>5858</v>
      </c>
      <c r="AB102" s="194">
        <v>0.94540000000000002</v>
      </c>
      <c r="AC102" s="192">
        <v>9073</v>
      </c>
      <c r="AD102" s="193">
        <v>7317</v>
      </c>
      <c r="AE102" s="194">
        <v>0.80649999999999999</v>
      </c>
      <c r="AF102" s="195">
        <v>13993823.99</v>
      </c>
      <c r="AG102" s="196">
        <v>9104511.4299999997</v>
      </c>
      <c r="AH102" s="194">
        <v>0.65059999999999996</v>
      </c>
      <c r="AI102" s="192">
        <v>6307</v>
      </c>
      <c r="AJ102" s="193">
        <v>3762</v>
      </c>
      <c r="AK102" s="194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47">
        <v>3622667.92</v>
      </c>
      <c r="D103" s="347">
        <v>3541255.6</v>
      </c>
      <c r="E103" s="348">
        <v>1.0229896763170701</v>
      </c>
      <c r="F103" s="57">
        <v>1581</v>
      </c>
      <c r="G103" s="57">
        <v>1500</v>
      </c>
      <c r="H103" s="58">
        <v>0.94879999999999998</v>
      </c>
      <c r="I103" s="53">
        <v>1</v>
      </c>
      <c r="J103" s="352">
        <v>2589</v>
      </c>
      <c r="K103" s="352">
        <v>2376</v>
      </c>
      <c r="L103" s="353">
        <v>0.91769999999999996</v>
      </c>
      <c r="M103" s="348">
        <v>0.88829999999999998</v>
      </c>
      <c r="N103" s="59">
        <v>4425424.1900000004</v>
      </c>
      <c r="O103" s="59">
        <v>2670541.0299999998</v>
      </c>
      <c r="P103" s="58">
        <v>0.60350000000000004</v>
      </c>
      <c r="Q103" s="58">
        <v>0.61529999999999996</v>
      </c>
      <c r="R103" s="352">
        <v>2328</v>
      </c>
      <c r="S103" s="352">
        <v>1318</v>
      </c>
      <c r="T103" s="353">
        <v>0.56620000000000004</v>
      </c>
      <c r="U103" s="353">
        <v>0.59989999999999999</v>
      </c>
      <c r="V103" s="57">
        <v>1457</v>
      </c>
      <c r="W103" s="57">
        <v>1218</v>
      </c>
      <c r="X103" s="58">
        <v>0.83599999999999997</v>
      </c>
      <c r="Y103" s="204"/>
      <c r="Z103" s="192">
        <v>1793</v>
      </c>
      <c r="AA103" s="193">
        <v>1641</v>
      </c>
      <c r="AB103" s="194">
        <v>0.91520000000000001</v>
      </c>
      <c r="AC103" s="192">
        <v>3243</v>
      </c>
      <c r="AD103" s="193">
        <v>2517</v>
      </c>
      <c r="AE103" s="194">
        <v>0.77610000000000001</v>
      </c>
      <c r="AF103" s="195">
        <v>4484412.3</v>
      </c>
      <c r="AG103" s="196">
        <v>2501626.66</v>
      </c>
      <c r="AH103" s="194">
        <v>0.55779999999999996</v>
      </c>
      <c r="AI103" s="192">
        <v>2273</v>
      </c>
      <c r="AJ103" s="193">
        <v>1201</v>
      </c>
      <c r="AK103" s="194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47">
        <v>8603572.2799999993</v>
      </c>
      <c r="D104" s="347">
        <v>8602529.1400000006</v>
      </c>
      <c r="E104" s="348">
        <v>1.00012125968806</v>
      </c>
      <c r="F104" s="57">
        <v>3877</v>
      </c>
      <c r="G104" s="57">
        <v>3844</v>
      </c>
      <c r="H104" s="58">
        <v>0.99150000000000005</v>
      </c>
      <c r="I104" s="53">
        <v>1</v>
      </c>
      <c r="J104" s="352">
        <v>4692</v>
      </c>
      <c r="K104" s="352">
        <v>4476</v>
      </c>
      <c r="L104" s="353">
        <v>0.95399999999999996</v>
      </c>
      <c r="M104" s="348">
        <v>0.9</v>
      </c>
      <c r="N104" s="59">
        <v>10259084.93</v>
      </c>
      <c r="O104" s="59">
        <v>6627201.8300000001</v>
      </c>
      <c r="P104" s="58">
        <v>0.64600000000000002</v>
      </c>
      <c r="Q104" s="58">
        <v>0.65229999999999999</v>
      </c>
      <c r="R104" s="352">
        <v>3872</v>
      </c>
      <c r="S104" s="352">
        <v>2547</v>
      </c>
      <c r="T104" s="353">
        <v>0.65780000000000005</v>
      </c>
      <c r="U104" s="353">
        <v>0.67849999999999999</v>
      </c>
      <c r="V104" s="57">
        <v>2972</v>
      </c>
      <c r="W104" s="57">
        <v>2534</v>
      </c>
      <c r="X104" s="58">
        <v>0.85260000000000002</v>
      </c>
      <c r="Y104" s="204"/>
      <c r="Z104" s="192">
        <v>4059</v>
      </c>
      <c r="AA104" s="193">
        <v>4309</v>
      </c>
      <c r="AB104" s="194">
        <v>1.0616000000000001</v>
      </c>
      <c r="AC104" s="192">
        <v>5292</v>
      </c>
      <c r="AD104" s="193">
        <v>4854</v>
      </c>
      <c r="AE104" s="194">
        <v>0.91720000000000002</v>
      </c>
      <c r="AF104" s="195">
        <v>9370185.0899999999</v>
      </c>
      <c r="AG104" s="196">
        <v>6326053.4100000001</v>
      </c>
      <c r="AH104" s="194">
        <v>0.67510000000000003</v>
      </c>
      <c r="AI104" s="192">
        <v>4610</v>
      </c>
      <c r="AJ104" s="193">
        <v>3043</v>
      </c>
      <c r="AK104" s="194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47">
        <v>1997760.71</v>
      </c>
      <c r="D105" s="347">
        <v>2034295.65</v>
      </c>
      <c r="E105" s="348">
        <v>0.98204049642440105</v>
      </c>
      <c r="F105" s="57">
        <v>692</v>
      </c>
      <c r="G105" s="57">
        <v>690</v>
      </c>
      <c r="H105" s="58">
        <v>0.99709999999999999</v>
      </c>
      <c r="I105" s="53">
        <v>1</v>
      </c>
      <c r="J105" s="352">
        <v>971</v>
      </c>
      <c r="K105" s="352">
        <v>906</v>
      </c>
      <c r="L105" s="353">
        <v>0.93310000000000004</v>
      </c>
      <c r="M105" s="348">
        <v>0.89259999999999995</v>
      </c>
      <c r="N105" s="59">
        <v>2344931.91</v>
      </c>
      <c r="O105" s="59">
        <v>1520970.08</v>
      </c>
      <c r="P105" s="58">
        <v>0.64859999999999995</v>
      </c>
      <c r="Q105" s="58">
        <v>0.63990000000000002</v>
      </c>
      <c r="R105" s="352">
        <v>905</v>
      </c>
      <c r="S105" s="352">
        <v>602</v>
      </c>
      <c r="T105" s="353">
        <v>0.66520000000000001</v>
      </c>
      <c r="U105" s="353">
        <v>0.66539999999999999</v>
      </c>
      <c r="V105" s="57">
        <v>569</v>
      </c>
      <c r="W105" s="57">
        <v>478</v>
      </c>
      <c r="X105" s="58">
        <v>0.84009999999999996</v>
      </c>
      <c r="Y105" s="204"/>
      <c r="Z105" s="192">
        <v>820</v>
      </c>
      <c r="AA105" s="193">
        <v>867</v>
      </c>
      <c r="AB105" s="194">
        <v>1.0572999999999999</v>
      </c>
      <c r="AC105" s="192">
        <v>1319</v>
      </c>
      <c r="AD105" s="193">
        <v>1190</v>
      </c>
      <c r="AE105" s="194">
        <v>0.9022</v>
      </c>
      <c r="AF105" s="195">
        <v>2666569.13</v>
      </c>
      <c r="AG105" s="196">
        <v>1633172.15</v>
      </c>
      <c r="AH105" s="194">
        <v>0.61250000000000004</v>
      </c>
      <c r="AI105" s="192">
        <v>1169</v>
      </c>
      <c r="AJ105" s="193">
        <v>747</v>
      </c>
      <c r="AK105" s="194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47">
        <v>677730.96</v>
      </c>
      <c r="D106" s="347">
        <v>663423.93999999994</v>
      </c>
      <c r="E106" s="348">
        <v>1.0215654261738001</v>
      </c>
      <c r="F106" s="57">
        <v>177</v>
      </c>
      <c r="G106" s="57">
        <v>189</v>
      </c>
      <c r="H106" s="58">
        <v>1.0678000000000001</v>
      </c>
      <c r="I106" s="53">
        <v>1</v>
      </c>
      <c r="J106" s="352">
        <v>325</v>
      </c>
      <c r="K106" s="352">
        <v>270</v>
      </c>
      <c r="L106" s="353">
        <v>0.83079999999999998</v>
      </c>
      <c r="M106" s="348">
        <v>0.83130000000000004</v>
      </c>
      <c r="N106" s="59">
        <v>734969.18</v>
      </c>
      <c r="O106" s="59">
        <v>527945.04</v>
      </c>
      <c r="P106" s="58">
        <v>0.71830000000000005</v>
      </c>
      <c r="Q106" s="58">
        <v>0.7</v>
      </c>
      <c r="R106" s="352">
        <v>214</v>
      </c>
      <c r="S106" s="352">
        <v>151</v>
      </c>
      <c r="T106" s="353">
        <v>0.7056</v>
      </c>
      <c r="U106" s="353">
        <v>0.66720000000000002</v>
      </c>
      <c r="V106" s="57">
        <v>187</v>
      </c>
      <c r="W106" s="57">
        <v>143</v>
      </c>
      <c r="X106" s="58">
        <v>0.76470000000000005</v>
      </c>
      <c r="Y106" s="204"/>
      <c r="Z106" s="192">
        <v>227</v>
      </c>
      <c r="AA106" s="193">
        <v>229</v>
      </c>
      <c r="AB106" s="194">
        <v>1.0087999999999999</v>
      </c>
      <c r="AC106" s="192">
        <v>397</v>
      </c>
      <c r="AD106" s="193">
        <v>305</v>
      </c>
      <c r="AE106" s="194">
        <v>0.76829999999999998</v>
      </c>
      <c r="AF106" s="195">
        <v>695372.28</v>
      </c>
      <c r="AG106" s="196">
        <v>511077.61</v>
      </c>
      <c r="AH106" s="194">
        <v>0.73499999999999999</v>
      </c>
      <c r="AI106" s="192">
        <v>280</v>
      </c>
      <c r="AJ106" s="193">
        <v>174</v>
      </c>
      <c r="AK106" s="194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49">
        <f>SUBTOTAL(9,C3:C106)</f>
        <v>643544021.51999986</v>
      </c>
      <c r="D108" s="349">
        <f>SUBTOTAL(9,D3:D106)</f>
        <v>647090466.73000002</v>
      </c>
      <c r="E108" s="350">
        <f>C108/D108</f>
        <v>0.9945193981485746</v>
      </c>
      <c r="F108" s="77">
        <f>SUBTOTAL(9,F3:F106)</f>
        <v>266537</v>
      </c>
      <c r="G108" s="77">
        <f>SUBTOTAL(9,G3:G106)</f>
        <v>256421</v>
      </c>
      <c r="H108" s="74">
        <f>G108/F108</f>
        <v>0.96204654513257071</v>
      </c>
      <c r="I108" s="75">
        <v>0.98409999999999997</v>
      </c>
      <c r="J108" s="354">
        <f>SUBTOTAL(9,J3:J106)</f>
        <v>326179</v>
      </c>
      <c r="K108" s="354">
        <f>SUBTOTAL(9,K3:K106)</f>
        <v>288780</v>
      </c>
      <c r="L108" s="355">
        <f>K108/J108</f>
        <v>0.88534209743729675</v>
      </c>
      <c r="M108" s="350">
        <v>0.85840000000000005</v>
      </c>
      <c r="N108" s="76">
        <f>SUBTOTAL(9,N3:N106)</f>
        <v>730702901.35999978</v>
      </c>
      <c r="O108" s="76">
        <f>SUBTOTAL(9,O3:O106)</f>
        <v>495547900.85999995</v>
      </c>
      <c r="P108" s="74">
        <f>O108/N108</f>
        <v>0.6781797361659242</v>
      </c>
      <c r="Q108" s="74">
        <v>0.67689999999999995</v>
      </c>
      <c r="R108" s="354">
        <f>SUBTOTAL(9,R3:R106)</f>
        <v>250930</v>
      </c>
      <c r="S108" s="354">
        <f>SUBTOTAL(9,S3:S106)</f>
        <v>171048</v>
      </c>
      <c r="T108" s="355">
        <f>S108/R108</f>
        <v>0.6816562387916949</v>
      </c>
      <c r="U108" s="355">
        <v>0.69599999999999995</v>
      </c>
      <c r="V108" s="77">
        <f>SUBTOTAL(109,V3:V106)</f>
        <v>192987</v>
      </c>
      <c r="W108" s="77">
        <f>SUBTOTAL(109,W3:W106)</f>
        <v>158817</v>
      </c>
      <c r="X108" s="74">
        <f>W108/V108</f>
        <v>0.82294144165151017</v>
      </c>
      <c r="Y108" s="205"/>
      <c r="Z108" s="197">
        <v>296609</v>
      </c>
      <c r="AA108" s="198">
        <v>301754</v>
      </c>
      <c r="AB108" s="199">
        <v>1.0173460683930697</v>
      </c>
      <c r="AC108" s="197">
        <v>401750</v>
      </c>
      <c r="AD108" s="198">
        <v>345391</v>
      </c>
      <c r="AE108" s="199">
        <v>0.85971624144368386</v>
      </c>
      <c r="AF108" s="200">
        <v>777356795.78999996</v>
      </c>
      <c r="AG108" s="201">
        <v>528420817.09000033</v>
      </c>
      <c r="AH108" s="199">
        <v>0.67976612535172487</v>
      </c>
      <c r="AI108" s="197">
        <v>311364</v>
      </c>
      <c r="AJ108" s="198">
        <v>208259</v>
      </c>
      <c r="AK108" s="199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04"/>
      <c r="Z109" s="192"/>
      <c r="AA109" s="193"/>
      <c r="AB109" s="194"/>
      <c r="AC109" s="192"/>
      <c r="AD109" s="193"/>
      <c r="AE109" s="194"/>
      <c r="AF109" s="195"/>
      <c r="AG109" s="196"/>
      <c r="AH109" s="194"/>
      <c r="AI109" s="192"/>
      <c r="AJ109" s="193"/>
      <c r="AK109" s="194"/>
      <c r="AL109" s="9"/>
    </row>
    <row r="110" spans="1:38" ht="13.8" x14ac:dyDescent="0.3">
      <c r="A110" s="213" t="s">
        <v>238</v>
      </c>
      <c r="B110" s="213" t="s">
        <v>148</v>
      </c>
      <c r="C110" s="347">
        <f>C35+C36</f>
        <v>4897138.4800000004</v>
      </c>
      <c r="D110" s="347">
        <v>5643342.9000000004</v>
      </c>
      <c r="E110" s="348">
        <f>C110/D110</f>
        <v>0.86777262462644267</v>
      </c>
      <c r="F110" s="214">
        <f>F35+F36</f>
        <v>3075</v>
      </c>
      <c r="G110" s="214">
        <f>G35+G36</f>
        <v>2485</v>
      </c>
      <c r="H110" s="58">
        <f>G110/F110</f>
        <v>0.80813008130081299</v>
      </c>
      <c r="I110" s="53">
        <v>0.83520000000000005</v>
      </c>
      <c r="J110" s="356">
        <f>J35+J36</f>
        <v>4392</v>
      </c>
      <c r="K110" s="356">
        <f>K35+K36</f>
        <v>3034</v>
      </c>
      <c r="L110" s="353">
        <f>K110/J110</f>
        <v>0.69080145719489983</v>
      </c>
      <c r="M110" s="348">
        <v>0.70109999999999995</v>
      </c>
      <c r="N110" s="59">
        <f>N35+N36</f>
        <v>5720023.71</v>
      </c>
      <c r="O110" s="59">
        <f>O35+O36</f>
        <v>3519502.1399999997</v>
      </c>
      <c r="P110" s="58">
        <f>O110/N110</f>
        <v>0.61529502646065071</v>
      </c>
      <c r="Q110" s="58">
        <v>0.64319999999999999</v>
      </c>
      <c r="R110" s="356">
        <f>R35+R36</f>
        <v>2722</v>
      </c>
      <c r="S110" s="356">
        <f>S35+S36</f>
        <v>1715</v>
      </c>
      <c r="T110" s="353">
        <f>S110/R110</f>
        <v>0.63005143277002207</v>
      </c>
      <c r="U110" s="353">
        <v>0.69369999999999998</v>
      </c>
      <c r="V110" s="214">
        <f>V35+V36</f>
        <v>1825</v>
      </c>
      <c r="W110" s="214">
        <f>W35+W36</f>
        <v>1479</v>
      </c>
      <c r="X110" s="58">
        <f>W110/V110</f>
        <v>0.81041095890410964</v>
      </c>
      <c r="Y110" s="204" t="s">
        <v>148</v>
      </c>
      <c r="Z110" s="192">
        <v>3732</v>
      </c>
      <c r="AA110" s="193">
        <v>3195</v>
      </c>
      <c r="AB110" s="194">
        <v>0.85610932475884249</v>
      </c>
      <c r="AC110" s="192">
        <v>4680</v>
      </c>
      <c r="AD110" s="193">
        <v>3943</v>
      </c>
      <c r="AE110" s="194">
        <v>0.84252136752136753</v>
      </c>
      <c r="AF110" s="195">
        <v>6585841.3700000001</v>
      </c>
      <c r="AG110" s="196">
        <v>4154756.1399999997</v>
      </c>
      <c r="AH110" s="194">
        <v>0.63086186055525961</v>
      </c>
      <c r="AI110" s="192">
        <v>3663</v>
      </c>
      <c r="AJ110" s="193">
        <v>2246</v>
      </c>
      <c r="AK110" s="194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47">
        <f>C44+C45</f>
        <v>33389800.960000001</v>
      </c>
      <c r="D111" s="347">
        <v>33374234.739999998</v>
      </c>
      <c r="E111" s="348">
        <f>C111/D111</f>
        <v>1.0004664142899835</v>
      </c>
      <c r="F111" s="214">
        <f>F44+F45</f>
        <v>15328</v>
      </c>
      <c r="G111" s="214">
        <f>G44+G45</f>
        <v>14684</v>
      </c>
      <c r="H111" s="58">
        <f>G111/F111</f>
        <v>0.95798538622129437</v>
      </c>
      <c r="I111" s="53">
        <v>0.98829999999999996</v>
      </c>
      <c r="J111" s="356">
        <f>J44+J45</f>
        <v>17926</v>
      </c>
      <c r="K111" s="356">
        <f>K44+K45</f>
        <v>14885</v>
      </c>
      <c r="L111" s="353">
        <f>K111/J111</f>
        <v>0.83035813901595446</v>
      </c>
      <c r="M111" s="348">
        <v>0.82720000000000005</v>
      </c>
      <c r="N111" s="59">
        <f>N44+N45</f>
        <v>36307970.159999996</v>
      </c>
      <c r="O111" s="59">
        <f>O44+O45</f>
        <v>26422011.530000001</v>
      </c>
      <c r="P111" s="58">
        <f>O111/N111</f>
        <v>0.72771932480843493</v>
      </c>
      <c r="Q111" s="58">
        <v>0.7</v>
      </c>
      <c r="R111" s="356">
        <f>R44+R45</f>
        <v>13080</v>
      </c>
      <c r="S111" s="356">
        <f>S44+S45</f>
        <v>9557</v>
      </c>
      <c r="T111" s="353">
        <f>S111/R111</f>
        <v>0.73065749235474009</v>
      </c>
      <c r="U111" s="353">
        <v>0.7</v>
      </c>
      <c r="V111" s="214">
        <f>V44+V45</f>
        <v>10426</v>
      </c>
      <c r="W111" s="214">
        <f>W44+W45</f>
        <v>8783</v>
      </c>
      <c r="X111" s="58">
        <f>W111/V111</f>
        <v>0.84241319777479373</v>
      </c>
      <c r="Y111" s="204" t="s">
        <v>149</v>
      </c>
      <c r="Z111" s="192">
        <v>15625</v>
      </c>
      <c r="AA111" s="193">
        <v>16181</v>
      </c>
      <c r="AB111" s="194">
        <v>1.0355840000000001</v>
      </c>
      <c r="AC111" s="192">
        <v>20906</v>
      </c>
      <c r="AD111" s="193">
        <v>17082</v>
      </c>
      <c r="AE111" s="194">
        <v>0.81708600401798526</v>
      </c>
      <c r="AF111" s="195">
        <v>35297471.269999996</v>
      </c>
      <c r="AG111" s="196">
        <v>26424667.350000001</v>
      </c>
      <c r="AH111" s="194">
        <v>0.74862777415046267</v>
      </c>
      <c r="AI111" s="192">
        <v>15717</v>
      </c>
      <c r="AJ111" s="193">
        <v>10952</v>
      </c>
      <c r="AK111" s="194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49">
        <v>643544022</v>
      </c>
      <c r="D113" s="349">
        <v>647090466.73000002</v>
      </c>
      <c r="E113" s="348">
        <v>0.99451939889035668</v>
      </c>
      <c r="F113" s="66">
        <v>265729</v>
      </c>
      <c r="G113" s="66">
        <v>255112</v>
      </c>
      <c r="H113" s="344">
        <v>0.9600457609067885</v>
      </c>
      <c r="I113" s="53">
        <v>0.98409999999999997</v>
      </c>
      <c r="J113" s="358">
        <v>326179</v>
      </c>
      <c r="K113" s="354">
        <v>288780</v>
      </c>
      <c r="L113" s="344">
        <v>0.88534209743729675</v>
      </c>
      <c r="M113" s="348">
        <v>0.85840000000000005</v>
      </c>
      <c r="N113" s="54">
        <v>730702901</v>
      </c>
      <c r="O113" s="54">
        <v>495547901</v>
      </c>
      <c r="P113" s="344">
        <v>0.67817973669164344</v>
      </c>
      <c r="Q113" s="53">
        <v>0.67689999999999995</v>
      </c>
      <c r="R113" s="357">
        <v>250930</v>
      </c>
      <c r="S113" s="357">
        <v>171048</v>
      </c>
      <c r="T113" s="344">
        <v>0.6816562387916949</v>
      </c>
      <c r="U113" s="348">
        <v>0.69599999999999995</v>
      </c>
      <c r="V113" s="66">
        <v>192987</v>
      </c>
      <c r="W113" s="66">
        <v>158817</v>
      </c>
      <c r="X113" s="344">
        <v>0.82294144165151017</v>
      </c>
      <c r="Y113" s="203"/>
      <c r="Z113" s="192">
        <v>295491</v>
      </c>
      <c r="AA113" s="193">
        <v>299512</v>
      </c>
      <c r="AB113" s="194">
        <v>1.0136078594610327</v>
      </c>
      <c r="AC113" s="192">
        <v>401750</v>
      </c>
      <c r="AD113" s="193">
        <v>345391</v>
      </c>
      <c r="AE113" s="194">
        <v>0.85971624144368386</v>
      </c>
      <c r="AF113" s="195">
        <v>777356796</v>
      </c>
      <c r="AG113" s="196">
        <v>528420817</v>
      </c>
      <c r="AH113" s="194">
        <v>0.67976612505231127</v>
      </c>
      <c r="AI113" s="192">
        <v>311364</v>
      </c>
      <c r="AJ113" s="193">
        <v>208259</v>
      </c>
      <c r="AK113" s="194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1" t="s">
        <v>150</v>
      </c>
      <c r="G114" s="432"/>
      <c r="H114" s="432"/>
      <c r="I114" s="433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54"/>
    </row>
    <row r="118" spans="1:38" ht="13.8" x14ac:dyDescent="0.3">
      <c r="D118" s="221"/>
      <c r="E118" s="221"/>
      <c r="F118" s="6"/>
    </row>
    <row r="119" spans="1:38" ht="13.8" x14ac:dyDescent="0.3">
      <c r="D119" s="221"/>
      <c r="E119" s="221"/>
      <c r="F119" s="6"/>
    </row>
    <row r="122" spans="1:38" x14ac:dyDescent="0.25">
      <c r="C122" s="202"/>
    </row>
    <row r="123" spans="1:38" x14ac:dyDescent="0.25">
      <c r="C123" s="20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2024-07-23T12:37:19Z</dcterms:modified>
</cp:coreProperties>
</file>