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7BB7DB6F-EC95-4369-9292-4ADE15300B3F}" xr6:coauthVersionLast="47" xr6:coauthVersionMax="47" xr10:uidLastSave="{00000000-0000-0000-0000-000000000000}"/>
  <bookViews>
    <workbookView xWindow="-23445" yWindow="1050" windowWidth="23010" windowHeight="1221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1" l="1"/>
  <c r="Y106" i="41" l="1"/>
  <c r="D107" i="32" l="1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<sst xmlns="http://schemas.openxmlformats.org/spreadsheetml/2006/main" count="1349" uniqueCount="326">
  <si>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</si>
  <si>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</si>
  <si>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</si>
  <si>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</si>
  <si>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</si>
  <si>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</si>
  <si>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</si>
  <si>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</si>
  <si>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</si>
  <si>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</si>
  <si>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</si>
  <si>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</si>
  <si>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</si>
  <si>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</si>
  <si>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</si>
  <si>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</si>
  <si>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</si>
  <si>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</si>
  <si>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</si>
  <si>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</si>
  <si>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</si>
  <si>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</si>
  <si>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</si>
  <si>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</si>
  <si>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</si>
  <si>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</si>
  <si>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</si>
  <si>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</si>
  <si>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</si>
  <si>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</si>
  <si>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</si>
  <si>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</si>
  <si>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</si>
  <si>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</si>
  <si>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</si>
  <si>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</si>
  <si>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</si>
  <si>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</si>
  <si>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</si>
  <si>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</si>
  <si>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</si>
  <si>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</si>
  <si>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</si>
  <si>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</si>
  <si>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</si>
  <si>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</si>
  <si>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</si>
  <si>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</si>
  <si>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</si>
  <si>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</si>
  <si>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</si>
  <si>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</si>
  <si>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</si>
  <si>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</si>
  <si>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</si>
  <si>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</si>
  <si>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</si>
  <si>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</si>
  <si>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</si>
  <si>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</si>
  <si>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</si>
  <si>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</si>
  <si>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</si>
  <si>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</si>
  <si>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</si>
  <si>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</si>
  <si>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</si>
  <si>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</si>
  <si>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</si>
  <si>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</si>
  <si>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</si>
  <si>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</si>
  <si>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</si>
  <si>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</si>
  <si>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</si>
  <si>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</si>
  <si>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</si>
  <si>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</si>
  <si>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</si>
  <si>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</si>
  <si>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</si>
  <si>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</si>
  <si>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</si>
  <si>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</si>
  <si>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</si>
  <si>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</si>
  <si>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</si>
  <si>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</si>
  <si>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</si>
  <si>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</si>
  <si>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</si>
  <si>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</si>
  <si>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</si>
  <si>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</si>
  <si>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</si>
  <si>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</si>
  <si>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</si>
  <si>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</si>
  <si>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</si>
  <si>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</si>
  <si>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</si>
  <si>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</si>
  <si>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</si>
  <si>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</si>
  <si>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</si>
  <si>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</si>
  <si>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</si>
  <si>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</si>
  <si>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</si>
  <si>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</si>
  <si>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</si>
  <si>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</si>
  <si>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</si>
  <si>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</si>
  <si>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</si>
  <si>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</si>
  <si>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</si>
  <si>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</si>
  <si>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</si>
  <si>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</si>
  <si>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</si>
  <si>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</si>
  <si>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</si>
  <si>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</si>
  <si>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</si>
  <si>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</si>
  <si>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</si>
  <si>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</si>
  <si>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</si>
  <si>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</si>
  <si>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</si>
  <si>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</si>
  <si>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</si>
  <si>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</si>
  <si>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</si>
  <si>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</si>
  <si>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</si>
  <si>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</si>
  <si>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</si>
  <si>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</si>
  <si>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</si>
  <si>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</si>
  <si>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</si>
  <si>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</si>
  <si>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</si>
  <si>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</si>
  <si>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</si>
  <si>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</si>
  <si>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</si>
  <si>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</si>
  <si>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</si>
  <si>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</si>
  <si>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</si>
  <si>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</si>
  <si>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</si>
  <si>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</si>
  <si>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</si>
  <si>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</si>
  <si>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</si>
  <si>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</si>
  <si>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</si>
  <si>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</si>
  <si>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</si>
  <si>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</si>
  <si>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</si>
  <si>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</si>
  <si>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</si>
  <si>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</si>
  <si>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</si>
  <si>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</si>
  <si>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</si>
  <si>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</si>
  <si>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</si>
  <si>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</si>
  <si>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</si>
  <si>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</si>
  <si>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</si>
  <si>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</si>
  <si>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</si>
  <si>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</si>
  <si>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</si>
  <si>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</si>
  <si>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</si>
  <si>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</si>
  <si>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</si>
  <si>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</si>
  <si>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</si>
  <si>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</si>
  <si>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</si>
  <si>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</si>
  <si>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</si>
  <si>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</si>
  <si>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</si>
  <si>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</si>
  <si>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</si>
  <si>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</si>
  <si>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</si>
  <si>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</si>
  <si>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</si>
  <si>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</si>
  <si>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</si>
  <si>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</si>
  <si>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</si>
  <si>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</si>
  <si>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</si>
  <si>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</si>
  <si>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</si>
  <si>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</si>
  <si>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</si>
  <si>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</si>
  <si>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</si>
  <si>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</si>
  <si>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</si>
  <si>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</si>
  <si>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</si>
  <si>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</si>
  <si>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</si>
  <si>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</si>
  <si>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</si>
  <si>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</si>
  <si>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</si>
  <si>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</si>
  <si>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</si>
  <si>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</si>
  <si>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</si>
  <si>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</si>
  <si>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</si>
  <si>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</si>
  <si>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</si>
  <si>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</si>
  <si>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</si>
  <si>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</si>
  <si>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</si>
  <si>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</si>
  <si>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</si>
  <si>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</si>
  <si>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</si>
  <si>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</si>
  <si>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</si>
  <si>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</si>
  <si>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</si>
  <si>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</si>
  <si>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</si>
  <si>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</si>
  <si>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</si>
  <si>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</si>
  <si>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</si>
  <si>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</si>
  <si>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</si>
  <si>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</si>
  <si>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</si>
  <si>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</si>
  <si>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</si>
  <si>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</si>
  <si>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</si>
  <si>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</si>
  <si>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</si>
  <si>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</si>
  <si>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</si>
  <si>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</si>
  <si>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</si>
  <si>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</si>
  <si>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</si>
  <si>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</si>
  <si>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</si>
  <si>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</si>
  <si>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</si>
  <si>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</si>
  <si>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</si>
  <si>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</si>
  <si>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</si>
  <si>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</si>
  <si>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</si>
  <si>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</si>
  <si>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</si>
  <si>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</si>
  <si>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</si>
  <si>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</si>
  <si>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</si>
  <si>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</si>
  <si>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</si>
  <si>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</si>
  <si>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</si>
  <si>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</si>
  <si>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</si>
  <si>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</si>
  <si>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</si>
  <si>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</si>
  <si>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</si>
  <si>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</si>
  <si>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</si>
  <si>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</si>
  <si>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</si>
  <si>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</si>
  <si>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</si>
  <si>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</si>
  <si>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</si>
  <si>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</si>
  <si>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</si>
  <si>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</si>
  <si>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</si>
  <si>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</si>
  <si>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</si>
  <si>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</si>
  <si>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</si>
  <si>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</si>
  <si>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</si>
  <si>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</si>
  <si>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</si>
  <si>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</si>
  <si>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Smith, Omia</t>
  </si>
  <si>
    <t>1.5 Deputy</t>
  </si>
  <si>
    <t>Unemployment Rate Source: Labor &amp; Economic Analysis Division, Local Area Unemployment Statistics (LAUS) Program</t>
  </si>
  <si>
    <t>2 Part-Time Deputies (0.50 each) and .50 Attorney</t>
  </si>
  <si>
    <t>Contract Attorney and Contract Deputy</t>
  </si>
  <si>
    <t>1 Attorney, (.34 ) Deputies, (.20) P.I.</t>
  </si>
  <si>
    <t>1.5 contracted clerical (3-pt) and 1 contracted Trainer (2 pt), .50  Atty (1 pt)</t>
  </si>
  <si>
    <t>as of Dec 2024</t>
  </si>
  <si>
    <t>5 Factor Report SFY2025 Mar 2025</t>
  </si>
  <si>
    <t>Agent Activity Report Mar 2025</t>
  </si>
  <si>
    <t>Self Assessment Mar 2025</t>
  </si>
  <si>
    <t>Incentive Goal SFY2025 Mar 2025</t>
  </si>
  <si>
    <t>TOTAL STAFFING as of 03.31.2025 - SFY25 3rd Quarter</t>
  </si>
  <si>
    <t>0.50 Trainer, 1 Attorney, 1 Deputy</t>
  </si>
  <si>
    <t>0.05 Attorney</t>
  </si>
  <si>
    <t>Cost Effectiveness as of 03.31.2025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</si>
</sst>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  <xf numFmtId="0" fontId="52" fillId="0" borderId="0"/>
  </cellStyleXfs>
  <cellXfs count="443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0" fillId="0" borderId="0" xfId="10" applyNumberFormat="1" applyFont="1" applyAlignment="1">
      <alignment horizontal="center"/>
    </xf>
    <xf numFmtId="166" fontId="50" fillId="0" borderId="0" xfId="10" applyNumberFormat="1" applyFont="1" applyAlignment="1">
      <alignment horizontal="center"/>
    </xf>
    <xf numFmtId="164" fontId="50" fillId="0" borderId="0" xfId="10" applyNumberFormat="1" applyFont="1" applyAlignment="1">
      <alignment horizontal="center"/>
    </xf>
    <xf numFmtId="10" fontId="50" fillId="0" borderId="0" xfId="10" applyNumberFormat="1" applyFont="1" applyAlignment="1">
      <alignment horizontal="center"/>
    </xf>
    <xf numFmtId="165" fontId="51" fillId="0" borderId="0" xfId="10" applyFont="1" applyAlignment="1">
      <alignment horizontal="left" vertical="center"/>
    </xf>
    <xf numFmtId="17" fontId="51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164" fontId="14" fillId="11" borderId="6" xfId="0" applyNumberFormat="1" applyFont="1" applyFill="1" applyBorder="1" applyAlignment="1">
      <alignment horizontal="right"/>
    </xf>
    <xf numFmtId="3" fontId="14" fillId="11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6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 9" xfId="25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J1" sqref="J1:J4"/>
    </sheetView>
  </sheetViews>
  <sheetFormatPr defaultColWidth="10.33203125" defaultRowHeight="10.199999999999999" x14ac:dyDescent="0.2"/>
  <cols>
    <col min="1" max="1" width="25" style="191" customWidth="1"/>
    <col min="2" max="2" width="12.33203125" style="185" customWidth="1"/>
    <col min="3" max="3" width="13" style="185" customWidth="1"/>
    <col min="4" max="4" width="20.6640625" style="186" bestFit="1" customWidth="1"/>
    <col min="5" max="5" width="13.33203125" style="192" bestFit="1" customWidth="1"/>
    <col min="6" max="6" width="8.6640625" style="189" bestFit="1" customWidth="1"/>
    <col min="7" max="7" width="11.33203125" style="189" bestFit="1" customWidth="1"/>
    <col min="8" max="8" width="16.33203125" style="189" bestFit="1" customWidth="1"/>
    <col min="9" max="9" width="9.33203125" style="190" bestFit="1" customWidth="1"/>
    <col min="10" max="10" width="12.33203125" style="166" customWidth="1"/>
    <col min="11" max="16384" width="10.33203125" style="166"/>
  </cols>
  <sheetData>
    <row r="1" spans="1:10" s="164" customFormat="1" ht="14.4" thickBot="1" x14ac:dyDescent="0.35">
      <c r="A1" s="385" t="s">
        <v>318</v>
      </c>
      <c r="B1" s="385"/>
      <c r="C1" s="385"/>
      <c r="D1" s="385"/>
      <c r="E1" s="80"/>
      <c r="F1" s="80"/>
      <c r="G1" s="80"/>
      <c r="H1" s="80"/>
      <c r="I1" s="80"/>
      <c r="J1" s="386" t="s">
        <v>325</v>
      </c>
    </row>
    <row r="2" spans="1:10" s="165" customFormat="1" ht="13.5" customHeight="1" thickTop="1" x14ac:dyDescent="0.3">
      <c r="A2" s="385"/>
      <c r="B2" s="385"/>
      <c r="C2" s="385"/>
      <c r="D2" s="385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6"/>
    </row>
    <row r="3" spans="1:10" s="165" customFormat="1" ht="12.75" customHeight="1" thickBot="1" x14ac:dyDescent="0.35">
      <c r="A3" s="377"/>
      <c r="B3" s="378"/>
      <c r="C3" s="379"/>
      <c r="D3" s="380" t="s">
        <v>317</v>
      </c>
      <c r="E3" s="381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6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7"/>
    </row>
    <row r="5" spans="1:10" ht="13.8" x14ac:dyDescent="0.3">
      <c r="A5" s="95" t="s">
        <v>5</v>
      </c>
      <c r="B5" s="96">
        <v>5321</v>
      </c>
      <c r="C5" s="96">
        <v>409.30769230769232</v>
      </c>
      <c r="D5" s="266">
        <v>3.2000000000000001E-2</v>
      </c>
      <c r="E5" s="212">
        <v>356963.55863636365</v>
      </c>
      <c r="F5" s="213">
        <v>0.64880000000000004</v>
      </c>
      <c r="G5" s="213">
        <v>0.88270000000000004</v>
      </c>
      <c r="H5" s="213">
        <v>0.8962</v>
      </c>
      <c r="I5" s="213">
        <v>0.59740000000000004</v>
      </c>
      <c r="J5" s="260">
        <v>5.2206904706649615</v>
      </c>
    </row>
    <row r="6" spans="1:10" ht="13.8" x14ac:dyDescent="0.3">
      <c r="A6" s="95" t="s">
        <v>6</v>
      </c>
      <c r="B6" s="96">
        <v>1070</v>
      </c>
      <c r="C6" s="96">
        <v>237.77777777777777</v>
      </c>
      <c r="D6" s="266">
        <v>3.2000000000000001E-2</v>
      </c>
      <c r="E6" s="212">
        <v>195616.38782608695</v>
      </c>
      <c r="F6" s="213">
        <v>0.60819999999999996</v>
      </c>
      <c r="G6" s="213">
        <v>0.89159999999999995</v>
      </c>
      <c r="H6" s="213">
        <v>0.95209999999999995</v>
      </c>
      <c r="I6" s="213">
        <v>0.56120000000000003</v>
      </c>
      <c r="J6" s="261">
        <v>3.0532975750137767</v>
      </c>
    </row>
    <row r="7" spans="1:10" ht="13.8" x14ac:dyDescent="0.3">
      <c r="A7" s="95" t="s">
        <v>7</v>
      </c>
      <c r="B7" s="96">
        <v>307</v>
      </c>
      <c r="C7" s="96">
        <v>175.42857142857142</v>
      </c>
      <c r="D7" s="266">
        <v>3.7999999999999999E-2</v>
      </c>
      <c r="E7" s="212">
        <v>199079.20499999999</v>
      </c>
      <c r="F7" s="213">
        <v>0.6613</v>
      </c>
      <c r="G7" s="213">
        <v>0.94789999999999996</v>
      </c>
      <c r="H7" s="213">
        <v>1</v>
      </c>
      <c r="I7" s="213">
        <v>0.61480000000000001</v>
      </c>
      <c r="J7" s="261">
        <v>2.4097624603228089</v>
      </c>
    </row>
    <row r="8" spans="1:10" ht="13.8" x14ac:dyDescent="0.3">
      <c r="A8" s="95" t="s">
        <v>8</v>
      </c>
      <c r="B8" s="96">
        <v>1814</v>
      </c>
      <c r="C8" s="96">
        <v>381.89473684210526</v>
      </c>
      <c r="D8" s="266">
        <v>3.6999999999999998E-2</v>
      </c>
      <c r="E8" s="212">
        <v>311986.89142857149</v>
      </c>
      <c r="F8" s="213">
        <v>0.62119999999999997</v>
      </c>
      <c r="G8" s="213">
        <v>0.97299999999999998</v>
      </c>
      <c r="H8" s="213">
        <v>0.96730000000000005</v>
      </c>
      <c r="I8" s="213">
        <v>0.60550000000000004</v>
      </c>
      <c r="J8" s="261">
        <v>6.7811014457841017</v>
      </c>
    </row>
    <row r="9" spans="1:10" ht="13.8" x14ac:dyDescent="0.3">
      <c r="A9" s="95" t="s">
        <v>9</v>
      </c>
      <c r="B9" s="96">
        <v>730</v>
      </c>
      <c r="C9" s="96">
        <v>182.5</v>
      </c>
      <c r="D9" s="266">
        <v>3.1E-2</v>
      </c>
      <c r="E9" s="212">
        <v>193084.82476190475</v>
      </c>
      <c r="F9" s="213">
        <v>0.71779999999999999</v>
      </c>
      <c r="G9" s="213">
        <v>0.97119999999999995</v>
      </c>
      <c r="H9" s="213">
        <v>0.92759999999999998</v>
      </c>
      <c r="I9" s="213">
        <v>0.70820000000000005</v>
      </c>
      <c r="J9" s="261">
        <v>1.7231566366285875</v>
      </c>
    </row>
    <row r="10" spans="1:10" ht="13.8" x14ac:dyDescent="0.3">
      <c r="A10" s="95" t="s">
        <v>10</v>
      </c>
      <c r="B10" s="96">
        <v>261</v>
      </c>
      <c r="C10" s="96">
        <v>261</v>
      </c>
      <c r="D10" s="266">
        <v>0.05</v>
      </c>
      <c r="E10" s="212">
        <v>415324.29</v>
      </c>
      <c r="F10" s="213">
        <v>0.71540000000000004</v>
      </c>
      <c r="G10" s="213">
        <v>0.87739999999999996</v>
      </c>
      <c r="H10" s="213">
        <v>1.0123</v>
      </c>
      <c r="I10" s="213">
        <v>0.6089</v>
      </c>
      <c r="J10" s="261">
        <v>3.6781482053102028</v>
      </c>
    </row>
    <row r="11" spans="1:10" ht="13.8" x14ac:dyDescent="0.3">
      <c r="A11" s="95" t="s">
        <v>11</v>
      </c>
      <c r="B11" s="96">
        <v>2138</v>
      </c>
      <c r="C11" s="96">
        <v>388.72727272727275</v>
      </c>
      <c r="D11" s="266">
        <v>3.4000000000000002E-2</v>
      </c>
      <c r="E11" s="212">
        <v>385872.48965517239</v>
      </c>
      <c r="F11" s="213">
        <v>0.65900000000000003</v>
      </c>
      <c r="G11" s="213">
        <v>0.94710000000000005</v>
      </c>
      <c r="H11" s="213">
        <v>0.93879999999999997</v>
      </c>
      <c r="I11" s="213">
        <v>0.58789999999999998</v>
      </c>
      <c r="J11" s="261">
        <v>4.7252904494190666</v>
      </c>
    </row>
    <row r="12" spans="1:10" ht="13.8" x14ac:dyDescent="0.3">
      <c r="A12" s="95" t="s">
        <v>12</v>
      </c>
      <c r="B12" s="96">
        <v>1087</v>
      </c>
      <c r="C12" s="96">
        <v>362.33333333333331</v>
      </c>
      <c r="D12" s="266">
        <v>4.4999999999999998E-2</v>
      </c>
      <c r="E12" s="212">
        <v>413375.60000000003</v>
      </c>
      <c r="F12" s="213">
        <v>0.66520000000000001</v>
      </c>
      <c r="G12" s="213">
        <v>0.97150000000000003</v>
      </c>
      <c r="H12" s="213">
        <v>0.90390000000000004</v>
      </c>
      <c r="I12" s="213">
        <v>0.66549999999999998</v>
      </c>
      <c r="J12" s="261">
        <v>2.3410199846057718</v>
      </c>
    </row>
    <row r="13" spans="1:10" ht="13.8" x14ac:dyDescent="0.3">
      <c r="A13" s="95" t="s">
        <v>13</v>
      </c>
      <c r="B13" s="96">
        <v>1890</v>
      </c>
      <c r="C13" s="96">
        <v>315</v>
      </c>
      <c r="D13" s="266">
        <v>0.04</v>
      </c>
      <c r="E13" s="212">
        <v>383593.17</v>
      </c>
      <c r="F13" s="213">
        <v>0.68410000000000004</v>
      </c>
      <c r="G13" s="213">
        <v>0.9032</v>
      </c>
      <c r="H13" s="213">
        <v>0.89880000000000004</v>
      </c>
      <c r="I13" s="213">
        <v>0.62719999999999998</v>
      </c>
      <c r="J13" s="261">
        <v>4.4131700745060494</v>
      </c>
    </row>
    <row r="14" spans="1:10" ht="13.8" x14ac:dyDescent="0.3">
      <c r="A14" s="95" t="s">
        <v>14</v>
      </c>
      <c r="B14" s="96">
        <v>3151</v>
      </c>
      <c r="C14" s="96">
        <v>293.11627906976742</v>
      </c>
      <c r="D14" s="266">
        <v>4.2000000000000003E-2</v>
      </c>
      <c r="E14" s="212">
        <v>351642.77428571426</v>
      </c>
      <c r="F14" s="213">
        <v>0.72030000000000005</v>
      </c>
      <c r="G14" s="213">
        <v>0.92100000000000004</v>
      </c>
      <c r="H14" s="213">
        <v>0.98370000000000002</v>
      </c>
      <c r="I14" s="213">
        <v>0.68120000000000003</v>
      </c>
      <c r="J14" s="261">
        <v>3.9132988374475439</v>
      </c>
    </row>
    <row r="15" spans="1:10" ht="13.8" x14ac:dyDescent="0.3">
      <c r="A15" s="95" t="s">
        <v>15</v>
      </c>
      <c r="B15" s="96">
        <v>5291</v>
      </c>
      <c r="C15" s="96">
        <v>529.1</v>
      </c>
      <c r="D15" s="266">
        <v>0.06</v>
      </c>
      <c r="E15" s="212">
        <v>414569.76486486488</v>
      </c>
      <c r="F15" s="213">
        <v>0.69040000000000001</v>
      </c>
      <c r="G15" s="213">
        <v>0.95689999999999997</v>
      </c>
      <c r="H15" s="213">
        <v>0.96799999999999997</v>
      </c>
      <c r="I15" s="213">
        <v>0.63859999999999995</v>
      </c>
      <c r="J15" s="261">
        <v>5.9827661122354243</v>
      </c>
    </row>
    <row r="16" spans="1:10" ht="13.8" x14ac:dyDescent="0.3">
      <c r="A16" s="95" t="s">
        <v>16</v>
      </c>
      <c r="B16" s="96">
        <v>2202</v>
      </c>
      <c r="C16" s="96">
        <v>440.4</v>
      </c>
      <c r="D16" s="266">
        <v>3.7999999999999999E-2</v>
      </c>
      <c r="E16" s="212">
        <v>362149.63624999998</v>
      </c>
      <c r="F16" s="213">
        <v>0.65029999999999999</v>
      </c>
      <c r="G16" s="213">
        <v>0.92330000000000001</v>
      </c>
      <c r="H16" s="213">
        <v>0.97019999999999995</v>
      </c>
      <c r="I16" s="213">
        <v>0.6038</v>
      </c>
      <c r="J16" s="261">
        <v>4.5932238128951326</v>
      </c>
    </row>
    <row r="17" spans="1:10" ht="13.8" x14ac:dyDescent="0.3">
      <c r="A17" s="95" t="s">
        <v>17</v>
      </c>
      <c r="B17" s="96">
        <v>4412</v>
      </c>
      <c r="C17" s="96">
        <v>263.40298507462688</v>
      </c>
      <c r="D17" s="266">
        <v>3.1E-2</v>
      </c>
      <c r="E17" s="212">
        <v>385852.9485714286</v>
      </c>
      <c r="F17" s="213">
        <v>0.7429</v>
      </c>
      <c r="G17" s="213">
        <v>0.88439999999999996</v>
      </c>
      <c r="H17" s="213">
        <v>1.0095000000000001</v>
      </c>
      <c r="I17" s="213">
        <v>0.71930000000000005</v>
      </c>
      <c r="J17" s="261">
        <v>4.2413216760479004</v>
      </c>
    </row>
    <row r="18" spans="1:10" ht="13.8" x14ac:dyDescent="0.3">
      <c r="A18" s="95" t="s">
        <v>18</v>
      </c>
      <c r="B18" s="96">
        <v>2498</v>
      </c>
      <c r="C18" s="96">
        <v>370.07407407407408</v>
      </c>
      <c r="D18" s="266">
        <v>3.5000000000000003E-2</v>
      </c>
      <c r="E18" s="212">
        <v>450526.2322222222</v>
      </c>
      <c r="F18" s="213">
        <v>0.6966</v>
      </c>
      <c r="G18" s="213">
        <v>0.94720000000000004</v>
      </c>
      <c r="H18" s="213">
        <v>0.94910000000000005</v>
      </c>
      <c r="I18" s="213">
        <v>0.63660000000000005</v>
      </c>
      <c r="J18" s="261">
        <v>5.9070585526985919</v>
      </c>
    </row>
    <row r="19" spans="1:10" ht="13.8" x14ac:dyDescent="0.3">
      <c r="A19" s="95" t="s">
        <v>19</v>
      </c>
      <c r="B19" s="96">
        <v>250</v>
      </c>
      <c r="C19" s="96">
        <v>500</v>
      </c>
      <c r="D19" s="266">
        <v>0.03</v>
      </c>
      <c r="E19" s="212">
        <v>462005.86000000004</v>
      </c>
      <c r="F19" s="213">
        <v>0.80420000000000003</v>
      </c>
      <c r="G19" s="213">
        <v>0.90800000000000003</v>
      </c>
      <c r="H19" s="213">
        <v>1.0117</v>
      </c>
      <c r="I19" s="213">
        <v>0.76500000000000001</v>
      </c>
      <c r="J19" s="261">
        <v>10.906382324171805</v>
      </c>
    </row>
    <row r="20" spans="1:10" ht="13.8" x14ac:dyDescent="0.3">
      <c r="A20" s="95" t="s">
        <v>20</v>
      </c>
      <c r="B20" s="96">
        <v>1773</v>
      </c>
      <c r="C20" s="96">
        <v>443.25</v>
      </c>
      <c r="D20" s="266">
        <v>0.03</v>
      </c>
      <c r="E20" s="212">
        <v>409588.0138461538</v>
      </c>
      <c r="F20" s="213">
        <v>0.6482</v>
      </c>
      <c r="G20" s="213">
        <v>0.81389999999999996</v>
      </c>
      <c r="H20" s="213">
        <v>0.89980000000000004</v>
      </c>
      <c r="I20" s="213">
        <v>0.55379999999999996</v>
      </c>
      <c r="J20" s="261">
        <v>3.4649407098871099</v>
      </c>
    </row>
    <row r="21" spans="1:10" ht="13.8" x14ac:dyDescent="0.3">
      <c r="A21" s="95" t="s">
        <v>21</v>
      </c>
      <c r="B21" s="96">
        <v>778</v>
      </c>
      <c r="C21" s="96">
        <v>259.33333333333331</v>
      </c>
      <c r="D21" s="266">
        <v>3.1E-2</v>
      </c>
      <c r="E21" s="212">
        <v>221695.50808314088</v>
      </c>
      <c r="F21" s="213">
        <v>0.73089999999999999</v>
      </c>
      <c r="G21" s="213">
        <v>0.93059999999999998</v>
      </c>
      <c r="H21" s="213">
        <v>0.94979999999999998</v>
      </c>
      <c r="I21" s="213">
        <v>0.66610000000000003</v>
      </c>
      <c r="J21" s="261">
        <v>2.1085557228499563</v>
      </c>
    </row>
    <row r="22" spans="1:10" ht="13.8" x14ac:dyDescent="0.3">
      <c r="A22" s="95" t="s">
        <v>22</v>
      </c>
      <c r="B22" s="96">
        <v>4416</v>
      </c>
      <c r="C22" s="96">
        <v>259.76470588235293</v>
      </c>
      <c r="D22" s="266">
        <v>3.2000000000000001E-2</v>
      </c>
      <c r="E22" s="212">
        <v>327955.38130434783</v>
      </c>
      <c r="F22" s="213">
        <v>0.69420000000000004</v>
      </c>
      <c r="G22" s="213">
        <v>0.96060000000000001</v>
      </c>
      <c r="H22" s="213">
        <v>0.96509999999999996</v>
      </c>
      <c r="I22" s="213">
        <v>0.65339999999999998</v>
      </c>
      <c r="J22" s="261">
        <v>4.6419020074859922</v>
      </c>
    </row>
    <row r="23" spans="1:10" ht="13.8" x14ac:dyDescent="0.3">
      <c r="A23" s="95" t="s">
        <v>23</v>
      </c>
      <c r="B23" s="96">
        <v>1264</v>
      </c>
      <c r="C23" s="96">
        <v>316</v>
      </c>
      <c r="D23" s="266">
        <v>2.8000000000000001E-2</v>
      </c>
      <c r="E23" s="212">
        <v>392959.196</v>
      </c>
      <c r="F23" s="213">
        <v>0.71360000000000001</v>
      </c>
      <c r="G23" s="213">
        <v>0.89159999999999995</v>
      </c>
      <c r="H23" s="213">
        <v>0.94869999999999999</v>
      </c>
      <c r="I23" s="213">
        <v>0.63329999999999997</v>
      </c>
      <c r="J23" s="261">
        <v>3.6908298550685048</v>
      </c>
    </row>
    <row r="24" spans="1:10" ht="13.8" x14ac:dyDescent="0.3">
      <c r="A24" s="95" t="s">
        <v>24</v>
      </c>
      <c r="B24" s="96">
        <v>548</v>
      </c>
      <c r="C24" s="96">
        <v>548</v>
      </c>
      <c r="D24" s="266">
        <v>3.5000000000000003E-2</v>
      </c>
      <c r="E24" s="212">
        <v>360279.49999999994</v>
      </c>
      <c r="F24" s="213">
        <v>0.64480000000000004</v>
      </c>
      <c r="G24" s="213">
        <v>0.95069999999999999</v>
      </c>
      <c r="H24" s="213">
        <v>0.94740000000000002</v>
      </c>
      <c r="I24" s="213">
        <v>0.56769999999999998</v>
      </c>
      <c r="J24" s="261">
        <v>3.9130454009411526</v>
      </c>
    </row>
    <row r="25" spans="1:10" s="167" customFormat="1" ht="13.8" x14ac:dyDescent="0.3">
      <c r="A25" s="95" t="s">
        <v>25</v>
      </c>
      <c r="B25" s="96">
        <v>775</v>
      </c>
      <c r="C25" s="96">
        <v>387.5</v>
      </c>
      <c r="D25" s="266">
        <v>3.3000000000000002E-2</v>
      </c>
      <c r="E25" s="212">
        <v>255469.08749999999</v>
      </c>
      <c r="F25" s="213">
        <v>0.6724</v>
      </c>
      <c r="G25" s="213">
        <v>0.95230000000000004</v>
      </c>
      <c r="H25" s="213">
        <v>0.94689999999999996</v>
      </c>
      <c r="I25" s="213">
        <v>0.58630000000000004</v>
      </c>
      <c r="J25" s="261">
        <v>4.2410840308648057</v>
      </c>
    </row>
    <row r="26" spans="1:10" s="167" customFormat="1" ht="13.8" x14ac:dyDescent="0.3">
      <c r="A26" s="95" t="s">
        <v>26</v>
      </c>
      <c r="B26" s="96">
        <v>200</v>
      </c>
      <c r="C26" s="96">
        <v>200</v>
      </c>
      <c r="D26" s="266">
        <v>3.3000000000000002E-2</v>
      </c>
      <c r="E26" s="212">
        <v>294723.07499999995</v>
      </c>
      <c r="F26" s="213">
        <v>0.69499999999999995</v>
      </c>
      <c r="G26" s="213">
        <v>0.89500000000000002</v>
      </c>
      <c r="H26" s="213">
        <v>0.93289999999999995</v>
      </c>
      <c r="I26" s="213">
        <v>0.68969999999999998</v>
      </c>
      <c r="J26" s="261">
        <v>2.2683602770272993</v>
      </c>
    </row>
    <row r="27" spans="1:10" ht="13.8" x14ac:dyDescent="0.3">
      <c r="A27" s="95" t="s">
        <v>27</v>
      </c>
      <c r="B27" s="96">
        <v>5306</v>
      </c>
      <c r="C27" s="96">
        <v>442.16666666666669</v>
      </c>
      <c r="D27" s="266">
        <v>3.4000000000000002E-2</v>
      </c>
      <c r="E27" s="212">
        <v>364439.16235294117</v>
      </c>
      <c r="F27" s="213">
        <v>0.62560000000000004</v>
      </c>
      <c r="G27" s="213">
        <v>0.93220000000000003</v>
      </c>
      <c r="H27" s="213">
        <v>0.97570000000000001</v>
      </c>
      <c r="I27" s="213">
        <v>0.57599999999999996</v>
      </c>
      <c r="J27" s="261">
        <v>3.3144040356364086</v>
      </c>
    </row>
    <row r="28" spans="1:10" ht="13.8" x14ac:dyDescent="0.3">
      <c r="A28" s="95" t="s">
        <v>28</v>
      </c>
      <c r="B28" s="96">
        <v>2976</v>
      </c>
      <c r="C28" s="96">
        <v>372</v>
      </c>
      <c r="D28" s="266">
        <v>3.7999999999999999E-2</v>
      </c>
      <c r="E28" s="212">
        <v>271895.18615384615</v>
      </c>
      <c r="F28" s="213">
        <v>0.65880000000000005</v>
      </c>
      <c r="G28" s="213">
        <v>0.9224</v>
      </c>
      <c r="H28" s="213">
        <v>0.88839999999999997</v>
      </c>
      <c r="I28" s="213">
        <v>0.58830000000000005</v>
      </c>
      <c r="J28" s="261">
        <v>4.4402147717806955</v>
      </c>
    </row>
    <row r="29" spans="1:10" ht="13.8" x14ac:dyDescent="0.3">
      <c r="A29" s="95" t="s">
        <v>29</v>
      </c>
      <c r="B29" s="96">
        <v>3539</v>
      </c>
      <c r="C29" s="96">
        <v>442.375</v>
      </c>
      <c r="D29" s="266">
        <v>3.2000000000000001E-2</v>
      </c>
      <c r="E29" s="212">
        <v>625252.37666666659</v>
      </c>
      <c r="F29" s="213">
        <v>0.67510000000000003</v>
      </c>
      <c r="G29" s="213">
        <v>0.93899999999999995</v>
      </c>
      <c r="H29" s="213">
        <v>0.92779999999999996</v>
      </c>
      <c r="I29" s="213">
        <v>0.61580000000000001</v>
      </c>
      <c r="J29" s="261">
        <v>8.9331670821420239</v>
      </c>
    </row>
    <row r="30" spans="1:10" ht="13.8" x14ac:dyDescent="0.3">
      <c r="A30" s="95" t="s">
        <v>30</v>
      </c>
      <c r="B30" s="96">
        <v>16539</v>
      </c>
      <c r="C30" s="96">
        <v>367.53333333333336</v>
      </c>
      <c r="D30" s="266">
        <v>4.3999999999999997E-2</v>
      </c>
      <c r="E30" s="212">
        <v>360131.40355263161</v>
      </c>
      <c r="F30" s="213">
        <v>0.67920000000000003</v>
      </c>
      <c r="G30" s="213">
        <v>0.83930000000000005</v>
      </c>
      <c r="H30" s="213">
        <v>0.94720000000000004</v>
      </c>
      <c r="I30" s="213">
        <v>0.6038</v>
      </c>
      <c r="J30" s="261">
        <v>5.3715441531852157</v>
      </c>
    </row>
    <row r="31" spans="1:10" ht="13.8" x14ac:dyDescent="0.3">
      <c r="A31" s="95" t="s">
        <v>31</v>
      </c>
      <c r="B31" s="96">
        <v>661</v>
      </c>
      <c r="C31" s="96">
        <v>330.5</v>
      </c>
      <c r="D31" s="266">
        <v>2.7E-2</v>
      </c>
      <c r="E31" s="212">
        <v>607470.40800000005</v>
      </c>
      <c r="F31" s="213">
        <v>0.72130000000000005</v>
      </c>
      <c r="G31" s="213">
        <v>0.92130000000000001</v>
      </c>
      <c r="H31" s="213">
        <v>1</v>
      </c>
      <c r="I31" s="213">
        <v>0.69579999999999997</v>
      </c>
      <c r="J31" s="261">
        <v>9.2426043642456843</v>
      </c>
    </row>
    <row r="32" spans="1:10" ht="13.8" x14ac:dyDescent="0.3">
      <c r="A32" s="95" t="s">
        <v>32</v>
      </c>
      <c r="B32" s="96">
        <v>640</v>
      </c>
      <c r="C32" s="96">
        <v>320</v>
      </c>
      <c r="D32" s="266">
        <v>3.5999999999999997E-2</v>
      </c>
      <c r="E32" s="212">
        <v>560014.57999999996</v>
      </c>
      <c r="F32" s="213">
        <v>0.71930000000000005</v>
      </c>
      <c r="G32" s="213">
        <v>0.96089999999999998</v>
      </c>
      <c r="H32" s="213">
        <v>0.98560000000000003</v>
      </c>
      <c r="I32" s="213">
        <v>0.7339</v>
      </c>
      <c r="J32" s="261">
        <v>7.8983085485568134</v>
      </c>
    </row>
    <row r="33" spans="1:10" ht="13.8" x14ac:dyDescent="0.3">
      <c r="A33" s="95" t="s">
        <v>33</v>
      </c>
      <c r="B33" s="96">
        <v>4443</v>
      </c>
      <c r="C33" s="96">
        <v>317.35714285714283</v>
      </c>
      <c r="D33" s="266">
        <v>3.3000000000000002E-2</v>
      </c>
      <c r="E33" s="212">
        <v>468654.6005555556</v>
      </c>
      <c r="F33" s="213">
        <v>0.67969999999999997</v>
      </c>
      <c r="G33" s="213">
        <v>0.89959999999999996</v>
      </c>
      <c r="H33" s="213">
        <v>0.96899999999999997</v>
      </c>
      <c r="I33" s="213">
        <v>0.62290000000000001</v>
      </c>
      <c r="J33" s="261">
        <v>5.4895524314956079</v>
      </c>
    </row>
    <row r="34" spans="1:10" ht="13.8" x14ac:dyDescent="0.3">
      <c r="A34" s="95" t="s">
        <v>34</v>
      </c>
      <c r="B34" s="96">
        <v>888</v>
      </c>
      <c r="C34" s="96">
        <v>253.71428571428572</v>
      </c>
      <c r="D34" s="266">
        <v>0.03</v>
      </c>
      <c r="E34" s="212">
        <v>426290.56</v>
      </c>
      <c r="F34" s="213">
        <v>0.74719999999999998</v>
      </c>
      <c r="G34" s="213">
        <v>0.92789999999999995</v>
      </c>
      <c r="H34" s="213">
        <v>1.0042</v>
      </c>
      <c r="I34" s="213">
        <v>0.73199999999999998</v>
      </c>
      <c r="J34" s="261">
        <v>3.8866425925978274</v>
      </c>
    </row>
    <row r="35" spans="1:10" ht="13.8" x14ac:dyDescent="0.3">
      <c r="A35" s="95" t="s">
        <v>35</v>
      </c>
      <c r="B35" s="96">
        <v>2110</v>
      </c>
      <c r="C35" s="96">
        <v>234.44444444444446</v>
      </c>
      <c r="D35" s="266">
        <v>3.1E-2</v>
      </c>
      <c r="E35" s="212">
        <v>342554.21454545454</v>
      </c>
      <c r="F35" s="213">
        <v>0.64229999999999998</v>
      </c>
      <c r="G35" s="213">
        <v>0.93320000000000003</v>
      </c>
      <c r="H35" s="213">
        <v>0.93440000000000001</v>
      </c>
      <c r="I35" s="213">
        <v>0.62960000000000005</v>
      </c>
      <c r="J35" s="261">
        <v>5.19267654472808</v>
      </c>
    </row>
    <row r="36" spans="1:10" ht="13.8" x14ac:dyDescent="0.3">
      <c r="A36" s="95" t="s">
        <v>36</v>
      </c>
      <c r="B36" s="96">
        <v>7244</v>
      </c>
      <c r="C36" s="96">
        <v>249.79310344827587</v>
      </c>
      <c r="D36" s="266">
        <v>2.9000000000000001E-2</v>
      </c>
      <c r="E36" s="212">
        <v>276634.64329113922</v>
      </c>
      <c r="F36" s="213">
        <v>0.68979999999999997</v>
      </c>
      <c r="G36" s="213">
        <v>0.90880000000000005</v>
      </c>
      <c r="H36" s="213">
        <v>0.93579999999999997</v>
      </c>
      <c r="I36" s="213">
        <v>0.66720000000000002</v>
      </c>
      <c r="J36" s="261">
        <v>2.5609863809263964</v>
      </c>
    </row>
    <row r="37" spans="1:10" ht="13.8" x14ac:dyDescent="0.3">
      <c r="A37" s="95" t="s">
        <v>181</v>
      </c>
      <c r="B37" s="96">
        <v>4157</v>
      </c>
      <c r="C37" s="96">
        <v>230.94444444444446</v>
      </c>
      <c r="D37" s="266">
        <v>0.05</v>
      </c>
      <c r="E37" s="212">
        <v>146193.96375</v>
      </c>
      <c r="F37" s="213">
        <v>0.61717098078063581</v>
      </c>
      <c r="G37" s="213">
        <v>0.68559057012268465</v>
      </c>
      <c r="H37" s="213">
        <v>0.78662971943193627</v>
      </c>
      <c r="I37" s="213">
        <v>0.57427677873338545</v>
      </c>
      <c r="J37" s="261">
        <v>2.8901536250421707</v>
      </c>
    </row>
    <row r="38" spans="1:10" ht="13.8" x14ac:dyDescent="0.3">
      <c r="A38" s="95" t="s">
        <v>39</v>
      </c>
      <c r="B38" s="96">
        <v>11463</v>
      </c>
      <c r="C38" s="96">
        <v>337.14705882352939</v>
      </c>
      <c r="D38" s="266">
        <v>3.3000000000000002E-2</v>
      </c>
      <c r="E38" s="212">
        <v>324617.7533980583</v>
      </c>
      <c r="F38" s="213">
        <v>0.64929999999999999</v>
      </c>
      <c r="G38" s="213">
        <v>0.92159999999999997</v>
      </c>
      <c r="H38" s="213">
        <v>0.9556</v>
      </c>
      <c r="I38" s="213">
        <v>0.60509999999999997</v>
      </c>
      <c r="J38" s="261">
        <v>4.5251529291131476</v>
      </c>
    </row>
    <row r="39" spans="1:10" ht="13.8" x14ac:dyDescent="0.3">
      <c r="A39" s="95" t="s">
        <v>40</v>
      </c>
      <c r="B39" s="96">
        <v>2370</v>
      </c>
      <c r="C39" s="96">
        <v>263.33333333333331</v>
      </c>
      <c r="D39" s="266">
        <v>3.2000000000000001E-2</v>
      </c>
      <c r="E39" s="212">
        <v>376659.92599999998</v>
      </c>
      <c r="F39" s="213">
        <v>0.69430000000000003</v>
      </c>
      <c r="G39" s="213">
        <v>0.94940000000000002</v>
      </c>
      <c r="H39" s="213">
        <v>0.96430000000000005</v>
      </c>
      <c r="I39" s="213">
        <v>0.63329999999999997</v>
      </c>
      <c r="J39" s="261">
        <v>5.1287294193048982</v>
      </c>
    </row>
    <row r="40" spans="1:10" ht="13.8" x14ac:dyDescent="0.3">
      <c r="A40" s="95" t="s">
        <v>41</v>
      </c>
      <c r="B40" s="96">
        <v>7512</v>
      </c>
      <c r="C40" s="96">
        <v>313</v>
      </c>
      <c r="D40" s="266">
        <v>3.3000000000000002E-2</v>
      </c>
      <c r="E40" s="212">
        <v>324385.40757575753</v>
      </c>
      <c r="F40" s="213">
        <v>0.69820000000000004</v>
      </c>
      <c r="G40" s="213">
        <v>0.90400000000000003</v>
      </c>
      <c r="H40" s="213">
        <v>0.96179999999999999</v>
      </c>
      <c r="I40" s="213">
        <v>0.61570000000000003</v>
      </c>
      <c r="J40" s="261">
        <v>3.8064154228623539</v>
      </c>
    </row>
    <row r="41" spans="1:10" ht="13.8" x14ac:dyDescent="0.3">
      <c r="A41" s="95" t="s">
        <v>42</v>
      </c>
      <c r="B41" s="96">
        <v>372</v>
      </c>
      <c r="C41" s="96">
        <v>372</v>
      </c>
      <c r="D41" s="266">
        <v>0.03</v>
      </c>
      <c r="E41" s="212">
        <v>389131.04499999998</v>
      </c>
      <c r="F41" s="213">
        <v>0.72919999999999996</v>
      </c>
      <c r="G41" s="213">
        <v>0.94350000000000001</v>
      </c>
      <c r="H41" s="213">
        <v>0.96750000000000003</v>
      </c>
      <c r="I41" s="213">
        <v>0.69879999999999998</v>
      </c>
      <c r="J41" s="261">
        <v>4.0614016043657371</v>
      </c>
    </row>
    <row r="42" spans="1:10" ht="13.8" x14ac:dyDescent="0.3">
      <c r="A42" s="95" t="s">
        <v>43</v>
      </c>
      <c r="B42" s="96">
        <v>202</v>
      </c>
      <c r="C42" s="96">
        <v>269.33333333333331</v>
      </c>
      <c r="D42" s="266">
        <v>4.5999999999999999E-2</v>
      </c>
      <c r="E42" s="212">
        <v>312599.8</v>
      </c>
      <c r="F42" s="213">
        <v>0.64759999999999995</v>
      </c>
      <c r="G42" s="213">
        <v>0.97519999999999996</v>
      </c>
      <c r="H42" s="213">
        <v>0.9577</v>
      </c>
      <c r="I42" s="213">
        <v>0.49070000000000003</v>
      </c>
      <c r="J42" s="261">
        <v>5.2677112376005848</v>
      </c>
    </row>
    <row r="43" spans="1:10" ht="13.8" x14ac:dyDescent="0.3">
      <c r="A43" s="95" t="s">
        <v>44</v>
      </c>
      <c r="B43" s="96">
        <v>2011</v>
      </c>
      <c r="C43" s="96">
        <v>211.68421052631578</v>
      </c>
      <c r="D43" s="266">
        <v>2.8000000000000001E-2</v>
      </c>
      <c r="E43" s="212">
        <v>244955.13454545455</v>
      </c>
      <c r="F43" s="213">
        <v>0.70189999999999997</v>
      </c>
      <c r="G43" s="213">
        <v>0.95130000000000003</v>
      </c>
      <c r="H43" s="213">
        <v>0.93799999999999994</v>
      </c>
      <c r="I43" s="213">
        <v>0.59930000000000005</v>
      </c>
      <c r="J43" s="261">
        <v>6.1315837110233282</v>
      </c>
    </row>
    <row r="44" spans="1:10" ht="13.8" x14ac:dyDescent="0.3">
      <c r="A44" s="95" t="s">
        <v>45</v>
      </c>
      <c r="B44" s="96">
        <v>1148</v>
      </c>
      <c r="C44" s="96">
        <v>382.66666666666669</v>
      </c>
      <c r="D44" s="266">
        <v>2.9000000000000001E-2</v>
      </c>
      <c r="E44" s="212">
        <v>307536.03296703298</v>
      </c>
      <c r="F44" s="213">
        <v>0.63500000000000001</v>
      </c>
      <c r="G44" s="213">
        <v>0.95989999999999998</v>
      </c>
      <c r="H44" s="213">
        <v>0.9496</v>
      </c>
      <c r="I44" s="213">
        <v>0.56730000000000003</v>
      </c>
      <c r="J44" s="261">
        <v>4.7090516549749477</v>
      </c>
    </row>
    <row r="45" spans="1:10" ht="13.8" x14ac:dyDescent="0.3">
      <c r="A45" s="95" t="s">
        <v>182</v>
      </c>
      <c r="B45" s="96">
        <v>16317</v>
      </c>
      <c r="C45" s="96">
        <v>362.6</v>
      </c>
      <c r="D45" s="266">
        <v>3.7999999999999999E-2</v>
      </c>
      <c r="E45" s="212">
        <v>258060.78287234044</v>
      </c>
      <c r="F45" s="213">
        <v>0.71912550162257727</v>
      </c>
      <c r="G45" s="213">
        <v>0.68559057012268465</v>
      </c>
      <c r="H45" s="213">
        <v>0.78662971943193627</v>
      </c>
      <c r="I45" s="213">
        <v>0.57427677873338545</v>
      </c>
      <c r="J45" s="261">
        <v>3.1660413376987657</v>
      </c>
    </row>
    <row r="46" spans="1:10" ht="13.8" x14ac:dyDescent="0.3">
      <c r="A46" s="95" t="s">
        <v>48</v>
      </c>
      <c r="B46" s="96">
        <v>2850</v>
      </c>
      <c r="C46" s="96">
        <v>203.57142857142858</v>
      </c>
      <c r="D46" s="266">
        <v>4.4999999999999998E-2</v>
      </c>
      <c r="E46" s="212">
        <v>221344.18162162162</v>
      </c>
      <c r="F46" s="213">
        <v>0.68189999999999995</v>
      </c>
      <c r="G46" s="213">
        <v>0.90629999999999999</v>
      </c>
      <c r="H46" s="213">
        <v>0.90810000000000002</v>
      </c>
      <c r="I46" s="213">
        <v>0.67379999999999995</v>
      </c>
      <c r="J46" s="261">
        <v>3.6834838535975978</v>
      </c>
    </row>
    <row r="47" spans="1:10" ht="13.8" x14ac:dyDescent="0.3">
      <c r="A47" s="95" t="s">
        <v>49</v>
      </c>
      <c r="B47" s="96">
        <v>3953</v>
      </c>
      <c r="C47" s="96">
        <v>282.35714285714283</v>
      </c>
      <c r="D47" s="266">
        <v>3.5999999999999997E-2</v>
      </c>
      <c r="E47" s="212">
        <v>366646.8953846154</v>
      </c>
      <c r="F47" s="213">
        <v>0.70379999999999998</v>
      </c>
      <c r="G47" s="213">
        <v>0.91149999999999998</v>
      </c>
      <c r="H47" s="213">
        <v>0.96640000000000004</v>
      </c>
      <c r="I47" s="213">
        <v>0.63070000000000004</v>
      </c>
      <c r="J47" s="261">
        <v>4.4257625629256898</v>
      </c>
    </row>
    <row r="48" spans="1:10" ht="13.8" x14ac:dyDescent="0.3">
      <c r="A48" s="95" t="s">
        <v>50</v>
      </c>
      <c r="B48" s="96">
        <v>1025</v>
      </c>
      <c r="C48" s="96">
        <v>256.25</v>
      </c>
      <c r="D48" s="266">
        <v>3.9E-2</v>
      </c>
      <c r="E48" s="212">
        <v>254419.63750000001</v>
      </c>
      <c r="F48" s="213">
        <v>0.76319999999999999</v>
      </c>
      <c r="G48" s="213">
        <v>0.9415</v>
      </c>
      <c r="H48" s="213">
        <v>0.97689999999999999</v>
      </c>
      <c r="I48" s="213">
        <v>0.68300000000000005</v>
      </c>
      <c r="J48" s="261">
        <v>2.8784601745512086</v>
      </c>
    </row>
    <row r="49" spans="1:10" ht="13.8" x14ac:dyDescent="0.3">
      <c r="A49" s="95" t="s">
        <v>51</v>
      </c>
      <c r="B49" s="96">
        <v>1693</v>
      </c>
      <c r="C49" s="96">
        <v>338.6</v>
      </c>
      <c r="D49" s="266">
        <v>3.5999999999999997E-2</v>
      </c>
      <c r="E49" s="212">
        <v>413365.58</v>
      </c>
      <c r="F49" s="213">
        <v>0.74099999999999999</v>
      </c>
      <c r="G49" s="213">
        <v>0.94740000000000002</v>
      </c>
      <c r="H49" s="213">
        <v>0.98440000000000005</v>
      </c>
      <c r="I49" s="213">
        <v>0.67549999999999999</v>
      </c>
      <c r="J49" s="261">
        <v>4.292824175397171</v>
      </c>
    </row>
    <row r="50" spans="1:10" ht="13.8" x14ac:dyDescent="0.3">
      <c r="A50" s="95" t="s">
        <v>52</v>
      </c>
      <c r="B50" s="96">
        <v>1469</v>
      </c>
      <c r="C50" s="96">
        <v>367.25</v>
      </c>
      <c r="D50" s="266">
        <v>4.4999999999999998E-2</v>
      </c>
      <c r="E50" s="212">
        <v>459217.90222222224</v>
      </c>
      <c r="F50" s="213">
        <v>0.68899999999999995</v>
      </c>
      <c r="G50" s="213">
        <v>0.96599999999999997</v>
      </c>
      <c r="H50" s="213">
        <v>0.93920000000000003</v>
      </c>
      <c r="I50" s="213">
        <v>0.60950000000000004</v>
      </c>
      <c r="J50" s="261">
        <v>5.736527009870569</v>
      </c>
    </row>
    <row r="51" spans="1:10" ht="13.8" x14ac:dyDescent="0.3">
      <c r="A51" s="95" t="s">
        <v>53</v>
      </c>
      <c r="B51" s="96">
        <v>2096</v>
      </c>
      <c r="C51" s="96">
        <v>239.54285714285714</v>
      </c>
      <c r="D51" s="266">
        <v>0.04</v>
      </c>
      <c r="E51" s="212">
        <v>256652.32333333333</v>
      </c>
      <c r="F51" s="213">
        <v>0.626</v>
      </c>
      <c r="G51" s="213">
        <v>0.88170000000000004</v>
      </c>
      <c r="H51" s="213">
        <v>0.91739999999999999</v>
      </c>
      <c r="I51" s="213">
        <v>0.57820000000000005</v>
      </c>
      <c r="J51" s="261">
        <v>4.3441145905202809</v>
      </c>
    </row>
    <row r="52" spans="1:10" ht="13.8" x14ac:dyDescent="0.3">
      <c r="A52" s="95" t="s">
        <v>54</v>
      </c>
      <c r="B52" s="96">
        <v>119</v>
      </c>
      <c r="C52" s="96">
        <v>238</v>
      </c>
      <c r="D52" s="266">
        <v>4.8000000000000001E-2</v>
      </c>
      <c r="E52" s="212">
        <v>188658.5</v>
      </c>
      <c r="F52" s="213">
        <v>0.63180000000000003</v>
      </c>
      <c r="G52" s="213">
        <v>0.9748</v>
      </c>
      <c r="H52" s="213">
        <v>0.8125</v>
      </c>
      <c r="I52" s="213">
        <v>0.73150000000000004</v>
      </c>
      <c r="J52" s="261">
        <v>2.1434462051357319</v>
      </c>
    </row>
    <row r="53" spans="1:10" ht="13.8" x14ac:dyDescent="0.3">
      <c r="A53" s="95" t="s">
        <v>55</v>
      </c>
      <c r="B53" s="96">
        <v>4254</v>
      </c>
      <c r="C53" s="96">
        <v>354.5</v>
      </c>
      <c r="D53" s="266">
        <v>3.1E-2</v>
      </c>
      <c r="E53" s="212">
        <v>464838.19312499999</v>
      </c>
      <c r="F53" s="213">
        <v>0.70209999999999995</v>
      </c>
      <c r="G53" s="213">
        <v>0.91490000000000005</v>
      </c>
      <c r="H53" s="213">
        <v>0.94099999999999995</v>
      </c>
      <c r="I53" s="213">
        <v>0.69479999999999997</v>
      </c>
      <c r="J53" s="261">
        <v>3.9451446378937685</v>
      </c>
    </row>
    <row r="54" spans="1:10" s="167" customFormat="1" ht="13.8" x14ac:dyDescent="0.3">
      <c r="A54" s="95" t="s">
        <v>56</v>
      </c>
      <c r="B54" s="96">
        <v>736</v>
      </c>
      <c r="C54" s="96">
        <v>368</v>
      </c>
      <c r="D54" s="266">
        <v>3.5999999999999997E-2</v>
      </c>
      <c r="E54" s="212">
        <v>302036.62682926829</v>
      </c>
      <c r="F54" s="213">
        <v>0.63829999999999998</v>
      </c>
      <c r="G54" s="213">
        <v>0.90490000000000004</v>
      </c>
      <c r="H54" s="213">
        <v>0.94</v>
      </c>
      <c r="I54" s="213">
        <v>0.59640000000000004</v>
      </c>
      <c r="J54" s="261">
        <v>3.5499994741161003</v>
      </c>
    </row>
    <row r="55" spans="1:10" ht="13.8" x14ac:dyDescent="0.3">
      <c r="A55" s="95" t="s">
        <v>57</v>
      </c>
      <c r="B55" s="96">
        <v>5040</v>
      </c>
      <c r="C55" s="96">
        <v>353.68421052631578</v>
      </c>
      <c r="D55" s="266">
        <v>0.03</v>
      </c>
      <c r="E55" s="212">
        <v>468741.82291666669</v>
      </c>
      <c r="F55" s="213">
        <v>0.73150000000000004</v>
      </c>
      <c r="G55" s="213">
        <v>0.91749999999999998</v>
      </c>
      <c r="H55" s="213">
        <v>0.98860000000000003</v>
      </c>
      <c r="I55" s="213">
        <v>0.6915</v>
      </c>
      <c r="J55" s="261">
        <v>5.2065871876541561</v>
      </c>
    </row>
    <row r="56" spans="1:10" s="168" customFormat="1" ht="13.8" x14ac:dyDescent="0.3">
      <c r="A56" s="95" t="s">
        <v>58</v>
      </c>
      <c r="B56" s="96">
        <v>333</v>
      </c>
      <c r="C56" s="96">
        <v>333</v>
      </c>
      <c r="D56" s="266">
        <v>3.1E-2</v>
      </c>
      <c r="E56" s="212">
        <v>260245.94500000001</v>
      </c>
      <c r="F56" s="213">
        <v>0.66300000000000003</v>
      </c>
      <c r="G56" s="213">
        <v>0.91590000000000005</v>
      </c>
      <c r="H56" s="213">
        <v>0.98509999999999998</v>
      </c>
      <c r="I56" s="213">
        <v>0.62009999999999998</v>
      </c>
      <c r="J56" s="261">
        <v>3.8244808367392693</v>
      </c>
    </row>
    <row r="57" spans="1:10" ht="13.8" x14ac:dyDescent="0.3">
      <c r="A57" s="95" t="s">
        <v>59</v>
      </c>
      <c r="B57" s="96">
        <v>1922</v>
      </c>
      <c r="C57" s="96">
        <v>284.74074074074076</v>
      </c>
      <c r="D57" s="266">
        <v>3.7999999999999999E-2</v>
      </c>
      <c r="E57" s="212">
        <v>280213.64500000002</v>
      </c>
      <c r="F57" s="213">
        <v>0.69120000000000004</v>
      </c>
      <c r="G57" s="213">
        <v>0.91990000000000005</v>
      </c>
      <c r="H57" s="213">
        <v>0.95540000000000003</v>
      </c>
      <c r="I57" s="213">
        <v>0.60909999999999997</v>
      </c>
      <c r="J57" s="261">
        <v>3.5936127467820218</v>
      </c>
    </row>
    <row r="58" spans="1:10" ht="13.8" x14ac:dyDescent="0.3">
      <c r="A58" s="95" t="s">
        <v>60</v>
      </c>
      <c r="B58" s="96">
        <v>3931</v>
      </c>
      <c r="C58" s="96">
        <v>302.38461538461536</v>
      </c>
      <c r="D58" s="266">
        <v>3.1E-2</v>
      </c>
      <c r="E58" s="212">
        <v>266990.20052631578</v>
      </c>
      <c r="F58" s="213">
        <v>0.65300000000000002</v>
      </c>
      <c r="G58" s="213">
        <v>0.91449999999999998</v>
      </c>
      <c r="H58" s="213">
        <v>0.89680000000000004</v>
      </c>
      <c r="I58" s="213">
        <v>0.62580000000000002</v>
      </c>
      <c r="J58" s="261">
        <v>3.8036742568486863</v>
      </c>
    </row>
    <row r="59" spans="1:10" ht="13.8" x14ac:dyDescent="0.3">
      <c r="A59" s="95" t="s">
        <v>61</v>
      </c>
      <c r="B59" s="96">
        <v>1996</v>
      </c>
      <c r="C59" s="96">
        <v>249.5</v>
      </c>
      <c r="D59" s="266">
        <v>2.9000000000000001E-2</v>
      </c>
      <c r="E59" s="212">
        <v>318579.989</v>
      </c>
      <c r="F59" s="213">
        <v>0.6845</v>
      </c>
      <c r="G59" s="213">
        <v>0.9073</v>
      </c>
      <c r="H59" s="213">
        <v>0.97929999999999995</v>
      </c>
      <c r="I59" s="213">
        <v>0.63839999999999997</v>
      </c>
      <c r="J59" s="261">
        <v>3.6297967869253047</v>
      </c>
    </row>
    <row r="60" spans="1:10" s="167" customFormat="1" ht="13.8" x14ac:dyDescent="0.3">
      <c r="A60" s="95" t="s">
        <v>62</v>
      </c>
      <c r="B60" s="96">
        <v>945</v>
      </c>
      <c r="C60" s="96">
        <v>315</v>
      </c>
      <c r="D60" s="266">
        <v>0.03</v>
      </c>
      <c r="E60" s="212">
        <v>406220.4776119403</v>
      </c>
      <c r="F60" s="213">
        <v>0.61170000000000002</v>
      </c>
      <c r="G60" s="213">
        <v>0.90159999999999996</v>
      </c>
      <c r="H60" s="213">
        <v>0.97850000000000004</v>
      </c>
      <c r="I60" s="213">
        <v>0.58630000000000004</v>
      </c>
      <c r="J60" s="261">
        <v>4.5697181592075085</v>
      </c>
    </row>
    <row r="61" spans="1:10" ht="13.8" x14ac:dyDescent="0.3">
      <c r="A61" s="95" t="s">
        <v>63</v>
      </c>
      <c r="B61" s="96">
        <v>505</v>
      </c>
      <c r="C61" s="96">
        <v>673.33333333333337</v>
      </c>
      <c r="D61" s="266">
        <v>0.06</v>
      </c>
      <c r="E61" s="214">
        <v>352594.35555555555</v>
      </c>
      <c r="F61" s="213">
        <v>0.62229999999999996</v>
      </c>
      <c r="G61" s="213">
        <v>0.96830000000000005</v>
      </c>
      <c r="H61" s="213">
        <v>0.92490000000000006</v>
      </c>
      <c r="I61" s="213">
        <v>0.59179999999999999</v>
      </c>
      <c r="J61" s="262">
        <v>3.9728254281294904</v>
      </c>
    </row>
    <row r="62" spans="1:10" ht="13.8" x14ac:dyDescent="0.3">
      <c r="A62" s="95" t="s">
        <v>64</v>
      </c>
      <c r="B62" s="96">
        <v>1427</v>
      </c>
      <c r="C62" s="96">
        <v>237.83333333333334</v>
      </c>
      <c r="D62" s="266">
        <v>4.1000000000000002E-2</v>
      </c>
      <c r="E62" s="212">
        <v>228042.62972972973</v>
      </c>
      <c r="F62" s="213">
        <v>0.63109999999999999</v>
      </c>
      <c r="G62" s="213">
        <v>0.96989999999999998</v>
      </c>
      <c r="H62" s="213">
        <v>0.95730000000000004</v>
      </c>
      <c r="I62" s="213">
        <v>0.61439999999999995</v>
      </c>
      <c r="J62" s="261">
        <v>3.7679550636301005</v>
      </c>
    </row>
    <row r="63" spans="1:10" ht="13.8" x14ac:dyDescent="0.3">
      <c r="A63" s="95" t="s">
        <v>65</v>
      </c>
      <c r="B63" s="96">
        <v>1313</v>
      </c>
      <c r="C63" s="96">
        <v>328.25</v>
      </c>
      <c r="D63" s="266">
        <v>4.4999999999999998E-2</v>
      </c>
      <c r="E63" s="212">
        <v>311957.00666666665</v>
      </c>
      <c r="F63" s="213">
        <v>0.6804</v>
      </c>
      <c r="G63" s="213">
        <v>0.92610000000000003</v>
      </c>
      <c r="H63" s="213">
        <v>0.94430000000000003</v>
      </c>
      <c r="I63" s="213">
        <v>0.57320000000000004</v>
      </c>
      <c r="J63" s="261">
        <v>4.8356674949747616</v>
      </c>
    </row>
    <row r="64" spans="1:10" ht="13.8" x14ac:dyDescent="0.3">
      <c r="A64" s="95" t="s">
        <v>66</v>
      </c>
      <c r="B64" s="96">
        <v>26316</v>
      </c>
      <c r="C64" s="96">
        <v>328.95</v>
      </c>
      <c r="D64" s="266">
        <v>3.2000000000000001E-2</v>
      </c>
      <c r="E64" s="212">
        <v>271120.6838636364</v>
      </c>
      <c r="F64" s="213">
        <v>0.61080000000000001</v>
      </c>
      <c r="G64" s="213">
        <v>0.81910000000000005</v>
      </c>
      <c r="H64" s="213">
        <v>0.91900000000000004</v>
      </c>
      <c r="I64" s="213">
        <v>0.60199999999999998</v>
      </c>
      <c r="J64" s="261">
        <v>3.7367449451270969</v>
      </c>
    </row>
    <row r="65" spans="1:10" ht="13.8" x14ac:dyDescent="0.3">
      <c r="A65" s="95" t="s">
        <v>67</v>
      </c>
      <c r="B65" s="96">
        <v>243</v>
      </c>
      <c r="C65" s="96">
        <v>243</v>
      </c>
      <c r="D65" s="266">
        <v>7.2999999999999995E-2</v>
      </c>
      <c r="E65" s="212">
        <v>456836.56190476188</v>
      </c>
      <c r="F65" s="213">
        <v>0.74629999999999996</v>
      </c>
      <c r="G65" s="213">
        <v>0.97529999999999994</v>
      </c>
      <c r="H65" s="213">
        <v>0.94669999999999999</v>
      </c>
      <c r="I65" s="213">
        <v>0.71650000000000003</v>
      </c>
      <c r="J65" s="261">
        <v>3.283614479179767</v>
      </c>
    </row>
    <row r="66" spans="1:10" ht="13.8" x14ac:dyDescent="0.3">
      <c r="A66" s="95" t="s">
        <v>68</v>
      </c>
      <c r="B66" s="96">
        <v>1189</v>
      </c>
      <c r="C66" s="96">
        <v>297.25</v>
      </c>
      <c r="D66" s="266">
        <v>3.5000000000000003E-2</v>
      </c>
      <c r="E66" s="212">
        <v>271216.15333333332</v>
      </c>
      <c r="F66" s="213">
        <v>0.77380000000000004</v>
      </c>
      <c r="G66" s="213">
        <v>0.99070000000000003</v>
      </c>
      <c r="H66" s="213">
        <v>0.97799999999999998</v>
      </c>
      <c r="I66" s="213">
        <v>0.70709999999999995</v>
      </c>
      <c r="J66" s="261">
        <v>4.7049600394991629</v>
      </c>
    </row>
    <row r="67" spans="1:10" ht="13.8" x14ac:dyDescent="0.3">
      <c r="A67" s="95" t="s">
        <v>69</v>
      </c>
      <c r="B67" s="96">
        <v>1939</v>
      </c>
      <c r="C67" s="96">
        <v>277</v>
      </c>
      <c r="D67" s="266">
        <v>3.1E-2</v>
      </c>
      <c r="E67" s="212">
        <v>309595.15083333332</v>
      </c>
      <c r="F67" s="213">
        <v>0.72640000000000005</v>
      </c>
      <c r="G67" s="213">
        <v>0.9546</v>
      </c>
      <c r="H67" s="213">
        <v>0.96379999999999999</v>
      </c>
      <c r="I67" s="213">
        <v>0.66549999999999998</v>
      </c>
      <c r="J67" s="261">
        <v>3.5895440396082812</v>
      </c>
    </row>
    <row r="68" spans="1:10" s="167" customFormat="1" ht="13.8" x14ac:dyDescent="0.3">
      <c r="A68" s="95" t="s">
        <v>70</v>
      </c>
      <c r="B68" s="96">
        <v>3903</v>
      </c>
      <c r="C68" s="96">
        <v>278.78571428571428</v>
      </c>
      <c r="D68" s="266">
        <v>4.2999999999999997E-2</v>
      </c>
      <c r="E68" s="212">
        <v>328034.83658536588</v>
      </c>
      <c r="F68" s="213">
        <v>0.6885</v>
      </c>
      <c r="G68" s="213">
        <v>0.92849999999999999</v>
      </c>
      <c r="H68" s="213">
        <v>0.92759999999999998</v>
      </c>
      <c r="I68" s="213">
        <v>0.67989999999999995</v>
      </c>
      <c r="J68" s="261">
        <v>4.4646198086879547</v>
      </c>
    </row>
    <row r="69" spans="1:10" ht="13.8" x14ac:dyDescent="0.3">
      <c r="A69" s="95" t="s">
        <v>71</v>
      </c>
      <c r="B69" s="96">
        <v>4606</v>
      </c>
      <c r="C69" s="96">
        <v>418.72727272727275</v>
      </c>
      <c r="D69" s="266">
        <v>2.8000000000000001E-2</v>
      </c>
      <c r="E69" s="212">
        <v>480271.45437499997</v>
      </c>
      <c r="F69" s="213">
        <v>0.69450000000000001</v>
      </c>
      <c r="G69" s="213">
        <v>0.8851</v>
      </c>
      <c r="H69" s="213">
        <v>0.94630000000000003</v>
      </c>
      <c r="I69" s="213">
        <v>0.64149999999999996</v>
      </c>
      <c r="J69" s="261">
        <v>7.3321214337310154</v>
      </c>
    </row>
    <row r="70" spans="1:10" ht="13.8" x14ac:dyDescent="0.3">
      <c r="A70" s="95" t="s">
        <v>72</v>
      </c>
      <c r="B70" s="96">
        <v>1397</v>
      </c>
      <c r="C70" s="96">
        <v>232.83333333333334</v>
      </c>
      <c r="D70" s="266">
        <v>4.3999999999999997E-2</v>
      </c>
      <c r="E70" s="212">
        <v>185675.75750000001</v>
      </c>
      <c r="F70" s="213">
        <v>0.63</v>
      </c>
      <c r="G70" s="213">
        <v>0.94420000000000004</v>
      </c>
      <c r="H70" s="213">
        <v>0.88439999999999996</v>
      </c>
      <c r="I70" s="213">
        <v>0.57310000000000005</v>
      </c>
      <c r="J70" s="261">
        <v>2.7508621758292051</v>
      </c>
    </row>
    <row r="71" spans="1:10" ht="13.8" x14ac:dyDescent="0.3">
      <c r="A71" s="95" t="s">
        <v>74</v>
      </c>
      <c r="B71" s="96">
        <v>6332</v>
      </c>
      <c r="C71" s="96">
        <v>487.07692307692309</v>
      </c>
      <c r="D71" s="266">
        <v>3.6999999999999998E-2</v>
      </c>
      <c r="E71" s="212">
        <v>808872.97222222225</v>
      </c>
      <c r="F71" s="213">
        <v>0.6966</v>
      </c>
      <c r="G71" s="213">
        <v>0.94269999999999998</v>
      </c>
      <c r="H71" s="213">
        <v>0.9526</v>
      </c>
      <c r="I71" s="213">
        <v>0.61609999999999998</v>
      </c>
      <c r="J71" s="261">
        <v>25.293882475631968</v>
      </c>
    </row>
    <row r="72" spans="1:10" ht="13.8" x14ac:dyDescent="0.3">
      <c r="A72" s="95" t="s">
        <v>75</v>
      </c>
      <c r="B72" s="96">
        <v>1488</v>
      </c>
      <c r="C72" s="96">
        <v>186</v>
      </c>
      <c r="D72" s="266">
        <v>2.8000000000000001E-2</v>
      </c>
      <c r="E72" s="212">
        <v>237491.0076923077</v>
      </c>
      <c r="F72" s="213">
        <v>0.72660000000000002</v>
      </c>
      <c r="G72" s="213">
        <v>0.86760000000000004</v>
      </c>
      <c r="H72" s="213">
        <v>0.92810000000000004</v>
      </c>
      <c r="I72" s="213">
        <v>0.6996</v>
      </c>
      <c r="J72" s="261">
        <v>1.7655743371708428</v>
      </c>
    </row>
    <row r="73" spans="1:10" s="167" customFormat="1" ht="13.8" x14ac:dyDescent="0.3">
      <c r="A73" s="95" t="s">
        <v>76</v>
      </c>
      <c r="B73" s="96">
        <v>424</v>
      </c>
      <c r="C73" s="96">
        <v>424</v>
      </c>
      <c r="D73" s="266">
        <v>0.03</v>
      </c>
      <c r="E73" s="212">
        <v>407499.09774436092</v>
      </c>
      <c r="F73" s="213">
        <v>0.59460000000000002</v>
      </c>
      <c r="G73" s="213">
        <v>0.91749999999999998</v>
      </c>
      <c r="H73" s="213">
        <v>0.97370000000000001</v>
      </c>
      <c r="I73" s="213">
        <v>0.56179999999999997</v>
      </c>
      <c r="J73" s="261">
        <v>4.0899718111250287</v>
      </c>
    </row>
    <row r="74" spans="1:10" s="167" customFormat="1" ht="13.8" x14ac:dyDescent="0.3">
      <c r="A74" s="95" t="s">
        <v>77</v>
      </c>
      <c r="B74" s="96">
        <v>1872</v>
      </c>
      <c r="C74" s="96">
        <v>374.4</v>
      </c>
      <c r="D74" s="266">
        <v>3.6999999999999998E-2</v>
      </c>
      <c r="E74" s="212">
        <v>497017.7</v>
      </c>
      <c r="F74" s="213">
        <v>0.71040000000000003</v>
      </c>
      <c r="G74" s="213">
        <v>0.92410000000000003</v>
      </c>
      <c r="H74" s="213">
        <v>0.97489999999999999</v>
      </c>
      <c r="I74" s="213">
        <v>0.68940000000000001</v>
      </c>
      <c r="J74" s="261">
        <v>7.1743364653919688</v>
      </c>
    </row>
    <row r="75" spans="1:10" ht="13.8" x14ac:dyDescent="0.3">
      <c r="A75" s="95" t="s">
        <v>78</v>
      </c>
      <c r="B75" s="96">
        <v>1443</v>
      </c>
      <c r="C75" s="96">
        <v>481</v>
      </c>
      <c r="D75" s="266">
        <v>2.9000000000000001E-2</v>
      </c>
      <c r="E75" s="212">
        <v>435815.38086956518</v>
      </c>
      <c r="F75" s="213">
        <v>0.66139999999999999</v>
      </c>
      <c r="G75" s="213">
        <v>0.91059999999999997</v>
      </c>
      <c r="H75" s="213">
        <v>0.94799999999999995</v>
      </c>
      <c r="I75" s="213">
        <v>0.61650000000000005</v>
      </c>
      <c r="J75" s="261">
        <v>8.4420670662727311</v>
      </c>
    </row>
    <row r="76" spans="1:10" s="167" customFormat="1" ht="13.8" x14ac:dyDescent="0.3">
      <c r="A76" s="95" t="s">
        <v>79</v>
      </c>
      <c r="B76" s="96">
        <v>449</v>
      </c>
      <c r="C76" s="96">
        <v>898</v>
      </c>
      <c r="D76" s="266">
        <v>0.04</v>
      </c>
      <c r="E76" s="212">
        <v>528258.19333333336</v>
      </c>
      <c r="F76" s="213">
        <v>0.72109999999999996</v>
      </c>
      <c r="G76" s="213">
        <v>0.93320000000000003</v>
      </c>
      <c r="H76" s="213">
        <v>0.97140000000000004</v>
      </c>
      <c r="I76" s="213">
        <v>0.7359</v>
      </c>
      <c r="J76" s="261">
        <v>5.3080132337285981</v>
      </c>
    </row>
    <row r="77" spans="1:10" s="167" customFormat="1" ht="13.8" x14ac:dyDescent="0.3">
      <c r="A77" s="95" t="s">
        <v>80</v>
      </c>
      <c r="B77" s="96">
        <v>1617</v>
      </c>
      <c r="C77" s="96">
        <v>231</v>
      </c>
      <c r="D77" s="266">
        <v>3.3000000000000002E-2</v>
      </c>
      <c r="E77" s="212">
        <v>236647.22500000001</v>
      </c>
      <c r="F77" s="213">
        <v>0.69330000000000003</v>
      </c>
      <c r="G77" s="213">
        <v>0.92700000000000005</v>
      </c>
      <c r="H77" s="213">
        <v>0.92579999999999996</v>
      </c>
      <c r="I77" s="213">
        <v>0.66500000000000004</v>
      </c>
      <c r="J77" s="261">
        <v>2.7904095759306271</v>
      </c>
    </row>
    <row r="78" spans="1:10" s="167" customFormat="1" ht="13.8" x14ac:dyDescent="0.3">
      <c r="A78" s="95" t="s">
        <v>81</v>
      </c>
      <c r="B78" s="96">
        <v>8257</v>
      </c>
      <c r="C78" s="96">
        <v>375.31818181818181</v>
      </c>
      <c r="D78" s="266">
        <v>3.5000000000000003E-2</v>
      </c>
      <c r="E78" s="212">
        <v>349584.23616352206</v>
      </c>
      <c r="F78" s="213">
        <v>0.65100000000000002</v>
      </c>
      <c r="G78" s="213">
        <v>0.93710000000000004</v>
      </c>
      <c r="H78" s="213">
        <v>0.94910000000000005</v>
      </c>
      <c r="I78" s="213">
        <v>0.63070000000000004</v>
      </c>
      <c r="J78" s="261">
        <v>4.3428397019458966</v>
      </c>
    </row>
    <row r="79" spans="1:10" ht="13.8" x14ac:dyDescent="0.3">
      <c r="A79" s="95" t="s">
        <v>82</v>
      </c>
      <c r="B79" s="96">
        <v>342</v>
      </c>
      <c r="C79" s="96">
        <v>342</v>
      </c>
      <c r="D79" s="266">
        <v>3.6999999999999998E-2</v>
      </c>
      <c r="E79" s="212">
        <v>469950.50909090904</v>
      </c>
      <c r="F79" s="213">
        <v>0.71479999999999999</v>
      </c>
      <c r="G79" s="213">
        <v>0.88300000000000001</v>
      </c>
      <c r="H79" s="213">
        <v>0.98380000000000001</v>
      </c>
      <c r="I79" s="213">
        <v>0.73219999999999996</v>
      </c>
      <c r="J79" s="261">
        <v>3.4808634126610367</v>
      </c>
    </row>
    <row r="80" spans="1:10" ht="13.8" x14ac:dyDescent="0.3">
      <c r="A80" s="95" t="s">
        <v>83</v>
      </c>
      <c r="B80" s="96">
        <v>3768</v>
      </c>
      <c r="C80" s="96">
        <v>314</v>
      </c>
      <c r="D80" s="266">
        <v>3.3000000000000002E-2</v>
      </c>
      <c r="E80" s="212">
        <v>374120.77393939393</v>
      </c>
      <c r="F80" s="213">
        <v>0.69710000000000005</v>
      </c>
      <c r="G80" s="213">
        <v>0.91930000000000001</v>
      </c>
      <c r="H80" s="213">
        <v>0.95940000000000003</v>
      </c>
      <c r="I80" s="213">
        <v>0.61819999999999997</v>
      </c>
      <c r="J80" s="261">
        <v>5.3287738456205354</v>
      </c>
    </row>
    <row r="81" spans="1:10" s="167" customFormat="1" ht="13.8" x14ac:dyDescent="0.3">
      <c r="A81" s="95" t="s">
        <v>84</v>
      </c>
      <c r="B81" s="96">
        <v>3699</v>
      </c>
      <c r="C81" s="96">
        <v>422.74285714285713</v>
      </c>
      <c r="D81" s="266">
        <v>4.4999999999999998E-2</v>
      </c>
      <c r="E81" s="212">
        <v>320001.82230769232</v>
      </c>
      <c r="F81" s="213">
        <v>0.61370000000000002</v>
      </c>
      <c r="G81" s="213">
        <v>0.9476</v>
      </c>
      <c r="H81" s="213">
        <v>0.93379999999999996</v>
      </c>
      <c r="I81" s="213">
        <v>0.5524</v>
      </c>
      <c r="J81" s="261">
        <v>5.1639478627374578</v>
      </c>
    </row>
    <row r="82" spans="1:10" ht="13.8" x14ac:dyDescent="0.3">
      <c r="A82" s="95" t="s">
        <v>85</v>
      </c>
      <c r="B82" s="96">
        <v>7316</v>
      </c>
      <c r="C82" s="96">
        <v>292.64</v>
      </c>
      <c r="D82" s="266">
        <v>4.7E-2</v>
      </c>
      <c r="E82" s="212">
        <v>292823.2736666667</v>
      </c>
      <c r="F82" s="213">
        <v>0.66679999999999995</v>
      </c>
      <c r="G82" s="213">
        <v>0.93100000000000005</v>
      </c>
      <c r="H82" s="213">
        <v>0.9052</v>
      </c>
      <c r="I82" s="213">
        <v>0.6653</v>
      </c>
      <c r="J82" s="261">
        <v>2.9634463296005804</v>
      </c>
    </row>
    <row r="83" spans="1:10" s="167" customFormat="1" ht="13.8" x14ac:dyDescent="0.3">
      <c r="A83" s="95" t="s">
        <v>86</v>
      </c>
      <c r="B83" s="96">
        <v>2933</v>
      </c>
      <c r="C83" s="96">
        <v>366.625</v>
      </c>
      <c r="D83" s="266">
        <v>3.5999999999999997E-2</v>
      </c>
      <c r="E83" s="214">
        <v>390128.05363636365</v>
      </c>
      <c r="F83" s="213">
        <v>0.70569999999999999</v>
      </c>
      <c r="G83" s="213">
        <v>0.9093</v>
      </c>
      <c r="H83" s="213">
        <v>0.92500000000000004</v>
      </c>
      <c r="I83" s="213">
        <v>0.63219999999999998</v>
      </c>
      <c r="J83" s="262">
        <v>3.8488251957231023</v>
      </c>
    </row>
    <row r="84" spans="1:10" s="167" customFormat="1" ht="13.8" x14ac:dyDescent="0.3">
      <c r="A84" s="95" t="s">
        <v>87</v>
      </c>
      <c r="B84" s="96">
        <v>4168</v>
      </c>
      <c r="C84" s="96">
        <v>326.9019607843137</v>
      </c>
      <c r="D84" s="266">
        <v>3.2000000000000001E-2</v>
      </c>
      <c r="E84" s="212">
        <v>351822.29300000001</v>
      </c>
      <c r="F84" s="213">
        <v>0.72209999999999996</v>
      </c>
      <c r="G84" s="213">
        <v>0.92420000000000002</v>
      </c>
      <c r="H84" s="213">
        <v>0.96079999999999999</v>
      </c>
      <c r="I84" s="213">
        <v>0.70469999999999999</v>
      </c>
      <c r="J84" s="261">
        <v>4.4486860015701621</v>
      </c>
    </row>
    <row r="85" spans="1:10" ht="13.8" x14ac:dyDescent="0.3">
      <c r="A85" s="95" t="s">
        <v>88</v>
      </c>
      <c r="B85" s="96">
        <v>3141</v>
      </c>
      <c r="C85" s="96">
        <v>349</v>
      </c>
      <c r="D85" s="266">
        <v>5.2999999999999999E-2</v>
      </c>
      <c r="E85" s="212">
        <v>356981.72100000002</v>
      </c>
      <c r="F85" s="213">
        <v>0.62870000000000004</v>
      </c>
      <c r="G85" s="213">
        <v>0.88890000000000002</v>
      </c>
      <c r="H85" s="213">
        <v>0.91769999999999996</v>
      </c>
      <c r="I85" s="213">
        <v>0.57899999999999996</v>
      </c>
      <c r="J85" s="261">
        <v>4.3063998141579773</v>
      </c>
    </row>
    <row r="86" spans="1:10" s="167" customFormat="1" ht="13.8" x14ac:dyDescent="0.3">
      <c r="A86" s="95" t="s">
        <v>89</v>
      </c>
      <c r="B86" s="96">
        <v>2814</v>
      </c>
      <c r="C86" s="96">
        <v>281.39999999999998</v>
      </c>
      <c r="D86" s="266">
        <v>3.4000000000000002E-2</v>
      </c>
      <c r="E86" s="212">
        <v>371183.60769230773</v>
      </c>
      <c r="F86" s="213">
        <v>0.71079999999999999</v>
      </c>
      <c r="G86" s="213">
        <v>0.92679999999999996</v>
      </c>
      <c r="H86" s="213">
        <v>0.94850000000000001</v>
      </c>
      <c r="I86" s="213">
        <v>0.64629999999999999</v>
      </c>
      <c r="J86" s="261">
        <v>5.04430520522794</v>
      </c>
    </row>
    <row r="87" spans="1:10" s="167" customFormat="1" ht="13.8" x14ac:dyDescent="0.3">
      <c r="A87" s="95" t="s">
        <v>90</v>
      </c>
      <c r="B87" s="96">
        <v>3209</v>
      </c>
      <c r="C87" s="96">
        <v>291.72727272727275</v>
      </c>
      <c r="D87" s="266">
        <v>5.7000000000000002E-2</v>
      </c>
      <c r="E87" s="212">
        <v>318301.83833333332</v>
      </c>
      <c r="F87" s="213">
        <v>0.58789999999999998</v>
      </c>
      <c r="G87" s="213">
        <v>0.96419999999999995</v>
      </c>
      <c r="H87" s="213">
        <v>0.92330000000000001</v>
      </c>
      <c r="I87" s="213">
        <v>0.58499999999999996</v>
      </c>
      <c r="J87" s="261">
        <v>3.9199215697056524</v>
      </c>
    </row>
    <row r="88" spans="1:10" s="167" customFormat="1" ht="13.8" x14ac:dyDescent="0.3">
      <c r="A88" s="95" t="s">
        <v>91</v>
      </c>
      <c r="B88" s="96">
        <v>1843</v>
      </c>
      <c r="C88" s="96">
        <v>277.9788838612368</v>
      </c>
      <c r="D88" s="266">
        <v>2.9000000000000001E-2</v>
      </c>
      <c r="E88" s="212">
        <v>247902.5719661336</v>
      </c>
      <c r="F88" s="213">
        <v>0.69650000000000001</v>
      </c>
      <c r="G88" s="213">
        <v>0.93710000000000004</v>
      </c>
      <c r="H88" s="213">
        <v>0.95330000000000004</v>
      </c>
      <c r="I88" s="213">
        <v>0.65880000000000005</v>
      </c>
      <c r="J88" s="261">
        <v>3.0613556423962613</v>
      </c>
    </row>
    <row r="89" spans="1:10" s="167" customFormat="1" ht="13.8" x14ac:dyDescent="0.3">
      <c r="A89" s="95" t="s">
        <v>92</v>
      </c>
      <c r="B89" s="96">
        <v>988</v>
      </c>
      <c r="C89" s="96">
        <v>247</v>
      </c>
      <c r="D89" s="266">
        <v>0.03</v>
      </c>
      <c r="E89" s="212">
        <v>264300.77333333332</v>
      </c>
      <c r="F89" s="213">
        <v>0.71160000000000001</v>
      </c>
      <c r="G89" s="213">
        <v>0.89270000000000005</v>
      </c>
      <c r="H89" s="213">
        <v>0.93</v>
      </c>
      <c r="I89" s="213">
        <v>0.60619999999999996</v>
      </c>
      <c r="J89" s="261">
        <v>4.5896215095754114</v>
      </c>
    </row>
    <row r="90" spans="1:10" s="167" customFormat="1" ht="13.8" x14ac:dyDescent="0.3">
      <c r="A90" s="95" t="s">
        <v>93</v>
      </c>
      <c r="B90" s="96">
        <v>1776</v>
      </c>
      <c r="C90" s="96">
        <v>253.71428571428572</v>
      </c>
      <c r="D90" s="266">
        <v>0.03</v>
      </c>
      <c r="E90" s="212">
        <v>234007.74400000001</v>
      </c>
      <c r="F90" s="213">
        <v>0.66510000000000002</v>
      </c>
      <c r="G90" s="213">
        <v>0.92449999999999999</v>
      </c>
      <c r="H90" s="213">
        <v>0.97770000000000001</v>
      </c>
      <c r="I90" s="213">
        <v>0.58250000000000002</v>
      </c>
      <c r="J90" s="261">
        <v>3.3577922322607874</v>
      </c>
    </row>
    <row r="91" spans="1:10" s="167" customFormat="1" ht="12" customHeight="1" x14ac:dyDescent="0.3">
      <c r="A91" s="95" t="s">
        <v>94</v>
      </c>
      <c r="B91" s="96">
        <v>309</v>
      </c>
      <c r="C91" s="96">
        <v>309</v>
      </c>
      <c r="D91" s="266">
        <v>0.03</v>
      </c>
      <c r="E91" s="212">
        <v>323232.94074074068</v>
      </c>
      <c r="F91" s="213">
        <v>0.74139999999999995</v>
      </c>
      <c r="G91" s="213">
        <v>0.90939999999999999</v>
      </c>
      <c r="H91" s="213">
        <v>0.92820000000000003</v>
      </c>
      <c r="I91" s="213">
        <v>0.56200000000000006</v>
      </c>
      <c r="J91" s="261">
        <v>2.1154090194243316</v>
      </c>
    </row>
    <row r="92" spans="1:10" ht="13.8" x14ac:dyDescent="0.3">
      <c r="A92" s="95" t="s">
        <v>95</v>
      </c>
      <c r="B92" s="96">
        <v>618</v>
      </c>
      <c r="C92" s="96">
        <v>309</v>
      </c>
      <c r="D92" s="266">
        <v>3.4000000000000002E-2</v>
      </c>
      <c r="E92" s="212">
        <v>397537.17142857146</v>
      </c>
      <c r="F92" s="213">
        <v>0.70030000000000003</v>
      </c>
      <c r="G92" s="213">
        <v>0.94820000000000004</v>
      </c>
      <c r="H92" s="213">
        <v>0.94530000000000003</v>
      </c>
      <c r="I92" s="213">
        <v>0.7137</v>
      </c>
      <c r="J92" s="261">
        <v>5.8158812144140972</v>
      </c>
    </row>
    <row r="93" spans="1:10" ht="13.8" x14ac:dyDescent="0.3">
      <c r="A93" s="95" t="s">
        <v>97</v>
      </c>
      <c r="B93" s="96">
        <v>142</v>
      </c>
      <c r="C93" s="96">
        <v>284</v>
      </c>
      <c r="D93" s="266">
        <v>0.04</v>
      </c>
      <c r="E93" s="212">
        <v>325782.48</v>
      </c>
      <c r="F93" s="213">
        <v>0.67949999999999999</v>
      </c>
      <c r="G93" s="213">
        <v>0.99299999999999999</v>
      </c>
      <c r="H93" s="213">
        <v>0.92800000000000005</v>
      </c>
      <c r="I93" s="213">
        <v>0.77439999999999998</v>
      </c>
      <c r="J93" s="261">
        <v>5.8600043690974957</v>
      </c>
    </row>
    <row r="94" spans="1:10" ht="13.8" x14ac:dyDescent="0.3">
      <c r="A94" s="95" t="s">
        <v>98</v>
      </c>
      <c r="B94" s="96">
        <v>4342</v>
      </c>
      <c r="C94" s="96">
        <v>482.44444444444446</v>
      </c>
      <c r="D94" s="266">
        <v>2.9000000000000001E-2</v>
      </c>
      <c r="E94" s="212">
        <v>526931.26642857143</v>
      </c>
      <c r="F94" s="213">
        <v>0.67030000000000001</v>
      </c>
      <c r="G94" s="213">
        <v>0.9355</v>
      </c>
      <c r="H94" s="213">
        <v>0.95569999999999999</v>
      </c>
      <c r="I94" s="213">
        <v>0.63149999999999995</v>
      </c>
      <c r="J94" s="261">
        <v>6.8078118718684824</v>
      </c>
    </row>
    <row r="95" spans="1:10" ht="13.8" x14ac:dyDescent="0.3">
      <c r="A95" s="95" t="s">
        <v>99</v>
      </c>
      <c r="B95" s="96">
        <v>2653</v>
      </c>
      <c r="C95" s="96">
        <v>294.77777777777777</v>
      </c>
      <c r="D95" s="266">
        <v>4.5999999999999999E-2</v>
      </c>
      <c r="E95" s="212">
        <v>318802.66571428574</v>
      </c>
      <c r="F95" s="213">
        <v>0.68520000000000003</v>
      </c>
      <c r="G95" s="213">
        <v>0.93969999999999998</v>
      </c>
      <c r="H95" s="213">
        <v>0.94550000000000001</v>
      </c>
      <c r="I95" s="213">
        <v>0.69769999999999999</v>
      </c>
      <c r="J95" s="261">
        <v>5.4867427327570581</v>
      </c>
    </row>
    <row r="96" spans="1:10" ht="13.8" x14ac:dyDescent="0.3">
      <c r="A96" s="95" t="s">
        <v>100</v>
      </c>
      <c r="B96" s="96">
        <v>17543</v>
      </c>
      <c r="C96" s="96">
        <v>373.25531914893617</v>
      </c>
      <c r="D96" s="266">
        <v>2.9000000000000001E-2</v>
      </c>
      <c r="E96" s="212">
        <v>404371.453125</v>
      </c>
      <c r="F96" s="213">
        <v>0.68979999999999997</v>
      </c>
      <c r="G96" s="213">
        <v>0.87539999999999996</v>
      </c>
      <c r="H96" s="213">
        <v>0.95289999999999997</v>
      </c>
      <c r="I96" s="213">
        <v>0.67110000000000003</v>
      </c>
      <c r="J96" s="261">
        <v>4.3978575624295946</v>
      </c>
    </row>
    <row r="97" spans="1:10" ht="13.8" x14ac:dyDescent="0.3">
      <c r="A97" s="95" t="s">
        <v>101</v>
      </c>
      <c r="B97" s="96">
        <v>956</v>
      </c>
      <c r="C97" s="96">
        <v>239</v>
      </c>
      <c r="D97" s="266">
        <v>5.5E-2</v>
      </c>
      <c r="E97" s="212">
        <v>229261.79166666666</v>
      </c>
      <c r="F97" s="213">
        <v>0.69830000000000003</v>
      </c>
      <c r="G97" s="213">
        <v>0.95920000000000005</v>
      </c>
      <c r="H97" s="213">
        <v>0.94620000000000004</v>
      </c>
      <c r="I97" s="213">
        <v>0.66149999999999998</v>
      </c>
      <c r="J97" s="261">
        <v>2.8725546740997006</v>
      </c>
    </row>
    <row r="98" spans="1:10" ht="13.8" x14ac:dyDescent="0.3">
      <c r="A98" s="95" t="s">
        <v>102</v>
      </c>
      <c r="B98" s="96">
        <v>784</v>
      </c>
      <c r="C98" s="96">
        <v>224</v>
      </c>
      <c r="D98" s="266">
        <v>4.1000000000000002E-2</v>
      </c>
      <c r="E98" s="212">
        <v>214358.38823529411</v>
      </c>
      <c r="F98" s="213">
        <v>0.65900000000000003</v>
      </c>
      <c r="G98" s="213">
        <v>0.95540000000000003</v>
      </c>
      <c r="H98" s="213">
        <v>0.90429999999999999</v>
      </c>
      <c r="I98" s="213">
        <v>0.6946</v>
      </c>
      <c r="J98" s="261">
        <v>4.8410555335895058</v>
      </c>
    </row>
    <row r="99" spans="1:10" ht="13.8" x14ac:dyDescent="0.3">
      <c r="A99" s="95" t="s">
        <v>103</v>
      </c>
      <c r="B99" s="96">
        <v>453</v>
      </c>
      <c r="C99" s="96">
        <v>453</v>
      </c>
      <c r="D99" s="266">
        <v>3.2000000000000001E-2</v>
      </c>
      <c r="E99" s="212">
        <v>568573.44999999995</v>
      </c>
      <c r="F99" s="213">
        <v>0.73109999999999997</v>
      </c>
      <c r="G99" s="213">
        <v>0.97130000000000005</v>
      </c>
      <c r="H99" s="213">
        <v>0.93710000000000004</v>
      </c>
      <c r="I99" s="213">
        <v>0.66159999999999997</v>
      </c>
      <c r="J99" s="261">
        <v>5.7503017894255226</v>
      </c>
    </row>
    <row r="100" spans="1:10" ht="13.8" x14ac:dyDescent="0.3">
      <c r="A100" s="95" t="s">
        <v>104</v>
      </c>
      <c r="B100" s="96">
        <v>6333</v>
      </c>
      <c r="C100" s="96">
        <v>633.29999999999995</v>
      </c>
      <c r="D100" s="266">
        <v>3.5000000000000003E-2</v>
      </c>
      <c r="E100" s="212">
        <v>457551.14166666666</v>
      </c>
      <c r="F100" s="213">
        <v>0.6613</v>
      </c>
      <c r="G100" s="213">
        <v>0.91169999999999995</v>
      </c>
      <c r="H100" s="213">
        <v>0.93110000000000004</v>
      </c>
      <c r="I100" s="213">
        <v>0.59009999999999996</v>
      </c>
      <c r="J100" s="261">
        <v>6.2974172331255147</v>
      </c>
    </row>
    <row r="101" spans="1:10" ht="13.8" x14ac:dyDescent="0.3">
      <c r="A101" s="95" t="s">
        <v>105</v>
      </c>
      <c r="B101" s="96">
        <v>2539</v>
      </c>
      <c r="C101" s="96">
        <v>423.16666666666669</v>
      </c>
      <c r="D101" s="266">
        <v>3.5999999999999997E-2</v>
      </c>
      <c r="E101" s="212">
        <v>331035.19374999998</v>
      </c>
      <c r="F101" s="213">
        <v>0.59860000000000002</v>
      </c>
      <c r="G101" s="213">
        <v>0.91810000000000003</v>
      </c>
      <c r="H101" s="213">
        <v>0.93930000000000002</v>
      </c>
      <c r="I101" s="213">
        <v>0.50270000000000004</v>
      </c>
      <c r="J101" s="261">
        <v>5.0870533917005138</v>
      </c>
    </row>
    <row r="102" spans="1:10" ht="13.8" x14ac:dyDescent="0.3">
      <c r="A102" s="95" t="s">
        <v>106</v>
      </c>
      <c r="B102" s="96">
        <v>4572</v>
      </c>
      <c r="C102" s="96">
        <v>338.66666666666669</v>
      </c>
      <c r="D102" s="266">
        <v>4.5999999999999999E-2</v>
      </c>
      <c r="E102" s="212">
        <v>306968.84500000003</v>
      </c>
      <c r="F102" s="213">
        <v>0.63360000000000005</v>
      </c>
      <c r="G102" s="213">
        <v>0.95909999999999995</v>
      </c>
      <c r="H102" s="213">
        <v>0.95799999999999996</v>
      </c>
      <c r="I102" s="213">
        <v>0.57679999999999998</v>
      </c>
      <c r="J102" s="261">
        <v>3.9192574457834644</v>
      </c>
    </row>
    <row r="103" spans="1:10" ht="13.8" x14ac:dyDescent="0.3">
      <c r="A103" s="95" t="s">
        <v>107</v>
      </c>
      <c r="B103" s="96">
        <v>904</v>
      </c>
      <c r="C103" s="96">
        <v>258.28571428571428</v>
      </c>
      <c r="D103" s="266">
        <v>2.8000000000000001E-2</v>
      </c>
      <c r="E103" s="212">
        <v>269272.478</v>
      </c>
      <c r="F103" s="213">
        <v>0.65349999999999997</v>
      </c>
      <c r="G103" s="213">
        <v>0.9425</v>
      </c>
      <c r="H103" s="213">
        <v>0.95640000000000003</v>
      </c>
      <c r="I103" s="213">
        <v>0.6</v>
      </c>
      <c r="J103" s="261">
        <v>6.3867768582906148</v>
      </c>
    </row>
    <row r="104" spans="1:10" ht="13.8" x14ac:dyDescent="0.3">
      <c r="A104" s="95" t="s">
        <v>108</v>
      </c>
      <c r="B104" s="96">
        <v>310</v>
      </c>
      <c r="C104" s="96">
        <v>413.33333333333331</v>
      </c>
      <c r="D104" s="266">
        <v>5.2999999999999999E-2</v>
      </c>
      <c r="E104" s="212">
        <v>475813.81904761906</v>
      </c>
      <c r="F104" s="213">
        <v>0.70979999999999999</v>
      </c>
      <c r="G104" s="213">
        <v>0.81610000000000005</v>
      </c>
      <c r="H104" s="213">
        <v>0.96489999999999998</v>
      </c>
      <c r="I104" s="213">
        <v>0.58699999999999997</v>
      </c>
      <c r="J104" s="262">
        <v>7.8291032823161713</v>
      </c>
    </row>
    <row r="105" spans="1:10" s="167" customFormat="1" ht="13.8" x14ac:dyDescent="0.3">
      <c r="A105" s="97" t="s">
        <v>3</v>
      </c>
      <c r="B105" s="98">
        <v>307621</v>
      </c>
      <c r="C105" s="98">
        <v>330.28516824496984</v>
      </c>
      <c r="D105" s="217">
        <v>3.4000000000000002E-2</v>
      </c>
      <c r="E105" s="99">
        <v>338416.23740634369</v>
      </c>
      <c r="F105" s="100">
        <v>0.67692463035719752</v>
      </c>
      <c r="G105" s="100">
        <v>0.90298776741509845</v>
      </c>
      <c r="H105" s="100">
        <v>0.93967547392359863</v>
      </c>
      <c r="I105" s="100">
        <v>0.6307533610114151</v>
      </c>
      <c r="J105" s="101"/>
    </row>
    <row r="106" spans="1:10" ht="13.8" x14ac:dyDescent="0.3">
      <c r="A106" s="102"/>
      <c r="B106" s="103"/>
      <c r="C106" s="103"/>
      <c r="D106" s="353"/>
      <c r="E106" s="105"/>
      <c r="F106" s="106"/>
      <c r="G106" s="106"/>
      <c r="H106" s="106"/>
      <c r="I106" s="107"/>
    </row>
    <row r="107" spans="1:10" s="165" customFormat="1" ht="13.8" x14ac:dyDescent="0.3">
      <c r="A107" s="108">
        <f>SUBTOTAL(103,A5:A104)</f>
        <v>100</v>
      </c>
      <c r="B107" s="109">
        <f>SUBTOTAL(109,B5:B104)</f>
        <v>307611</v>
      </c>
      <c r="C107" s="110">
        <f>SUBTOTAL(101,C5:C104)</f>
        <v>336.5660305512738</v>
      </c>
      <c r="D107" s="111">
        <f>SUBTOTAL(101,D5:D104)</f>
        <v>3.6929999999999984E-2</v>
      </c>
      <c r="E107" s="235"/>
      <c r="F107" s="106"/>
      <c r="G107" s="106"/>
      <c r="H107" s="106"/>
      <c r="I107" s="106"/>
    </row>
    <row r="108" spans="1:10" ht="13.8" hidden="1" x14ac:dyDescent="0.3">
      <c r="A108" s="169" t="s">
        <v>183</v>
      </c>
      <c r="B108" s="103" t="s">
        <v>184</v>
      </c>
      <c r="C108" s="103" t="s">
        <v>185</v>
      </c>
      <c r="D108" s="104" t="s">
        <v>185</v>
      </c>
      <c r="E108" s="170"/>
      <c r="F108" s="106"/>
      <c r="G108" s="106"/>
      <c r="H108" s="106"/>
      <c r="I108" s="106"/>
    </row>
    <row r="109" spans="1:10" ht="13.8" hidden="1" x14ac:dyDescent="0.3">
      <c r="A109" s="169">
        <f>SUBTOTAL(103,A5:A103)</f>
        <v>99</v>
      </c>
      <c r="B109" s="171">
        <f>SUBTOTAL(109,B5:B103)</f>
        <v>307301</v>
      </c>
      <c r="C109" s="169">
        <f>SUBTOTAL(101,C5:C103)</f>
        <v>335.79060325044492</v>
      </c>
      <c r="D109" s="169">
        <f>SUBTOTAL(101,D5:D103)</f>
        <v>3.6767676767676748E-2</v>
      </c>
      <c r="E109" s="170"/>
      <c r="F109" s="106"/>
      <c r="G109" s="106"/>
      <c r="H109" s="106"/>
      <c r="I109" s="106"/>
    </row>
    <row r="110" spans="1:10" ht="13.8" x14ac:dyDescent="0.3">
      <c r="A110" s="169"/>
      <c r="B110" s="103"/>
      <c r="C110" s="103"/>
      <c r="D110" s="104"/>
      <c r="E110" s="170"/>
      <c r="F110" s="106"/>
      <c r="G110" s="106"/>
      <c r="H110" s="106"/>
      <c r="I110" s="106"/>
    </row>
    <row r="111" spans="1:10" s="172" customFormat="1" ht="13.8" x14ac:dyDescent="0.3">
      <c r="B111" s="233"/>
      <c r="C111" s="257"/>
      <c r="D111" s="375" t="s">
        <v>308</v>
      </c>
      <c r="E111" s="234"/>
      <c r="F111" s="106"/>
      <c r="G111" s="106"/>
      <c r="H111" s="106"/>
      <c r="I111" s="106"/>
    </row>
    <row r="112" spans="1:10" ht="13.8" x14ac:dyDescent="0.3">
      <c r="A112" s="376" t="s">
        <v>312</v>
      </c>
      <c r="B112" s="371"/>
      <c r="C112" s="371"/>
      <c r="D112" s="372"/>
      <c r="E112" s="373"/>
      <c r="F112" s="374"/>
      <c r="G112" s="374"/>
      <c r="H112" s="106"/>
      <c r="I112" s="106"/>
    </row>
    <row r="113" spans="1:9" ht="13.8" x14ac:dyDescent="0.3">
      <c r="A113" s="112"/>
      <c r="B113" s="103"/>
      <c r="C113" s="103"/>
      <c r="D113" s="104"/>
      <c r="E113" s="170"/>
      <c r="F113" s="106"/>
      <c r="G113" s="106"/>
      <c r="H113" s="106"/>
      <c r="I113" s="106"/>
    </row>
    <row r="114" spans="1:9" ht="15" customHeight="1" x14ac:dyDescent="0.3">
      <c r="A114" s="236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4"/>
      <c r="B115" s="103"/>
      <c r="C115" s="103"/>
      <c r="D115" s="104"/>
      <c r="E115" s="170"/>
      <c r="F115" s="175"/>
      <c r="G115" s="106"/>
      <c r="H115" s="106"/>
      <c r="I115" s="107"/>
    </row>
    <row r="116" spans="1:9" ht="13.8" x14ac:dyDescent="0.3">
      <c r="A116" s="174"/>
      <c r="B116" s="103"/>
      <c r="C116" s="103"/>
      <c r="D116" s="104"/>
      <c r="E116" s="170"/>
      <c r="F116" s="175"/>
      <c r="G116" s="106"/>
      <c r="H116" s="106"/>
      <c r="I116" s="107"/>
    </row>
    <row r="117" spans="1:9" ht="13.8" x14ac:dyDescent="0.3">
      <c r="A117" s="176"/>
      <c r="B117" s="103"/>
      <c r="C117" s="103"/>
      <c r="D117" s="104"/>
      <c r="E117" s="170"/>
      <c r="F117" s="175"/>
      <c r="G117" s="106"/>
      <c r="H117" s="106"/>
      <c r="I117" s="107"/>
    </row>
    <row r="118" spans="1:9" s="164" customFormat="1" ht="13.8" x14ac:dyDescent="0.3">
      <c r="A118" s="169"/>
      <c r="B118" s="103"/>
      <c r="C118" s="103"/>
      <c r="D118" s="104"/>
      <c r="E118" s="170"/>
      <c r="F118" s="106"/>
      <c r="G118" s="106"/>
      <c r="H118" s="106"/>
      <c r="I118" s="106"/>
    </row>
    <row r="119" spans="1:9" s="164" customFormat="1" ht="13.8" x14ac:dyDescent="0.3">
      <c r="A119" s="102"/>
      <c r="B119" s="103"/>
      <c r="C119" s="177"/>
      <c r="D119" s="177"/>
      <c r="E119" s="170"/>
      <c r="F119" s="106"/>
      <c r="G119" s="106"/>
      <c r="H119" s="106"/>
      <c r="I119" s="106"/>
    </row>
    <row r="120" spans="1:9" s="164" customFormat="1" ht="13.8" x14ac:dyDescent="0.3">
      <c r="A120" s="102"/>
      <c r="B120" s="103"/>
      <c r="C120" s="103"/>
      <c r="D120" s="178"/>
      <c r="E120" s="170"/>
      <c r="F120" s="106"/>
      <c r="G120" s="106"/>
      <c r="H120" s="106"/>
      <c r="I120" s="106"/>
    </row>
    <row r="121" spans="1:9" s="164" customFormat="1" ht="13.8" x14ac:dyDescent="0.3">
      <c r="A121" s="102"/>
      <c r="B121" s="103"/>
      <c r="C121" s="103"/>
      <c r="D121" s="104"/>
      <c r="E121" s="170"/>
      <c r="F121" s="106"/>
      <c r="G121" s="106"/>
      <c r="H121" s="106"/>
      <c r="I121" s="106"/>
    </row>
    <row r="122" spans="1:9" s="164" customFormat="1" ht="13.8" x14ac:dyDescent="0.3">
      <c r="A122" s="102"/>
      <c r="B122" s="103"/>
      <c r="C122" s="103"/>
      <c r="D122" s="177"/>
      <c r="E122" s="170"/>
      <c r="F122" s="106"/>
      <c r="G122" s="106"/>
      <c r="H122" s="106"/>
      <c r="I122" s="106"/>
    </row>
    <row r="123" spans="1:9" s="164" customFormat="1" ht="13.8" x14ac:dyDescent="0.3">
      <c r="A123" s="169"/>
      <c r="B123" s="103"/>
      <c r="C123" s="103"/>
      <c r="D123" s="104"/>
      <c r="E123" s="170"/>
      <c r="F123" s="106"/>
      <c r="G123" s="106"/>
      <c r="H123" s="106"/>
      <c r="I123" s="106"/>
    </row>
    <row r="124" spans="1:9" s="164" customFormat="1" ht="13.8" x14ac:dyDescent="0.3">
      <c r="A124" s="102"/>
      <c r="B124" s="103"/>
      <c r="C124" s="103"/>
      <c r="D124" s="104"/>
      <c r="E124" s="170"/>
      <c r="F124" s="106"/>
      <c r="G124" s="106"/>
      <c r="H124" s="106"/>
      <c r="I124" s="106"/>
    </row>
    <row r="125" spans="1:9" s="164" customFormat="1" ht="13.8" x14ac:dyDescent="0.3">
      <c r="A125" s="169"/>
      <c r="B125" s="103"/>
      <c r="C125" s="103"/>
      <c r="D125" s="104"/>
      <c r="E125" s="170"/>
      <c r="F125" s="106"/>
      <c r="G125" s="106"/>
      <c r="H125" s="106"/>
      <c r="I125" s="106"/>
    </row>
    <row r="126" spans="1:9" s="167" customFormat="1" ht="13.8" x14ac:dyDescent="0.3">
      <c r="A126" s="173"/>
      <c r="B126" s="179"/>
      <c r="C126" s="179"/>
      <c r="D126" s="180"/>
      <c r="E126" s="181"/>
      <c r="F126" s="182"/>
      <c r="G126" s="182"/>
      <c r="H126" s="182"/>
      <c r="I126" s="182"/>
    </row>
    <row r="127" spans="1:9" ht="13.8" x14ac:dyDescent="0.3">
      <c r="A127" s="174"/>
      <c r="B127" s="103"/>
      <c r="C127" s="103"/>
      <c r="D127" s="104"/>
      <c r="E127" s="170"/>
      <c r="F127" s="175"/>
      <c r="G127" s="106"/>
      <c r="H127" s="106"/>
      <c r="I127" s="107"/>
    </row>
    <row r="128" spans="1:9" ht="13.8" x14ac:dyDescent="0.3">
      <c r="A128" s="183"/>
      <c r="B128" s="103"/>
      <c r="C128" s="103"/>
      <c r="D128" s="104"/>
      <c r="E128" s="170"/>
      <c r="F128" s="175"/>
      <c r="G128" s="106"/>
      <c r="H128" s="106"/>
      <c r="I128" s="107"/>
    </row>
    <row r="129" spans="1:9" ht="13.8" x14ac:dyDescent="0.3">
      <c r="A129" s="174"/>
      <c r="B129" s="103"/>
      <c r="C129" s="103"/>
      <c r="D129" s="104"/>
      <c r="E129" s="170"/>
      <c r="F129" s="175"/>
      <c r="G129" s="106"/>
      <c r="H129" s="106"/>
      <c r="I129" s="107"/>
    </row>
    <row r="130" spans="1:9" ht="13.8" x14ac:dyDescent="0.3">
      <c r="A130" s="174"/>
      <c r="B130" s="103"/>
      <c r="C130" s="103"/>
      <c r="D130" s="104"/>
      <c r="E130" s="170"/>
      <c r="F130" s="175"/>
      <c r="G130" s="106"/>
      <c r="H130" s="106"/>
      <c r="I130" s="107"/>
    </row>
    <row r="131" spans="1:9" ht="13.8" x14ac:dyDescent="0.3">
      <c r="A131" s="174"/>
      <c r="B131" s="103"/>
      <c r="C131" s="103"/>
      <c r="D131" s="104"/>
      <c r="E131" s="170"/>
      <c r="F131" s="175"/>
      <c r="G131" s="106"/>
      <c r="H131" s="106"/>
      <c r="I131" s="107"/>
    </row>
    <row r="132" spans="1:9" ht="13.8" x14ac:dyDescent="0.3">
      <c r="A132" s="174"/>
      <c r="B132" s="103"/>
      <c r="C132" s="103"/>
      <c r="D132" s="104"/>
      <c r="E132" s="170"/>
      <c r="F132" s="175"/>
      <c r="G132" s="106"/>
      <c r="H132" s="106"/>
      <c r="I132" s="107"/>
    </row>
    <row r="133" spans="1:9" ht="13.8" x14ac:dyDescent="0.3">
      <c r="A133" s="174"/>
      <c r="B133" s="103"/>
      <c r="C133" s="103"/>
      <c r="D133" s="104"/>
      <c r="E133" s="170"/>
      <c r="F133" s="175"/>
      <c r="G133" s="106"/>
      <c r="H133" s="106"/>
      <c r="I133" s="107"/>
    </row>
    <row r="134" spans="1:9" ht="13.8" x14ac:dyDescent="0.3">
      <c r="A134" s="174"/>
      <c r="B134" s="103"/>
      <c r="C134" s="103"/>
      <c r="D134" s="104"/>
      <c r="E134" s="170"/>
      <c r="F134" s="175"/>
      <c r="G134" s="106"/>
      <c r="H134" s="106"/>
      <c r="I134" s="107"/>
    </row>
    <row r="135" spans="1:9" ht="13.8" x14ac:dyDescent="0.3">
      <c r="A135" s="174"/>
      <c r="B135" s="103"/>
      <c r="C135" s="103"/>
      <c r="D135" s="104"/>
      <c r="E135" s="170"/>
      <c r="F135" s="175"/>
      <c r="G135" s="106"/>
      <c r="H135" s="106"/>
      <c r="I135" s="107"/>
    </row>
    <row r="136" spans="1:9" ht="13.8" x14ac:dyDescent="0.3">
      <c r="A136" s="174"/>
      <c r="B136" s="103"/>
      <c r="C136" s="103"/>
      <c r="D136" s="104"/>
      <c r="E136" s="170"/>
      <c r="F136" s="175"/>
      <c r="G136" s="106"/>
      <c r="H136" s="106"/>
      <c r="I136" s="107"/>
    </row>
    <row r="137" spans="1:9" ht="13.8" x14ac:dyDescent="0.3">
      <c r="A137" s="174"/>
      <c r="B137" s="103"/>
      <c r="C137" s="103"/>
      <c r="D137" s="104"/>
      <c r="E137" s="170"/>
      <c r="F137" s="175"/>
      <c r="G137" s="106"/>
      <c r="H137" s="106"/>
      <c r="I137" s="107"/>
    </row>
    <row r="138" spans="1:9" ht="13.8" x14ac:dyDescent="0.3">
      <c r="A138" s="174"/>
      <c r="B138" s="103"/>
      <c r="C138" s="103"/>
      <c r="D138" s="104"/>
      <c r="E138" s="170"/>
      <c r="F138" s="175"/>
      <c r="G138" s="106"/>
      <c r="H138" s="106"/>
      <c r="I138" s="107"/>
    </row>
    <row r="139" spans="1:9" ht="13.8" x14ac:dyDescent="0.3">
      <c r="A139" s="174"/>
      <c r="B139" s="103"/>
      <c r="C139" s="103"/>
      <c r="D139" s="104"/>
      <c r="E139" s="170"/>
      <c r="F139" s="175"/>
      <c r="G139" s="106"/>
      <c r="H139" s="106"/>
      <c r="I139" s="107"/>
    </row>
    <row r="140" spans="1:9" ht="13.8" x14ac:dyDescent="0.3">
      <c r="A140" s="174"/>
      <c r="B140" s="103"/>
      <c r="C140" s="103"/>
      <c r="D140" s="104"/>
      <c r="E140" s="170"/>
      <c r="F140" s="175"/>
      <c r="G140" s="106"/>
      <c r="H140" s="106"/>
      <c r="I140" s="107"/>
    </row>
    <row r="141" spans="1:9" ht="13.8" x14ac:dyDescent="0.3">
      <c r="A141" s="174"/>
      <c r="B141" s="103"/>
      <c r="C141" s="103"/>
      <c r="D141" s="104"/>
      <c r="E141" s="170"/>
      <c r="F141" s="175"/>
      <c r="G141" s="106"/>
      <c r="H141" s="106"/>
      <c r="I141" s="107"/>
    </row>
    <row r="142" spans="1:9" ht="13.8" x14ac:dyDescent="0.3">
      <c r="A142" s="174"/>
      <c r="B142" s="103"/>
      <c r="C142" s="103"/>
      <c r="D142" s="104"/>
      <c r="E142" s="170"/>
      <c r="F142" s="175"/>
      <c r="G142" s="106"/>
      <c r="H142" s="106"/>
      <c r="I142" s="107"/>
    </row>
    <row r="143" spans="1:9" x14ac:dyDescent="0.2">
      <c r="A143" s="184"/>
      <c r="E143" s="187"/>
      <c r="F143" s="188"/>
    </row>
    <row r="144" spans="1:9" x14ac:dyDescent="0.2">
      <c r="A144" s="184"/>
      <c r="E144" s="187"/>
      <c r="F144" s="188"/>
    </row>
    <row r="145" spans="1:10" s="189" customFormat="1" x14ac:dyDescent="0.2">
      <c r="A145" s="184"/>
      <c r="B145" s="185"/>
      <c r="C145" s="185"/>
      <c r="D145" s="186"/>
      <c r="E145" s="187"/>
      <c r="F145" s="188"/>
      <c r="I145" s="190"/>
      <c r="J145" s="166"/>
    </row>
    <row r="146" spans="1:10" s="189" customFormat="1" x14ac:dyDescent="0.2">
      <c r="A146" s="184"/>
      <c r="B146" s="185"/>
      <c r="C146" s="185"/>
      <c r="D146" s="186"/>
      <c r="E146" s="187"/>
      <c r="F146" s="188"/>
      <c r="I146" s="190"/>
      <c r="J146" s="166"/>
    </row>
    <row r="147" spans="1:10" s="189" customFormat="1" x14ac:dyDescent="0.2">
      <c r="A147" s="184"/>
      <c r="B147" s="185"/>
      <c r="C147" s="185"/>
      <c r="D147" s="186"/>
      <c r="E147" s="187"/>
      <c r="F147" s="188"/>
      <c r="I147" s="190"/>
      <c r="J147" s="166"/>
    </row>
    <row r="148" spans="1:10" s="189" customFormat="1" x14ac:dyDescent="0.2">
      <c r="A148" s="184"/>
      <c r="B148" s="185"/>
      <c r="C148" s="185"/>
      <c r="D148" s="186"/>
      <c r="E148" s="187"/>
      <c r="F148" s="188"/>
      <c r="I148" s="190"/>
      <c r="J148" s="166"/>
    </row>
    <row r="149" spans="1:10" s="189" customFormat="1" x14ac:dyDescent="0.2">
      <c r="A149" s="184"/>
      <c r="B149" s="185"/>
      <c r="C149" s="185"/>
      <c r="D149" s="186"/>
      <c r="E149" s="187"/>
      <c r="F149" s="188"/>
      <c r="I149" s="190"/>
      <c r="J149" s="166"/>
    </row>
    <row r="150" spans="1:10" s="189" customFormat="1" x14ac:dyDescent="0.2">
      <c r="A150" s="184"/>
      <c r="B150" s="185"/>
      <c r="C150" s="185"/>
      <c r="D150" s="186"/>
      <c r="E150" s="187"/>
      <c r="F150" s="188"/>
      <c r="I150" s="190"/>
      <c r="J150" s="166"/>
    </row>
    <row r="151" spans="1:10" s="189" customFormat="1" x14ac:dyDescent="0.2">
      <c r="A151" s="184"/>
      <c r="B151" s="185"/>
      <c r="C151" s="185"/>
      <c r="D151" s="186"/>
      <c r="E151" s="187"/>
      <c r="F151" s="188"/>
      <c r="I151" s="190"/>
      <c r="J151" s="166"/>
    </row>
    <row r="152" spans="1:10" s="189" customFormat="1" x14ac:dyDescent="0.2">
      <c r="A152" s="184"/>
      <c r="B152" s="185"/>
      <c r="C152" s="185"/>
      <c r="D152" s="186"/>
      <c r="E152" s="187"/>
      <c r="F152" s="188"/>
      <c r="I152" s="190"/>
      <c r="J152" s="166"/>
    </row>
    <row r="153" spans="1:10" s="189" customFormat="1" x14ac:dyDescent="0.2">
      <c r="A153" s="184"/>
      <c r="B153" s="185"/>
      <c r="C153" s="185"/>
      <c r="D153" s="186"/>
      <c r="E153" s="187"/>
      <c r="F153" s="188"/>
      <c r="I153" s="190"/>
      <c r="J153" s="166"/>
    </row>
    <row r="154" spans="1:10" s="189" customFormat="1" x14ac:dyDescent="0.2">
      <c r="A154" s="184"/>
      <c r="B154" s="185"/>
      <c r="C154" s="185"/>
      <c r="D154" s="186"/>
      <c r="E154" s="187"/>
      <c r="F154" s="188"/>
      <c r="I154" s="190"/>
      <c r="J154" s="166"/>
    </row>
    <row r="155" spans="1:10" s="189" customFormat="1" x14ac:dyDescent="0.2">
      <c r="A155" s="184"/>
      <c r="B155" s="185"/>
      <c r="C155" s="185"/>
      <c r="D155" s="186"/>
      <c r="E155" s="187"/>
      <c r="F155" s="188"/>
      <c r="I155" s="190"/>
      <c r="J155" s="166"/>
    </row>
    <row r="156" spans="1:10" s="189" customFormat="1" x14ac:dyDescent="0.2">
      <c r="A156" s="184"/>
      <c r="B156" s="185"/>
      <c r="C156" s="185"/>
      <c r="D156" s="186"/>
      <c r="E156" s="187"/>
      <c r="F156" s="188"/>
      <c r="I156" s="190"/>
      <c r="J156" s="166"/>
    </row>
    <row r="157" spans="1:10" s="189" customFormat="1" x14ac:dyDescent="0.2">
      <c r="A157" s="184"/>
      <c r="B157" s="185"/>
      <c r="C157" s="185"/>
      <c r="D157" s="186"/>
      <c r="E157" s="187"/>
      <c r="F157" s="188"/>
      <c r="I157" s="190"/>
      <c r="J157" s="166"/>
    </row>
    <row r="158" spans="1:10" s="189" customFormat="1" x14ac:dyDescent="0.2">
      <c r="A158" s="184"/>
      <c r="B158" s="185"/>
      <c r="C158" s="185"/>
      <c r="D158" s="186"/>
      <c r="E158" s="187"/>
      <c r="F158" s="188"/>
      <c r="I158" s="190"/>
      <c r="J158" s="166"/>
    </row>
    <row r="159" spans="1:10" s="189" customFormat="1" x14ac:dyDescent="0.2">
      <c r="A159" s="184"/>
      <c r="B159" s="185"/>
      <c r="C159" s="185"/>
      <c r="D159" s="186"/>
      <c r="E159" s="187"/>
      <c r="F159" s="188"/>
      <c r="I159" s="190"/>
      <c r="J159" s="166"/>
    </row>
    <row r="160" spans="1:10" s="189" customFormat="1" x14ac:dyDescent="0.2">
      <c r="A160" s="184"/>
      <c r="B160" s="185"/>
      <c r="C160" s="185"/>
      <c r="D160" s="186"/>
      <c r="E160" s="187"/>
      <c r="F160" s="188"/>
      <c r="I160" s="190"/>
      <c r="J160" s="166"/>
    </row>
    <row r="161" spans="1:10" s="189" customFormat="1" x14ac:dyDescent="0.2">
      <c r="A161" s="184"/>
      <c r="B161" s="185"/>
      <c r="C161" s="185"/>
      <c r="D161" s="186"/>
      <c r="E161" s="187"/>
      <c r="F161" s="188"/>
      <c r="I161" s="190"/>
      <c r="J161" s="166"/>
    </row>
    <row r="162" spans="1:10" s="189" customFormat="1" x14ac:dyDescent="0.2">
      <c r="A162" s="184"/>
      <c r="B162" s="185"/>
      <c r="C162" s="185"/>
      <c r="D162" s="186"/>
      <c r="E162" s="187"/>
      <c r="F162" s="188"/>
      <c r="I162" s="190"/>
      <c r="J162" s="166"/>
    </row>
    <row r="163" spans="1:10" s="189" customFormat="1" x14ac:dyDescent="0.2">
      <c r="A163" s="184"/>
      <c r="B163" s="185"/>
      <c r="C163" s="185"/>
      <c r="D163" s="186"/>
      <c r="E163" s="187"/>
      <c r="F163" s="188"/>
      <c r="I163" s="190"/>
      <c r="J163" s="166"/>
    </row>
    <row r="164" spans="1:10" s="189" customFormat="1" x14ac:dyDescent="0.2">
      <c r="A164" s="184"/>
      <c r="B164" s="185"/>
      <c r="C164" s="185"/>
      <c r="D164" s="186"/>
      <c r="E164" s="187"/>
      <c r="F164" s="188"/>
      <c r="I164" s="190"/>
      <c r="J164" s="166"/>
    </row>
    <row r="165" spans="1:10" s="189" customFormat="1" x14ac:dyDescent="0.2">
      <c r="A165" s="184"/>
      <c r="B165" s="185"/>
      <c r="C165" s="185"/>
      <c r="D165" s="186"/>
      <c r="E165" s="187"/>
      <c r="F165" s="188"/>
      <c r="I165" s="190"/>
      <c r="J165" s="166"/>
    </row>
    <row r="166" spans="1:10" s="189" customFormat="1" x14ac:dyDescent="0.2">
      <c r="A166" s="184"/>
      <c r="B166" s="185"/>
      <c r="C166" s="185"/>
      <c r="D166" s="186"/>
      <c r="E166" s="187"/>
      <c r="F166" s="188"/>
      <c r="I166" s="190"/>
      <c r="J166" s="166"/>
    </row>
    <row r="167" spans="1:10" s="189" customFormat="1" x14ac:dyDescent="0.2">
      <c r="A167" s="184"/>
      <c r="B167" s="185"/>
      <c r="C167" s="185"/>
      <c r="D167" s="186"/>
      <c r="E167" s="187"/>
      <c r="F167" s="188"/>
      <c r="I167" s="190"/>
      <c r="J167" s="166"/>
    </row>
    <row r="168" spans="1:10" s="189" customFormat="1" x14ac:dyDescent="0.2">
      <c r="A168" s="184"/>
      <c r="B168" s="185"/>
      <c r="C168" s="185"/>
      <c r="D168" s="186"/>
      <c r="E168" s="187"/>
      <c r="F168" s="188"/>
      <c r="I168" s="190"/>
      <c r="J168" s="166"/>
    </row>
    <row r="169" spans="1:10" s="189" customFormat="1" x14ac:dyDescent="0.2">
      <c r="A169" s="184"/>
      <c r="B169" s="185"/>
      <c r="C169" s="185"/>
      <c r="D169" s="186"/>
      <c r="E169" s="187"/>
      <c r="F169" s="188"/>
      <c r="I169" s="190"/>
      <c r="J169" s="166"/>
    </row>
    <row r="170" spans="1:10" s="189" customFormat="1" x14ac:dyDescent="0.2">
      <c r="A170" s="184"/>
      <c r="B170" s="185"/>
      <c r="C170" s="185"/>
      <c r="D170" s="186"/>
      <c r="E170" s="187"/>
      <c r="F170" s="188"/>
      <c r="I170" s="190"/>
      <c r="J170" s="166"/>
    </row>
    <row r="171" spans="1:10" s="189" customFormat="1" x14ac:dyDescent="0.2">
      <c r="A171" s="184"/>
      <c r="B171" s="185"/>
      <c r="C171" s="185"/>
      <c r="D171" s="186"/>
      <c r="E171" s="187"/>
      <c r="F171" s="188"/>
      <c r="I171" s="190"/>
      <c r="J171" s="166"/>
    </row>
    <row r="172" spans="1:10" s="189" customFormat="1" x14ac:dyDescent="0.2">
      <c r="A172" s="184"/>
      <c r="B172" s="185"/>
      <c r="C172" s="185"/>
      <c r="D172" s="186"/>
      <c r="E172" s="187"/>
      <c r="F172" s="188"/>
      <c r="I172" s="190"/>
      <c r="J172" s="166"/>
    </row>
    <row r="173" spans="1:10" s="189" customFormat="1" x14ac:dyDescent="0.2">
      <c r="A173" s="184"/>
      <c r="B173" s="185"/>
      <c r="C173" s="185"/>
      <c r="D173" s="186"/>
      <c r="E173" s="187"/>
      <c r="F173" s="188"/>
      <c r="I173" s="190"/>
      <c r="J173" s="166"/>
    </row>
    <row r="174" spans="1:10" s="189" customFormat="1" x14ac:dyDescent="0.2">
      <c r="A174" s="184"/>
      <c r="B174" s="185"/>
      <c r="C174" s="185"/>
      <c r="D174" s="186"/>
      <c r="E174" s="187"/>
      <c r="F174" s="188"/>
      <c r="I174" s="190"/>
      <c r="J174" s="166"/>
    </row>
    <row r="175" spans="1:10" s="189" customFormat="1" x14ac:dyDescent="0.2">
      <c r="A175" s="184"/>
      <c r="B175" s="185"/>
      <c r="C175" s="185"/>
      <c r="D175" s="186"/>
      <c r="E175" s="187"/>
      <c r="F175" s="188"/>
      <c r="I175" s="190"/>
      <c r="J175" s="166"/>
    </row>
    <row r="176" spans="1:10" s="189" customFormat="1" x14ac:dyDescent="0.2">
      <c r="A176" s="184"/>
      <c r="B176" s="185"/>
      <c r="C176" s="185"/>
      <c r="D176" s="186"/>
      <c r="E176" s="187"/>
      <c r="F176" s="188"/>
      <c r="I176" s="190"/>
      <c r="J176" s="166"/>
    </row>
    <row r="177" spans="1:10" s="189" customFormat="1" x14ac:dyDescent="0.2">
      <c r="A177" s="184"/>
      <c r="B177" s="185"/>
      <c r="C177" s="185"/>
      <c r="D177" s="186"/>
      <c r="E177" s="187"/>
      <c r="F177" s="188"/>
      <c r="I177" s="190"/>
      <c r="J177" s="166"/>
    </row>
    <row r="178" spans="1:10" s="189" customFormat="1" x14ac:dyDescent="0.2">
      <c r="A178" s="184"/>
      <c r="B178" s="185"/>
      <c r="C178" s="185"/>
      <c r="D178" s="186"/>
      <c r="E178" s="187"/>
      <c r="F178" s="188"/>
      <c r="I178" s="190"/>
      <c r="J178" s="166"/>
    </row>
    <row r="179" spans="1:10" s="189" customFormat="1" x14ac:dyDescent="0.2">
      <c r="A179" s="184"/>
      <c r="B179" s="185"/>
      <c r="C179" s="185"/>
      <c r="D179" s="186"/>
      <c r="E179" s="187"/>
      <c r="F179" s="188"/>
      <c r="I179" s="190"/>
      <c r="J179" s="166"/>
    </row>
    <row r="180" spans="1:10" s="189" customFormat="1" x14ac:dyDescent="0.2">
      <c r="A180" s="184"/>
      <c r="B180" s="185"/>
      <c r="C180" s="185"/>
      <c r="D180" s="186"/>
      <c r="E180" s="187"/>
      <c r="F180" s="188"/>
      <c r="I180" s="190"/>
      <c r="J180" s="166"/>
    </row>
    <row r="181" spans="1:10" s="189" customFormat="1" x14ac:dyDescent="0.2">
      <c r="A181" s="184"/>
      <c r="B181" s="185"/>
      <c r="C181" s="185"/>
      <c r="D181" s="186"/>
      <c r="E181" s="187"/>
      <c r="F181" s="188"/>
      <c r="I181" s="190"/>
      <c r="J181" s="166"/>
    </row>
    <row r="182" spans="1:10" s="189" customFormat="1" x14ac:dyDescent="0.2">
      <c r="A182" s="184"/>
      <c r="B182" s="185"/>
      <c r="C182" s="185"/>
      <c r="D182" s="186"/>
      <c r="E182" s="187"/>
      <c r="F182" s="188"/>
      <c r="I182" s="190"/>
      <c r="J182" s="166"/>
    </row>
    <row r="183" spans="1:10" s="189" customFormat="1" x14ac:dyDescent="0.2">
      <c r="A183" s="184"/>
      <c r="B183" s="185"/>
      <c r="C183" s="185"/>
      <c r="D183" s="186"/>
      <c r="E183" s="187"/>
      <c r="F183" s="188"/>
      <c r="I183" s="190"/>
      <c r="J183" s="166"/>
    </row>
    <row r="184" spans="1:10" s="189" customFormat="1" x14ac:dyDescent="0.2">
      <c r="A184" s="184"/>
      <c r="B184" s="185"/>
      <c r="C184" s="185"/>
      <c r="D184" s="186"/>
      <c r="E184" s="187"/>
      <c r="F184" s="188"/>
      <c r="I184" s="190"/>
      <c r="J184" s="166"/>
    </row>
    <row r="185" spans="1:10" s="189" customFormat="1" x14ac:dyDescent="0.2">
      <c r="A185" s="184"/>
      <c r="B185" s="185"/>
      <c r="C185" s="185"/>
      <c r="D185" s="186"/>
      <c r="E185" s="187"/>
      <c r="F185" s="188"/>
      <c r="I185" s="190"/>
      <c r="J185" s="166"/>
    </row>
    <row r="186" spans="1:10" s="189" customFormat="1" x14ac:dyDescent="0.2">
      <c r="A186" s="184"/>
      <c r="B186" s="185"/>
      <c r="C186" s="185"/>
      <c r="D186" s="186"/>
      <c r="E186" s="187"/>
      <c r="F186" s="188"/>
      <c r="I186" s="190"/>
      <c r="J186" s="166"/>
    </row>
    <row r="187" spans="1:10" s="189" customFormat="1" x14ac:dyDescent="0.2">
      <c r="A187" s="184"/>
      <c r="B187" s="185"/>
      <c r="C187" s="185"/>
      <c r="D187" s="186"/>
      <c r="E187" s="187"/>
      <c r="F187" s="188"/>
      <c r="I187" s="190"/>
      <c r="J187" s="166"/>
    </row>
    <row r="188" spans="1:10" s="189" customFormat="1" x14ac:dyDescent="0.2">
      <c r="A188" s="184"/>
      <c r="B188" s="185"/>
      <c r="C188" s="185"/>
      <c r="D188" s="186"/>
      <c r="E188" s="187"/>
      <c r="F188" s="188"/>
      <c r="I188" s="190"/>
      <c r="J188" s="166"/>
    </row>
    <row r="189" spans="1:10" s="189" customFormat="1" x14ac:dyDescent="0.2">
      <c r="A189" s="184"/>
      <c r="B189" s="185"/>
      <c r="C189" s="185"/>
      <c r="D189" s="186"/>
      <c r="E189" s="187"/>
      <c r="F189" s="188"/>
      <c r="I189" s="190"/>
      <c r="J189" s="166"/>
    </row>
    <row r="190" spans="1:10" s="189" customFormat="1" x14ac:dyDescent="0.2">
      <c r="A190" s="184"/>
      <c r="B190" s="185"/>
      <c r="C190" s="185"/>
      <c r="D190" s="186"/>
      <c r="E190" s="187"/>
      <c r="F190" s="188"/>
      <c r="I190" s="190"/>
      <c r="J190" s="166"/>
    </row>
    <row r="191" spans="1:10" s="189" customFormat="1" x14ac:dyDescent="0.2">
      <c r="A191" s="184"/>
      <c r="B191" s="185"/>
      <c r="C191" s="185"/>
      <c r="D191" s="186"/>
      <c r="E191" s="187"/>
      <c r="F191" s="188"/>
      <c r="I191" s="190"/>
      <c r="J191" s="166"/>
    </row>
    <row r="192" spans="1:10" s="189" customFormat="1" x14ac:dyDescent="0.2">
      <c r="A192" s="184"/>
      <c r="B192" s="185"/>
      <c r="C192" s="185"/>
      <c r="D192" s="186"/>
      <c r="E192" s="187"/>
      <c r="F192" s="188"/>
      <c r="I192" s="190"/>
      <c r="J192" s="166"/>
    </row>
    <row r="193" spans="1:10" s="189" customFormat="1" x14ac:dyDescent="0.2">
      <c r="A193" s="184"/>
      <c r="B193" s="185"/>
      <c r="C193" s="185"/>
      <c r="D193" s="186"/>
      <c r="E193" s="187"/>
      <c r="F193" s="188"/>
      <c r="I193" s="190"/>
      <c r="J193" s="166"/>
    </row>
    <row r="194" spans="1:10" s="189" customFormat="1" x14ac:dyDescent="0.2">
      <c r="A194" s="184"/>
      <c r="B194" s="185"/>
      <c r="C194" s="185"/>
      <c r="D194" s="186"/>
      <c r="E194" s="187"/>
      <c r="F194" s="188"/>
      <c r="I194" s="190"/>
      <c r="J194" s="166"/>
    </row>
    <row r="195" spans="1:10" s="189" customFormat="1" x14ac:dyDescent="0.2">
      <c r="A195" s="184"/>
      <c r="B195" s="185"/>
      <c r="C195" s="185"/>
      <c r="D195" s="186"/>
      <c r="E195" s="187"/>
      <c r="F195" s="188"/>
      <c r="I195" s="190"/>
      <c r="J195" s="166"/>
    </row>
    <row r="196" spans="1:10" s="189" customFormat="1" x14ac:dyDescent="0.2">
      <c r="A196" s="184"/>
      <c r="B196" s="185"/>
      <c r="C196" s="185"/>
      <c r="D196" s="186"/>
      <c r="E196" s="187"/>
      <c r="F196" s="188"/>
      <c r="I196" s="190"/>
      <c r="J196" s="166"/>
    </row>
    <row r="197" spans="1:10" s="189" customFormat="1" x14ac:dyDescent="0.2">
      <c r="A197" s="184"/>
      <c r="B197" s="185"/>
      <c r="C197" s="185"/>
      <c r="D197" s="186"/>
      <c r="E197" s="187"/>
      <c r="F197" s="188"/>
      <c r="I197" s="190"/>
      <c r="J197" s="166"/>
    </row>
    <row r="198" spans="1:10" s="189" customFormat="1" x14ac:dyDescent="0.2">
      <c r="A198" s="184"/>
      <c r="B198" s="185"/>
      <c r="C198" s="185"/>
      <c r="D198" s="186"/>
      <c r="E198" s="187"/>
      <c r="F198" s="188"/>
      <c r="I198" s="190"/>
      <c r="J198" s="166"/>
    </row>
    <row r="199" spans="1:10" s="189" customFormat="1" x14ac:dyDescent="0.2">
      <c r="A199" s="184"/>
      <c r="B199" s="185"/>
      <c r="C199" s="185"/>
      <c r="D199" s="186"/>
      <c r="E199" s="187"/>
      <c r="F199" s="188"/>
      <c r="I199" s="190"/>
      <c r="J199" s="166"/>
    </row>
    <row r="200" spans="1:10" s="189" customFormat="1" x14ac:dyDescent="0.2">
      <c r="A200" s="184"/>
      <c r="B200" s="185"/>
      <c r="C200" s="185"/>
      <c r="D200" s="186"/>
      <c r="E200" s="187"/>
      <c r="F200" s="188"/>
      <c r="I200" s="190"/>
      <c r="J200" s="166"/>
    </row>
    <row r="201" spans="1:10" s="189" customFormat="1" x14ac:dyDescent="0.2">
      <c r="A201" s="184"/>
      <c r="B201" s="185"/>
      <c r="C201" s="185"/>
      <c r="D201" s="186"/>
      <c r="E201" s="187"/>
      <c r="F201" s="188"/>
      <c r="I201" s="190"/>
      <c r="J201" s="166"/>
    </row>
    <row r="202" spans="1:10" s="189" customFormat="1" x14ac:dyDescent="0.2">
      <c r="A202" s="184"/>
      <c r="B202" s="185"/>
      <c r="C202" s="185"/>
      <c r="D202" s="186"/>
      <c r="E202" s="187"/>
      <c r="F202" s="188"/>
      <c r="I202" s="190"/>
      <c r="J202" s="166"/>
    </row>
    <row r="203" spans="1:10" s="189" customFormat="1" x14ac:dyDescent="0.2">
      <c r="A203" s="184"/>
      <c r="B203" s="185"/>
      <c r="C203" s="185"/>
      <c r="D203" s="186"/>
      <c r="E203" s="187"/>
      <c r="F203" s="188"/>
      <c r="I203" s="190"/>
      <c r="J203" s="166"/>
    </row>
    <row r="204" spans="1:10" s="189" customFormat="1" x14ac:dyDescent="0.2">
      <c r="A204" s="184"/>
      <c r="B204" s="185"/>
      <c r="C204" s="185"/>
      <c r="D204" s="186"/>
      <c r="E204" s="187"/>
      <c r="F204" s="188"/>
      <c r="I204" s="190"/>
      <c r="J204" s="166"/>
    </row>
    <row r="205" spans="1:10" s="189" customFormat="1" x14ac:dyDescent="0.2">
      <c r="A205" s="184"/>
      <c r="B205" s="185"/>
      <c r="C205" s="185"/>
      <c r="D205" s="186"/>
      <c r="E205" s="187"/>
      <c r="F205" s="188"/>
      <c r="I205" s="190"/>
      <c r="J205" s="166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F4" activePane="bottomRight" state="frozen"/>
      <selection activeCell="D7" sqref="D7"/>
      <selection pane="topRight" activeCell="D7" sqref="D7"/>
      <selection pane="bottomLeft" activeCell="D7" sqref="D7"/>
      <selection pane="bottomRight" activeCell="AM115" sqref="AM115"/>
    </sheetView>
  </sheetViews>
  <sheetFormatPr defaultColWidth="9.33203125" defaultRowHeight="13.2" x14ac:dyDescent="0.25"/>
  <cols>
    <col min="1" max="1" width="15.6640625" style="113" bestFit="1" customWidth="1"/>
    <col min="2" max="2" width="25.6640625" style="113" customWidth="1"/>
    <col min="3" max="3" width="15.33203125" style="146" bestFit="1" customWidth="1"/>
    <col min="4" max="4" width="14" style="147" bestFit="1" customWidth="1"/>
    <col min="5" max="5" width="12" style="148" bestFit="1" customWidth="1"/>
    <col min="6" max="6" width="10.5546875" style="149" customWidth="1"/>
    <col min="7" max="7" width="11" style="148" bestFit="1" customWidth="1"/>
    <col min="8" max="8" width="12.6640625" style="150" bestFit="1" customWidth="1"/>
    <col min="9" max="9" width="10.6640625" style="148" bestFit="1" customWidth="1"/>
    <col min="10" max="10" width="13.5546875" style="149" customWidth="1"/>
    <col min="11" max="11" width="16.6640625" style="151" bestFit="1" customWidth="1"/>
    <col min="12" max="12" width="12.33203125" style="152" bestFit="1" customWidth="1"/>
    <col min="13" max="13" width="14" style="153" bestFit="1" customWidth="1"/>
    <col min="14" max="14" width="12" style="148" bestFit="1" customWidth="1"/>
    <col min="15" max="15" width="18" style="154" bestFit="1" customWidth="1"/>
    <col min="16" max="16" width="9.6640625" style="150" bestFit="1" customWidth="1"/>
    <col min="17" max="17" width="9.33203125" style="149" bestFit="1" customWidth="1"/>
    <col min="18" max="18" width="10.5546875" style="148" bestFit="1" customWidth="1"/>
    <col min="19" max="19" width="10.5546875" style="154" customWidth="1"/>
    <col min="20" max="20" width="9.6640625" style="150" bestFit="1" customWidth="1"/>
    <col min="21" max="21" width="9.33203125" style="149" bestFit="1" customWidth="1"/>
    <col min="22" max="22" width="7.6640625" style="148" bestFit="1" customWidth="1"/>
    <col min="23" max="23" width="8.44140625" style="154" bestFit="1" customWidth="1"/>
    <col min="24" max="24" width="9.6640625" style="150" bestFit="1" customWidth="1"/>
    <col min="25" max="25" width="9.33203125" style="149" bestFit="1" customWidth="1"/>
    <col min="26" max="26" width="8.5546875" style="148" bestFit="1" customWidth="1"/>
    <col min="27" max="27" width="8.44140625" style="154" bestFit="1" customWidth="1"/>
    <col min="28" max="28" width="9.6640625" style="150" bestFit="1" customWidth="1"/>
    <col min="29" max="29" width="9.33203125" style="149" bestFit="1" customWidth="1"/>
    <col min="30" max="30" width="9.6640625" style="150" bestFit="1" customWidth="1"/>
    <col min="31" max="31" width="14.44140625" style="150" customWidth="1"/>
    <col min="32" max="32" width="10.44140625" style="148" customWidth="1"/>
    <col min="33" max="33" width="16" style="149" customWidth="1"/>
    <col min="34" max="34" width="9.6640625" style="150" bestFit="1" customWidth="1"/>
    <col min="35" max="35" width="19.5546875" style="149" customWidth="1"/>
    <col min="36" max="36" width="9.6640625" style="148" bestFit="1" customWidth="1"/>
    <col min="37" max="37" width="9.33203125" style="149" bestFit="1" customWidth="1"/>
    <col min="38" max="38" width="9.6640625" style="148" bestFit="1" customWidth="1"/>
    <col min="39" max="39" width="14" style="149" customWidth="1"/>
    <col min="40" max="40" width="9.33203125" style="148"/>
    <col min="41" max="41" width="8.44140625" style="154" bestFit="1" customWidth="1"/>
    <col min="42" max="42" width="9.6640625" style="150" bestFit="1" customWidth="1"/>
    <col min="43" max="43" width="9.33203125" style="149" bestFit="1" customWidth="1"/>
    <col min="44" max="44" width="9.6640625" style="148" bestFit="1" customWidth="1"/>
    <col min="45" max="45" width="10.5546875" style="149" customWidth="1"/>
    <col min="46" max="16384" width="9.33203125" style="113"/>
  </cols>
  <sheetData>
    <row r="1" spans="1:45" ht="24" customHeight="1" x14ac:dyDescent="0.3">
      <c r="A1" s="410" t="s">
        <v>319</v>
      </c>
      <c r="B1" s="411"/>
      <c r="C1" s="401" t="s">
        <v>186</v>
      </c>
      <c r="D1" s="402"/>
      <c r="E1" s="390" t="s">
        <v>117</v>
      </c>
      <c r="F1" s="393"/>
      <c r="G1" s="390" t="s">
        <v>187</v>
      </c>
      <c r="H1" s="393"/>
      <c r="I1" s="390" t="s">
        <v>188</v>
      </c>
      <c r="J1" s="393"/>
      <c r="K1" s="413" t="s">
        <v>250</v>
      </c>
      <c r="L1" s="414"/>
      <c r="M1" s="415"/>
      <c r="N1" s="390" t="s">
        <v>189</v>
      </c>
      <c r="O1" s="391"/>
      <c r="P1" s="391"/>
      <c r="Q1" s="393"/>
      <c r="R1" s="390" t="s">
        <v>190</v>
      </c>
      <c r="S1" s="391"/>
      <c r="T1" s="391"/>
      <c r="U1" s="394"/>
      <c r="V1" s="390" t="s">
        <v>170</v>
      </c>
      <c r="W1" s="391"/>
      <c r="X1" s="391"/>
      <c r="Y1" s="394"/>
      <c r="Z1" s="390" t="s">
        <v>191</v>
      </c>
      <c r="AA1" s="391"/>
      <c r="AB1" s="391"/>
      <c r="AC1" s="394"/>
      <c r="AD1" s="390" t="s">
        <v>192</v>
      </c>
      <c r="AE1" s="394"/>
      <c r="AF1" s="390" t="s">
        <v>193</v>
      </c>
      <c r="AG1" s="393"/>
      <c r="AH1" s="391" t="s">
        <v>194</v>
      </c>
      <c r="AI1" s="392"/>
      <c r="AJ1" s="390" t="s">
        <v>195</v>
      </c>
      <c r="AK1" s="394"/>
      <c r="AL1" s="390" t="s">
        <v>196</v>
      </c>
      <c r="AM1" s="394"/>
      <c r="AN1" s="390" t="s">
        <v>197</v>
      </c>
      <c r="AO1" s="391"/>
      <c r="AP1" s="392"/>
      <c r="AQ1" s="393"/>
      <c r="AR1" s="390" t="s">
        <v>198</v>
      </c>
      <c r="AS1" s="393"/>
    </row>
    <row r="2" spans="1:45" ht="34.5" customHeight="1" thickBot="1" x14ac:dyDescent="0.3">
      <c r="A2" s="412"/>
      <c r="B2" s="411"/>
      <c r="C2" s="395" t="s">
        <v>199</v>
      </c>
      <c r="D2" s="389"/>
      <c r="E2" s="396" t="s">
        <v>200</v>
      </c>
      <c r="F2" s="397"/>
      <c r="G2" s="396" t="s">
        <v>201</v>
      </c>
      <c r="H2" s="397"/>
      <c r="I2" s="396" t="s">
        <v>202</v>
      </c>
      <c r="J2" s="397"/>
      <c r="K2" s="398" t="s">
        <v>203</v>
      </c>
      <c r="L2" s="399"/>
      <c r="M2" s="400"/>
      <c r="N2" s="409" t="s">
        <v>204</v>
      </c>
      <c r="O2" s="399"/>
      <c r="P2" s="399"/>
      <c r="Q2" s="400"/>
      <c r="R2" s="409" t="s">
        <v>204</v>
      </c>
      <c r="S2" s="399"/>
      <c r="T2" s="399"/>
      <c r="U2" s="400"/>
      <c r="V2" s="409" t="s">
        <v>204</v>
      </c>
      <c r="W2" s="399"/>
      <c r="X2" s="399"/>
      <c r="Y2" s="400"/>
      <c r="Z2" s="388" t="s">
        <v>204</v>
      </c>
      <c r="AA2" s="403"/>
      <c r="AB2" s="403"/>
      <c r="AC2" s="389"/>
      <c r="AD2" s="388" t="s">
        <v>204</v>
      </c>
      <c r="AE2" s="406"/>
      <c r="AF2" s="388" t="s">
        <v>204</v>
      </c>
      <c r="AG2" s="389"/>
      <c r="AH2" s="388" t="s">
        <v>204</v>
      </c>
      <c r="AI2" s="389"/>
      <c r="AJ2" s="388" t="s">
        <v>204</v>
      </c>
      <c r="AK2" s="389"/>
      <c r="AL2" s="388" t="s">
        <v>204</v>
      </c>
      <c r="AM2" s="389"/>
      <c r="AN2" s="388" t="s">
        <v>204</v>
      </c>
      <c r="AO2" s="403"/>
      <c r="AP2" s="403"/>
      <c r="AQ2" s="389"/>
      <c r="AR2" s="404" t="s">
        <v>204</v>
      </c>
      <c r="AS2" s="405"/>
    </row>
    <row r="3" spans="1:45" ht="13.5" customHeight="1" x14ac:dyDescent="0.3">
      <c r="A3" s="114" t="s">
        <v>109</v>
      </c>
      <c r="B3" s="115" t="s">
        <v>110</v>
      </c>
      <c r="C3" s="116" t="s">
        <v>205</v>
      </c>
      <c r="D3" s="116" t="s">
        <v>206</v>
      </c>
      <c r="E3" s="117" t="s">
        <v>117</v>
      </c>
      <c r="F3" s="117" t="s">
        <v>178</v>
      </c>
      <c r="G3" s="117" t="s">
        <v>115</v>
      </c>
      <c r="H3" s="117" t="s">
        <v>207</v>
      </c>
      <c r="I3" s="117" t="s">
        <v>208</v>
      </c>
      <c r="J3" s="117" t="s">
        <v>209</v>
      </c>
      <c r="K3" s="118" t="s">
        <v>210</v>
      </c>
      <c r="L3" s="118" t="s">
        <v>211</v>
      </c>
      <c r="M3" s="118" t="s">
        <v>212</v>
      </c>
      <c r="N3" s="117" t="s">
        <v>213</v>
      </c>
      <c r="O3" s="117" t="s">
        <v>214</v>
      </c>
      <c r="P3" s="117" t="s">
        <v>215</v>
      </c>
      <c r="Q3" s="117" t="s">
        <v>216</v>
      </c>
      <c r="R3" s="117" t="s">
        <v>213</v>
      </c>
      <c r="S3" s="117" t="s">
        <v>214</v>
      </c>
      <c r="T3" s="117" t="s">
        <v>215</v>
      </c>
      <c r="U3" s="117" t="s">
        <v>216</v>
      </c>
      <c r="V3" s="117" t="s">
        <v>213</v>
      </c>
      <c r="W3" s="117" t="s">
        <v>214</v>
      </c>
      <c r="X3" s="117" t="s">
        <v>215</v>
      </c>
      <c r="Y3" s="117" t="s">
        <v>216</v>
      </c>
      <c r="Z3" s="115" t="s">
        <v>213</v>
      </c>
      <c r="AA3" s="115" t="s">
        <v>214</v>
      </c>
      <c r="AB3" s="115" t="s">
        <v>215</v>
      </c>
      <c r="AC3" s="115" t="s">
        <v>216</v>
      </c>
      <c r="AD3" s="115" t="s">
        <v>215</v>
      </c>
      <c r="AE3" s="115" t="s">
        <v>216</v>
      </c>
      <c r="AF3" s="115" t="s">
        <v>215</v>
      </c>
      <c r="AG3" s="115" t="s">
        <v>216</v>
      </c>
      <c r="AH3" s="115" t="s">
        <v>215</v>
      </c>
      <c r="AI3" s="115" t="s">
        <v>216</v>
      </c>
      <c r="AJ3" s="115" t="s">
        <v>215</v>
      </c>
      <c r="AK3" s="115" t="s">
        <v>216</v>
      </c>
      <c r="AL3" s="115" t="s">
        <v>215</v>
      </c>
      <c r="AM3" s="115" t="s">
        <v>216</v>
      </c>
      <c r="AN3" s="115" t="s">
        <v>213</v>
      </c>
      <c r="AO3" s="115" t="s">
        <v>214</v>
      </c>
      <c r="AP3" s="115" t="s">
        <v>215</v>
      </c>
      <c r="AQ3" s="115" t="s">
        <v>216</v>
      </c>
      <c r="AR3" s="115" t="s">
        <v>215</v>
      </c>
      <c r="AS3" s="115" t="s">
        <v>216</v>
      </c>
    </row>
    <row r="4" spans="1:45" ht="13.5" customHeight="1" x14ac:dyDescent="0.3">
      <c r="A4" s="119" t="s">
        <v>142</v>
      </c>
      <c r="B4" s="163" t="str">
        <f>'Incentive Goal'!B3</f>
        <v>ALAMANCE</v>
      </c>
      <c r="C4" s="120">
        <v>13</v>
      </c>
      <c r="D4" s="120">
        <v>22</v>
      </c>
      <c r="E4" s="220">
        <v>5321</v>
      </c>
      <c r="F4" s="219">
        <v>409.30769230769232</v>
      </c>
      <c r="G4" s="220">
        <v>167</v>
      </c>
      <c r="H4" s="219">
        <v>12.846153846153847</v>
      </c>
      <c r="I4" s="220">
        <v>203</v>
      </c>
      <c r="J4" s="219">
        <v>15.615384615384615</v>
      </c>
      <c r="K4" s="121">
        <v>7853198.29</v>
      </c>
      <c r="L4" s="121">
        <v>604092.1761538462</v>
      </c>
      <c r="M4" s="121">
        <v>356963.55863636365</v>
      </c>
      <c r="N4" s="348">
        <v>68312</v>
      </c>
      <c r="O4" s="120">
        <v>5254.7692307692305</v>
      </c>
      <c r="P4" s="348">
        <v>336</v>
      </c>
      <c r="Q4" s="120">
        <v>25.846153846153847</v>
      </c>
      <c r="R4" s="348">
        <v>2078</v>
      </c>
      <c r="S4" s="120">
        <v>159.84615384615384</v>
      </c>
      <c r="T4" s="348">
        <v>58</v>
      </c>
      <c r="U4" s="120">
        <v>4.4615384615384617</v>
      </c>
      <c r="V4" s="348">
        <v>103</v>
      </c>
      <c r="W4" s="120">
        <v>7.9230769230769234</v>
      </c>
      <c r="X4" s="348">
        <v>171</v>
      </c>
      <c r="Y4" s="120">
        <v>13.153846153846153</v>
      </c>
      <c r="Z4" s="348">
        <v>343</v>
      </c>
      <c r="AA4" s="120">
        <v>26.384615384615383</v>
      </c>
      <c r="AB4" s="348">
        <v>191</v>
      </c>
      <c r="AC4" s="120">
        <v>14.692307692307692</v>
      </c>
      <c r="AD4" s="348">
        <v>334</v>
      </c>
      <c r="AE4" s="120">
        <v>25.692307692307693</v>
      </c>
      <c r="AF4" s="122">
        <v>156</v>
      </c>
      <c r="AG4" s="120">
        <v>12</v>
      </c>
      <c r="AH4" s="122">
        <v>195</v>
      </c>
      <c r="AI4" s="120">
        <v>15</v>
      </c>
      <c r="AJ4" s="122">
        <v>37</v>
      </c>
      <c r="AK4" s="120">
        <v>2.8461538461538463</v>
      </c>
      <c r="AL4" s="122">
        <v>1490</v>
      </c>
      <c r="AM4" s="120">
        <v>114.61538461538461</v>
      </c>
      <c r="AN4" s="122">
        <v>934</v>
      </c>
      <c r="AO4" s="120">
        <v>71.84615384615384</v>
      </c>
      <c r="AP4" s="122">
        <v>2824</v>
      </c>
      <c r="AQ4" s="120">
        <v>217.23076923076923</v>
      </c>
      <c r="AR4" s="122">
        <v>385</v>
      </c>
      <c r="AS4" s="120">
        <v>29.615384615384617</v>
      </c>
    </row>
    <row r="5" spans="1:45" ht="13.5" customHeight="1" x14ac:dyDescent="0.3">
      <c r="A5" s="119" t="s">
        <v>152</v>
      </c>
      <c r="B5" s="163" t="str">
        <f>'Incentive Goal'!B4</f>
        <v>ALEXANDER</v>
      </c>
      <c r="C5" s="120">
        <v>4.5</v>
      </c>
      <c r="D5" s="120">
        <v>5.75</v>
      </c>
      <c r="E5" s="220">
        <v>1070</v>
      </c>
      <c r="F5" s="219">
        <v>237.77777777777777</v>
      </c>
      <c r="G5" s="220">
        <v>6</v>
      </c>
      <c r="H5" s="219">
        <v>1.3333333333333333</v>
      </c>
      <c r="I5" s="220">
        <v>11</v>
      </c>
      <c r="J5" s="219">
        <v>2.4444444444444446</v>
      </c>
      <c r="K5" s="121">
        <v>1124794.23</v>
      </c>
      <c r="L5" s="121">
        <v>249954.27333333332</v>
      </c>
      <c r="M5" s="121">
        <v>195616.38782608695</v>
      </c>
      <c r="N5" s="348">
        <v>24750</v>
      </c>
      <c r="O5" s="120">
        <v>5500</v>
      </c>
      <c r="P5" s="348">
        <v>74</v>
      </c>
      <c r="Q5" s="120">
        <v>16.444444444444443</v>
      </c>
      <c r="R5" s="348">
        <v>185</v>
      </c>
      <c r="S5" s="120">
        <v>41.111111111111114</v>
      </c>
      <c r="T5" s="348">
        <v>8</v>
      </c>
      <c r="U5" s="120">
        <v>1.7777777777777777</v>
      </c>
      <c r="V5" s="348">
        <v>3</v>
      </c>
      <c r="W5" s="120">
        <v>0.66666666666666663</v>
      </c>
      <c r="X5" s="348">
        <v>6</v>
      </c>
      <c r="Y5" s="120">
        <v>1.3333333333333333</v>
      </c>
      <c r="Z5" s="348">
        <v>17</v>
      </c>
      <c r="AA5" s="120">
        <v>3.7777777777777777</v>
      </c>
      <c r="AB5" s="348">
        <v>8</v>
      </c>
      <c r="AC5" s="120">
        <v>1.7777777777777777</v>
      </c>
      <c r="AD5" s="348">
        <v>3</v>
      </c>
      <c r="AE5" s="120">
        <v>0.66666666666666663</v>
      </c>
      <c r="AF5" s="122">
        <v>6</v>
      </c>
      <c r="AG5" s="120">
        <v>1.3333333333333333</v>
      </c>
      <c r="AH5" s="122">
        <v>27</v>
      </c>
      <c r="AI5" s="120">
        <v>6</v>
      </c>
      <c r="AJ5" s="122">
        <v>2</v>
      </c>
      <c r="AK5" s="120">
        <v>0.44444444444444442</v>
      </c>
      <c r="AL5" s="122">
        <v>238</v>
      </c>
      <c r="AM5" s="120">
        <v>52.888888888888886</v>
      </c>
      <c r="AN5" s="122">
        <v>494</v>
      </c>
      <c r="AO5" s="120">
        <v>109.77777777777777</v>
      </c>
      <c r="AP5" s="122">
        <v>743</v>
      </c>
      <c r="AQ5" s="120">
        <v>165.11111111111111</v>
      </c>
      <c r="AR5" s="122">
        <v>78</v>
      </c>
      <c r="AS5" s="120">
        <v>17.333333333333332</v>
      </c>
    </row>
    <row r="6" spans="1:45" ht="13.5" customHeight="1" x14ac:dyDescent="0.3">
      <c r="A6" s="119" t="s">
        <v>152</v>
      </c>
      <c r="B6" s="163" t="str">
        <f>'Incentive Goal'!B5</f>
        <v>ALLEGHANY</v>
      </c>
      <c r="C6" s="120">
        <v>1.75</v>
      </c>
      <c r="D6" s="120">
        <v>2</v>
      </c>
      <c r="E6" s="220">
        <v>307</v>
      </c>
      <c r="F6" s="219">
        <v>175.42857142857142</v>
      </c>
      <c r="G6" s="220">
        <v>9</v>
      </c>
      <c r="H6" s="219">
        <v>5.1428571428571432</v>
      </c>
      <c r="I6" s="220">
        <v>30</v>
      </c>
      <c r="J6" s="219">
        <v>17.142857142857142</v>
      </c>
      <c r="K6" s="121">
        <v>398158.41</v>
      </c>
      <c r="L6" s="121">
        <v>227519.09142857141</v>
      </c>
      <c r="M6" s="121">
        <v>199079.20499999999</v>
      </c>
      <c r="N6" s="348">
        <v>3801</v>
      </c>
      <c r="O6" s="120">
        <v>2172</v>
      </c>
      <c r="P6" s="348">
        <v>10</v>
      </c>
      <c r="Q6" s="120">
        <v>5.7142857142857144</v>
      </c>
      <c r="R6" s="348">
        <v>358</v>
      </c>
      <c r="S6" s="120">
        <v>204.57142857142858</v>
      </c>
      <c r="T6" s="348">
        <v>5</v>
      </c>
      <c r="U6" s="120">
        <v>2.8571428571428572</v>
      </c>
      <c r="V6" s="348">
        <v>0</v>
      </c>
      <c r="W6" s="120">
        <v>0</v>
      </c>
      <c r="X6" s="348">
        <v>8</v>
      </c>
      <c r="Y6" s="120">
        <v>4.5714285714285712</v>
      </c>
      <c r="Z6" s="348">
        <v>7</v>
      </c>
      <c r="AA6" s="120">
        <v>4</v>
      </c>
      <c r="AB6" s="348">
        <v>32</v>
      </c>
      <c r="AC6" s="120">
        <v>18.285714285714285</v>
      </c>
      <c r="AD6" s="348">
        <v>0</v>
      </c>
      <c r="AE6" s="120">
        <v>0</v>
      </c>
      <c r="AF6" s="122">
        <v>8</v>
      </c>
      <c r="AG6" s="120">
        <v>4.5714285714285712</v>
      </c>
      <c r="AH6" s="122">
        <v>45</v>
      </c>
      <c r="AI6" s="120">
        <v>25.714285714285715</v>
      </c>
      <c r="AJ6" s="122">
        <v>2</v>
      </c>
      <c r="AK6" s="120">
        <v>1.1428571428571428</v>
      </c>
      <c r="AL6" s="122">
        <v>64</v>
      </c>
      <c r="AM6" s="120">
        <v>36.571428571428569</v>
      </c>
      <c r="AN6" s="122">
        <v>87</v>
      </c>
      <c r="AO6" s="120">
        <v>49.714285714285715</v>
      </c>
      <c r="AP6" s="122">
        <v>180</v>
      </c>
      <c r="AQ6" s="120">
        <v>102.85714285714286</v>
      </c>
      <c r="AR6" s="122">
        <v>63</v>
      </c>
      <c r="AS6" s="120">
        <v>36</v>
      </c>
    </row>
    <row r="7" spans="1:45" ht="13.5" customHeight="1" x14ac:dyDescent="0.3">
      <c r="A7" s="119" t="s">
        <v>153</v>
      </c>
      <c r="B7" s="163" t="str">
        <f>'Incentive Goal'!B6</f>
        <v>ANSON</v>
      </c>
      <c r="C7" s="120">
        <v>4.75</v>
      </c>
      <c r="D7" s="120">
        <v>7</v>
      </c>
      <c r="E7" s="220">
        <v>1814</v>
      </c>
      <c r="F7" s="219">
        <v>381.89473684210526</v>
      </c>
      <c r="G7" s="220">
        <v>20</v>
      </c>
      <c r="H7" s="219">
        <v>4.2105263157894735</v>
      </c>
      <c r="I7" s="220">
        <v>44</v>
      </c>
      <c r="J7" s="219">
        <v>9.2631578947368425</v>
      </c>
      <c r="K7" s="121">
        <v>2183908.2400000002</v>
      </c>
      <c r="L7" s="121">
        <v>459770.15578947373</v>
      </c>
      <c r="M7" s="121">
        <v>311986.89142857149</v>
      </c>
      <c r="N7" s="348">
        <v>31511</v>
      </c>
      <c r="O7" s="120">
        <v>6633.894736842105</v>
      </c>
      <c r="P7" s="348">
        <v>111</v>
      </c>
      <c r="Q7" s="120">
        <v>23.368421052631579</v>
      </c>
      <c r="R7" s="348">
        <v>1007</v>
      </c>
      <c r="S7" s="120">
        <v>212</v>
      </c>
      <c r="T7" s="348">
        <v>39</v>
      </c>
      <c r="U7" s="120">
        <v>8.2105263157894743</v>
      </c>
      <c r="V7" s="348">
        <v>18</v>
      </c>
      <c r="W7" s="120">
        <v>3.7894736842105261</v>
      </c>
      <c r="X7" s="348">
        <v>22</v>
      </c>
      <c r="Y7" s="120">
        <v>4.6315789473684212</v>
      </c>
      <c r="Z7" s="348">
        <v>42</v>
      </c>
      <c r="AA7" s="120">
        <v>8.8421052631578956</v>
      </c>
      <c r="AB7" s="348">
        <v>35</v>
      </c>
      <c r="AC7" s="120">
        <v>7.3684210526315788</v>
      </c>
      <c r="AD7" s="348">
        <v>70</v>
      </c>
      <c r="AE7" s="120">
        <v>14.736842105263158</v>
      </c>
      <c r="AF7" s="122">
        <v>18</v>
      </c>
      <c r="AG7" s="120">
        <v>3.7894736842105261</v>
      </c>
      <c r="AH7" s="122">
        <v>82</v>
      </c>
      <c r="AI7" s="120">
        <v>17.263157894736842</v>
      </c>
      <c r="AJ7" s="122">
        <v>16</v>
      </c>
      <c r="AK7" s="120">
        <v>3.3684210526315788</v>
      </c>
      <c r="AL7" s="122">
        <v>584</v>
      </c>
      <c r="AM7" s="120">
        <v>122.94736842105263</v>
      </c>
      <c r="AN7" s="122">
        <v>536</v>
      </c>
      <c r="AO7" s="120">
        <v>112.84210526315789</v>
      </c>
      <c r="AP7" s="122">
        <v>1144</v>
      </c>
      <c r="AQ7" s="120">
        <v>240.84210526315789</v>
      </c>
      <c r="AR7" s="122">
        <v>55</v>
      </c>
      <c r="AS7" s="120">
        <v>11.578947368421053</v>
      </c>
    </row>
    <row r="8" spans="1:45" ht="13.5" customHeight="1" x14ac:dyDescent="0.3">
      <c r="A8" s="119" t="s">
        <v>152</v>
      </c>
      <c r="B8" s="163" t="str">
        <f>'Incentive Goal'!B7</f>
        <v>ASHE</v>
      </c>
      <c r="C8" s="120">
        <v>4</v>
      </c>
      <c r="D8" s="120">
        <v>5.25</v>
      </c>
      <c r="E8" s="220">
        <v>730</v>
      </c>
      <c r="F8" s="219">
        <v>182.5</v>
      </c>
      <c r="G8" s="220">
        <v>20</v>
      </c>
      <c r="H8" s="219">
        <v>5</v>
      </c>
      <c r="I8" s="220">
        <v>17</v>
      </c>
      <c r="J8" s="219">
        <v>4.25</v>
      </c>
      <c r="K8" s="121">
        <v>1013695.33</v>
      </c>
      <c r="L8" s="121">
        <v>253423.83249999999</v>
      </c>
      <c r="M8" s="121">
        <v>193084.82476190475</v>
      </c>
      <c r="N8" s="348">
        <v>8543</v>
      </c>
      <c r="O8" s="120">
        <v>2135.75</v>
      </c>
      <c r="P8" s="348">
        <v>48</v>
      </c>
      <c r="Q8" s="120">
        <v>12</v>
      </c>
      <c r="R8" s="348">
        <v>1022</v>
      </c>
      <c r="S8" s="120">
        <v>255.5</v>
      </c>
      <c r="T8" s="348">
        <v>11</v>
      </c>
      <c r="U8" s="120">
        <v>2.75</v>
      </c>
      <c r="V8" s="348">
        <v>2</v>
      </c>
      <c r="W8" s="120">
        <v>0.5</v>
      </c>
      <c r="X8" s="348">
        <v>16</v>
      </c>
      <c r="Y8" s="120">
        <v>4</v>
      </c>
      <c r="Z8" s="348">
        <v>23</v>
      </c>
      <c r="AA8" s="120">
        <v>5.75</v>
      </c>
      <c r="AB8" s="348">
        <v>16</v>
      </c>
      <c r="AC8" s="120">
        <v>4</v>
      </c>
      <c r="AD8" s="348">
        <v>7</v>
      </c>
      <c r="AE8" s="120">
        <v>1.75</v>
      </c>
      <c r="AF8" s="122">
        <v>1</v>
      </c>
      <c r="AG8" s="120">
        <v>0.25</v>
      </c>
      <c r="AH8" s="122">
        <v>20</v>
      </c>
      <c r="AI8" s="120">
        <v>5</v>
      </c>
      <c r="AJ8" s="122">
        <v>7</v>
      </c>
      <c r="AK8" s="120">
        <v>1.75</v>
      </c>
      <c r="AL8" s="122">
        <v>213</v>
      </c>
      <c r="AM8" s="120">
        <v>53.25</v>
      </c>
      <c r="AN8" s="122">
        <v>713</v>
      </c>
      <c r="AO8" s="120">
        <v>178.25</v>
      </c>
      <c r="AP8" s="122">
        <v>356</v>
      </c>
      <c r="AQ8" s="120">
        <v>89</v>
      </c>
      <c r="AR8" s="122">
        <v>388</v>
      </c>
      <c r="AS8" s="120">
        <v>97</v>
      </c>
    </row>
    <row r="9" spans="1:45" ht="13.5" customHeight="1" x14ac:dyDescent="0.3">
      <c r="A9" s="119" t="s">
        <v>152</v>
      </c>
      <c r="B9" s="163" t="str">
        <f>'Incentive Goal'!B8</f>
        <v>AVERY</v>
      </c>
      <c r="C9" s="120">
        <v>1</v>
      </c>
      <c r="D9" s="120">
        <v>1</v>
      </c>
      <c r="E9" s="220">
        <v>261</v>
      </c>
      <c r="F9" s="219">
        <v>261</v>
      </c>
      <c r="G9" s="220"/>
      <c r="H9" s="219">
        <v>0</v>
      </c>
      <c r="I9" s="220">
        <v>7</v>
      </c>
      <c r="J9" s="219">
        <v>7</v>
      </c>
      <c r="K9" s="121">
        <v>415324.29</v>
      </c>
      <c r="L9" s="121">
        <v>415324.29</v>
      </c>
      <c r="M9" s="121">
        <v>415324.29</v>
      </c>
      <c r="N9" s="348">
        <v>3069</v>
      </c>
      <c r="O9" s="120">
        <v>3069</v>
      </c>
      <c r="P9" s="348">
        <v>15</v>
      </c>
      <c r="Q9" s="120">
        <v>15</v>
      </c>
      <c r="R9" s="348">
        <v>14</v>
      </c>
      <c r="S9" s="120">
        <v>14</v>
      </c>
      <c r="T9" s="348">
        <v>0</v>
      </c>
      <c r="U9" s="120">
        <v>0</v>
      </c>
      <c r="V9" s="348">
        <v>0</v>
      </c>
      <c r="W9" s="120">
        <v>0</v>
      </c>
      <c r="X9" s="348">
        <v>0</v>
      </c>
      <c r="Y9" s="120">
        <v>0</v>
      </c>
      <c r="Z9" s="348">
        <v>11</v>
      </c>
      <c r="AA9" s="120">
        <v>11</v>
      </c>
      <c r="AB9" s="348">
        <v>6</v>
      </c>
      <c r="AC9" s="120">
        <v>6</v>
      </c>
      <c r="AD9" s="348">
        <v>0</v>
      </c>
      <c r="AE9" s="120">
        <v>0</v>
      </c>
      <c r="AF9" s="122">
        <v>4</v>
      </c>
      <c r="AG9" s="120">
        <v>4</v>
      </c>
      <c r="AH9" s="122">
        <v>7</v>
      </c>
      <c r="AI9" s="120">
        <v>7</v>
      </c>
      <c r="AJ9" s="122">
        <v>0</v>
      </c>
      <c r="AK9" s="120">
        <v>0</v>
      </c>
      <c r="AL9" s="122">
        <v>59</v>
      </c>
      <c r="AM9" s="120">
        <v>59</v>
      </c>
      <c r="AN9" s="122">
        <v>112</v>
      </c>
      <c r="AO9" s="120">
        <v>112</v>
      </c>
      <c r="AP9" s="122">
        <v>61</v>
      </c>
      <c r="AQ9" s="120">
        <v>61</v>
      </c>
      <c r="AR9" s="122">
        <v>25</v>
      </c>
      <c r="AS9" s="120">
        <v>25</v>
      </c>
    </row>
    <row r="10" spans="1:45" ht="13.5" customHeight="1" x14ac:dyDescent="0.3">
      <c r="A10" s="119" t="s">
        <v>310</v>
      </c>
      <c r="B10" s="163" t="str">
        <f>'Incentive Goal'!B9</f>
        <v>BEAUFORT</v>
      </c>
      <c r="C10" s="120">
        <v>5.5</v>
      </c>
      <c r="D10" s="120">
        <v>7.25</v>
      </c>
      <c r="E10" s="220">
        <v>2138</v>
      </c>
      <c r="F10" s="219">
        <v>388.72727272727275</v>
      </c>
      <c r="G10" s="220">
        <v>61</v>
      </c>
      <c r="H10" s="219">
        <v>11.090909090909092</v>
      </c>
      <c r="I10" s="220">
        <v>85</v>
      </c>
      <c r="J10" s="219">
        <v>15.454545454545455</v>
      </c>
      <c r="K10" s="121">
        <v>2797575.55</v>
      </c>
      <c r="L10" s="121">
        <v>508650.1</v>
      </c>
      <c r="M10" s="121">
        <v>385872.48965517239</v>
      </c>
      <c r="N10" s="348">
        <v>32817</v>
      </c>
      <c r="O10" s="120">
        <v>5966.727272727273</v>
      </c>
      <c r="P10" s="348">
        <v>113</v>
      </c>
      <c r="Q10" s="120">
        <v>20.545454545454547</v>
      </c>
      <c r="R10" s="348">
        <v>2431</v>
      </c>
      <c r="S10" s="120">
        <v>442</v>
      </c>
      <c r="T10" s="348">
        <v>26</v>
      </c>
      <c r="U10" s="120">
        <v>4.7272727272727275</v>
      </c>
      <c r="V10" s="348">
        <v>50</v>
      </c>
      <c r="W10" s="120">
        <v>9.0909090909090917</v>
      </c>
      <c r="X10" s="348">
        <v>78</v>
      </c>
      <c r="Y10" s="120">
        <v>14.181818181818182</v>
      </c>
      <c r="Z10" s="348">
        <v>110</v>
      </c>
      <c r="AA10" s="120">
        <v>20</v>
      </c>
      <c r="AB10" s="348">
        <v>102</v>
      </c>
      <c r="AC10" s="120">
        <v>18.545454545454547</v>
      </c>
      <c r="AD10" s="348">
        <v>224</v>
      </c>
      <c r="AE10" s="120">
        <v>40.727272727272727</v>
      </c>
      <c r="AF10" s="122">
        <v>114</v>
      </c>
      <c r="AG10" s="120">
        <v>20.727272727272727</v>
      </c>
      <c r="AH10" s="122">
        <v>166</v>
      </c>
      <c r="AI10" s="120">
        <v>30.181818181818183</v>
      </c>
      <c r="AJ10" s="122">
        <v>20</v>
      </c>
      <c r="AK10" s="120">
        <v>3.6363636363636362</v>
      </c>
      <c r="AL10" s="122">
        <v>1125</v>
      </c>
      <c r="AM10" s="120">
        <v>204.54545454545453</v>
      </c>
      <c r="AN10" s="122">
        <v>835</v>
      </c>
      <c r="AO10" s="120">
        <v>151.81818181818181</v>
      </c>
      <c r="AP10" s="122">
        <v>1896</v>
      </c>
      <c r="AQ10" s="120">
        <v>344.72727272727275</v>
      </c>
      <c r="AR10" s="122">
        <v>623</v>
      </c>
      <c r="AS10" s="120">
        <v>113.27272727272727</v>
      </c>
    </row>
    <row r="11" spans="1:45" ht="13.5" customHeight="1" x14ac:dyDescent="0.3">
      <c r="A11" s="119" t="s">
        <v>310</v>
      </c>
      <c r="B11" s="163" t="str">
        <f>'Incentive Goal'!B10</f>
        <v>BERTIE</v>
      </c>
      <c r="C11" s="120">
        <v>3</v>
      </c>
      <c r="D11" s="120">
        <v>3.5</v>
      </c>
      <c r="E11" s="220">
        <v>1087</v>
      </c>
      <c r="F11" s="219">
        <v>362.33333333333331</v>
      </c>
      <c r="G11" s="220">
        <v>17</v>
      </c>
      <c r="H11" s="219">
        <v>5.666666666666667</v>
      </c>
      <c r="I11" s="220">
        <v>27</v>
      </c>
      <c r="J11" s="219">
        <v>9</v>
      </c>
      <c r="K11" s="121">
        <v>1446814.6</v>
      </c>
      <c r="L11" s="121">
        <v>482271.53333333338</v>
      </c>
      <c r="M11" s="121">
        <v>413375.60000000003</v>
      </c>
      <c r="N11" s="348">
        <v>19722</v>
      </c>
      <c r="O11" s="120">
        <v>6574</v>
      </c>
      <c r="P11" s="348">
        <v>43</v>
      </c>
      <c r="Q11" s="120">
        <v>14.333333333333334</v>
      </c>
      <c r="R11" s="348">
        <v>1277</v>
      </c>
      <c r="S11" s="120">
        <v>425.66666666666669</v>
      </c>
      <c r="T11" s="348">
        <v>23</v>
      </c>
      <c r="U11" s="120">
        <v>7.666666666666667</v>
      </c>
      <c r="V11" s="348">
        <v>4</v>
      </c>
      <c r="W11" s="120">
        <v>1.3333333333333333</v>
      </c>
      <c r="X11" s="348">
        <v>13</v>
      </c>
      <c r="Y11" s="120">
        <v>4.333333333333333</v>
      </c>
      <c r="Z11" s="348">
        <v>9</v>
      </c>
      <c r="AA11" s="120">
        <v>3</v>
      </c>
      <c r="AB11" s="348">
        <v>16</v>
      </c>
      <c r="AC11" s="120">
        <v>5.333333333333333</v>
      </c>
      <c r="AD11" s="348">
        <v>0</v>
      </c>
      <c r="AE11" s="120">
        <v>0</v>
      </c>
      <c r="AF11" s="122">
        <v>48</v>
      </c>
      <c r="AG11" s="120">
        <v>16</v>
      </c>
      <c r="AH11" s="122">
        <v>60</v>
      </c>
      <c r="AI11" s="120">
        <v>20</v>
      </c>
      <c r="AJ11" s="122">
        <v>5</v>
      </c>
      <c r="AK11" s="120">
        <v>1.6666666666666667</v>
      </c>
      <c r="AL11" s="122">
        <v>518</v>
      </c>
      <c r="AM11" s="120">
        <v>172.66666666666666</v>
      </c>
      <c r="AN11" s="122">
        <v>750</v>
      </c>
      <c r="AO11" s="120">
        <v>250</v>
      </c>
      <c r="AP11" s="122">
        <v>1168</v>
      </c>
      <c r="AQ11" s="120">
        <v>389.33333333333331</v>
      </c>
      <c r="AR11" s="122">
        <v>88</v>
      </c>
      <c r="AS11" s="120">
        <v>29.333333333333332</v>
      </c>
    </row>
    <row r="12" spans="1:45" ht="13.5" customHeight="1" x14ac:dyDescent="0.3">
      <c r="A12" s="119" t="s">
        <v>166</v>
      </c>
      <c r="B12" s="163" t="str">
        <f>'Incentive Goal'!B11</f>
        <v>BLADEN</v>
      </c>
      <c r="C12" s="120">
        <v>6</v>
      </c>
      <c r="D12" s="120">
        <v>8</v>
      </c>
      <c r="E12" s="220">
        <v>1890</v>
      </c>
      <c r="F12" s="219">
        <v>315</v>
      </c>
      <c r="G12" s="220">
        <v>43</v>
      </c>
      <c r="H12" s="219">
        <v>7.166666666666667</v>
      </c>
      <c r="I12" s="220">
        <v>68</v>
      </c>
      <c r="J12" s="219">
        <v>11.333333333333334</v>
      </c>
      <c r="K12" s="121">
        <v>3068745.36</v>
      </c>
      <c r="L12" s="121">
        <v>511457.56</v>
      </c>
      <c r="M12" s="121">
        <v>383593.17</v>
      </c>
      <c r="N12" s="348">
        <v>29973</v>
      </c>
      <c r="O12" s="120">
        <v>4995.5</v>
      </c>
      <c r="P12" s="348">
        <v>111</v>
      </c>
      <c r="Q12" s="120">
        <v>18.5</v>
      </c>
      <c r="R12" s="348">
        <v>1583</v>
      </c>
      <c r="S12" s="120">
        <v>263.83333333333331</v>
      </c>
      <c r="T12" s="348">
        <v>114</v>
      </c>
      <c r="U12" s="120">
        <v>19</v>
      </c>
      <c r="V12" s="348">
        <v>53</v>
      </c>
      <c r="W12" s="120">
        <v>8.8333333333333339</v>
      </c>
      <c r="X12" s="348">
        <v>45</v>
      </c>
      <c r="Y12" s="120">
        <v>7.5</v>
      </c>
      <c r="Z12" s="348">
        <v>95</v>
      </c>
      <c r="AA12" s="120">
        <v>15.833333333333334</v>
      </c>
      <c r="AB12" s="348">
        <v>66</v>
      </c>
      <c r="AC12" s="120">
        <v>11</v>
      </c>
      <c r="AD12" s="348">
        <v>98</v>
      </c>
      <c r="AE12" s="120">
        <v>16.333333333333332</v>
      </c>
      <c r="AF12" s="122">
        <v>36</v>
      </c>
      <c r="AG12" s="120">
        <v>6</v>
      </c>
      <c r="AH12" s="122">
        <v>83</v>
      </c>
      <c r="AI12" s="120">
        <v>13.833333333333334</v>
      </c>
      <c r="AJ12" s="122">
        <v>23</v>
      </c>
      <c r="AK12" s="120">
        <v>3.8333333333333335</v>
      </c>
      <c r="AL12" s="122">
        <v>820</v>
      </c>
      <c r="AM12" s="120">
        <v>136.66666666666666</v>
      </c>
      <c r="AN12" s="122">
        <v>1014</v>
      </c>
      <c r="AO12" s="120">
        <v>169</v>
      </c>
      <c r="AP12" s="122">
        <v>1893</v>
      </c>
      <c r="AQ12" s="120">
        <v>315.5</v>
      </c>
      <c r="AR12" s="122">
        <v>202</v>
      </c>
      <c r="AS12" s="120">
        <v>33.666666666666664</v>
      </c>
    </row>
    <row r="13" spans="1:45" ht="13.5" customHeight="1" x14ac:dyDescent="0.3">
      <c r="A13" s="119" t="s">
        <v>166</v>
      </c>
      <c r="B13" s="163" t="str">
        <f>'Incentive Goal'!B12</f>
        <v>BRUNSWICK</v>
      </c>
      <c r="C13" s="120">
        <v>10.75</v>
      </c>
      <c r="D13" s="120">
        <v>14</v>
      </c>
      <c r="E13" s="220">
        <v>3151</v>
      </c>
      <c r="F13" s="219">
        <v>293.11627906976742</v>
      </c>
      <c r="G13" s="220">
        <v>118</v>
      </c>
      <c r="H13" s="219">
        <v>10.976744186046512</v>
      </c>
      <c r="I13" s="220">
        <v>191</v>
      </c>
      <c r="J13" s="219">
        <v>17.767441860465116</v>
      </c>
      <c r="K13" s="121">
        <v>4922998.84</v>
      </c>
      <c r="L13" s="121">
        <v>457953.38046511629</v>
      </c>
      <c r="M13" s="121">
        <v>351642.77428571426</v>
      </c>
      <c r="N13" s="348">
        <v>43809</v>
      </c>
      <c r="O13" s="120">
        <v>4075.2558139534885</v>
      </c>
      <c r="P13" s="348">
        <v>230</v>
      </c>
      <c r="Q13" s="120">
        <v>21.395348837209301</v>
      </c>
      <c r="R13" s="348">
        <v>1255</v>
      </c>
      <c r="S13" s="120">
        <v>116.74418604651163</v>
      </c>
      <c r="T13" s="348">
        <v>142</v>
      </c>
      <c r="U13" s="120">
        <v>13.209302325581396</v>
      </c>
      <c r="V13" s="348">
        <v>65</v>
      </c>
      <c r="W13" s="120">
        <v>6.0465116279069768</v>
      </c>
      <c r="X13" s="348">
        <v>122</v>
      </c>
      <c r="Y13" s="120">
        <v>11.348837209302326</v>
      </c>
      <c r="Z13" s="348">
        <v>229</v>
      </c>
      <c r="AA13" s="120">
        <v>21.302325581395348</v>
      </c>
      <c r="AB13" s="348">
        <v>164</v>
      </c>
      <c r="AC13" s="120">
        <v>15.255813953488373</v>
      </c>
      <c r="AD13" s="348">
        <v>718</v>
      </c>
      <c r="AE13" s="120">
        <v>66.79069767441861</v>
      </c>
      <c r="AF13" s="122">
        <v>80</v>
      </c>
      <c r="AG13" s="120">
        <v>7.441860465116279</v>
      </c>
      <c r="AH13" s="122">
        <v>134</v>
      </c>
      <c r="AI13" s="120">
        <v>12.465116279069768</v>
      </c>
      <c r="AJ13" s="122">
        <v>22</v>
      </c>
      <c r="AK13" s="120">
        <v>2.0465116279069768</v>
      </c>
      <c r="AL13" s="122">
        <v>975</v>
      </c>
      <c r="AM13" s="120">
        <v>90.697674418604649</v>
      </c>
      <c r="AN13" s="122">
        <v>927</v>
      </c>
      <c r="AO13" s="120">
        <v>86.232558139534888</v>
      </c>
      <c r="AP13" s="122">
        <v>4191</v>
      </c>
      <c r="AQ13" s="120">
        <v>389.86046511627904</v>
      </c>
      <c r="AR13" s="122">
        <v>410</v>
      </c>
      <c r="AS13" s="120">
        <v>38.139534883720927</v>
      </c>
    </row>
    <row r="14" spans="1:45" ht="13.5" customHeight="1" x14ac:dyDescent="0.3">
      <c r="A14" s="119" t="s">
        <v>251</v>
      </c>
      <c r="B14" s="163" t="str">
        <f>'Incentive Goal'!B13</f>
        <v>BUNCOMBE</v>
      </c>
      <c r="C14" s="120">
        <v>10</v>
      </c>
      <c r="D14" s="120">
        <v>18.5</v>
      </c>
      <c r="E14" s="220">
        <v>5291</v>
      </c>
      <c r="F14" s="219">
        <v>529.1</v>
      </c>
      <c r="G14" s="220">
        <v>172</v>
      </c>
      <c r="H14" s="219">
        <v>17.2</v>
      </c>
      <c r="I14" s="220">
        <v>173</v>
      </c>
      <c r="J14" s="219">
        <v>17.3</v>
      </c>
      <c r="K14" s="121">
        <v>7669540.6500000004</v>
      </c>
      <c r="L14" s="121">
        <v>766954.06500000006</v>
      </c>
      <c r="M14" s="121">
        <v>414569.76486486488</v>
      </c>
      <c r="N14" s="348">
        <v>73753</v>
      </c>
      <c r="O14" s="120">
        <v>7375.3</v>
      </c>
      <c r="P14" s="348">
        <v>470</v>
      </c>
      <c r="Q14" s="120">
        <v>47</v>
      </c>
      <c r="R14" s="348">
        <v>710</v>
      </c>
      <c r="S14" s="120">
        <v>71</v>
      </c>
      <c r="T14" s="348">
        <v>46</v>
      </c>
      <c r="U14" s="120">
        <v>4.5999999999999996</v>
      </c>
      <c r="V14" s="348">
        <v>67</v>
      </c>
      <c r="W14" s="120">
        <v>6.7</v>
      </c>
      <c r="X14" s="348">
        <v>168</v>
      </c>
      <c r="Y14" s="120">
        <v>16.8</v>
      </c>
      <c r="Z14" s="348">
        <v>294</v>
      </c>
      <c r="AA14" s="120">
        <v>29.4</v>
      </c>
      <c r="AB14" s="348">
        <v>141</v>
      </c>
      <c r="AC14" s="120">
        <v>14.1</v>
      </c>
      <c r="AD14" s="348">
        <v>4</v>
      </c>
      <c r="AE14" s="120">
        <v>0.4</v>
      </c>
      <c r="AF14" s="122">
        <v>114</v>
      </c>
      <c r="AG14" s="120">
        <v>11.4</v>
      </c>
      <c r="AH14" s="122">
        <v>532</v>
      </c>
      <c r="AI14" s="120">
        <v>53.2</v>
      </c>
      <c r="AJ14" s="122">
        <v>71</v>
      </c>
      <c r="AK14" s="120">
        <v>7.1</v>
      </c>
      <c r="AL14" s="122">
        <v>1994</v>
      </c>
      <c r="AM14" s="120">
        <v>199.4</v>
      </c>
      <c r="AN14" s="122">
        <v>2153</v>
      </c>
      <c r="AO14" s="120">
        <v>215.3</v>
      </c>
      <c r="AP14" s="122">
        <v>3759</v>
      </c>
      <c r="AQ14" s="120">
        <v>375.9</v>
      </c>
      <c r="AR14" s="122">
        <v>1288</v>
      </c>
      <c r="AS14" s="120">
        <v>128.80000000000001</v>
      </c>
    </row>
    <row r="15" spans="1:45" ht="13.5" customHeight="1" x14ac:dyDescent="0.3">
      <c r="A15" s="119" t="s">
        <v>152</v>
      </c>
      <c r="B15" s="163" t="str">
        <f>'Incentive Goal'!B14</f>
        <v>BURKE</v>
      </c>
      <c r="C15" s="120">
        <v>5</v>
      </c>
      <c r="D15" s="120">
        <v>8</v>
      </c>
      <c r="E15" s="220">
        <v>2202</v>
      </c>
      <c r="F15" s="219">
        <v>440.4</v>
      </c>
      <c r="G15" s="220">
        <v>98</v>
      </c>
      <c r="H15" s="219">
        <v>19.600000000000001</v>
      </c>
      <c r="I15" s="220">
        <v>99</v>
      </c>
      <c r="J15" s="219">
        <v>19.8</v>
      </c>
      <c r="K15" s="121">
        <v>2897197.09</v>
      </c>
      <c r="L15" s="121">
        <v>579439.41799999995</v>
      </c>
      <c r="M15" s="121">
        <v>362149.63624999998</v>
      </c>
      <c r="N15" s="348">
        <v>43053</v>
      </c>
      <c r="O15" s="120">
        <v>8610.6</v>
      </c>
      <c r="P15" s="348">
        <v>316</v>
      </c>
      <c r="Q15" s="120">
        <v>63.2</v>
      </c>
      <c r="R15" s="348">
        <v>742</v>
      </c>
      <c r="S15" s="120">
        <v>148.4</v>
      </c>
      <c r="T15" s="348">
        <v>76</v>
      </c>
      <c r="U15" s="120">
        <v>15.2</v>
      </c>
      <c r="V15" s="348">
        <v>5</v>
      </c>
      <c r="W15" s="120">
        <v>1</v>
      </c>
      <c r="X15" s="348">
        <v>105</v>
      </c>
      <c r="Y15" s="120">
        <v>21</v>
      </c>
      <c r="Z15" s="348">
        <v>51</v>
      </c>
      <c r="AA15" s="120">
        <v>10.199999999999999</v>
      </c>
      <c r="AB15" s="348">
        <v>95</v>
      </c>
      <c r="AC15" s="120">
        <v>19</v>
      </c>
      <c r="AD15" s="348">
        <v>9</v>
      </c>
      <c r="AE15" s="120">
        <v>1.8</v>
      </c>
      <c r="AF15" s="122">
        <v>74</v>
      </c>
      <c r="AG15" s="120">
        <v>14.8</v>
      </c>
      <c r="AH15" s="122">
        <v>118</v>
      </c>
      <c r="AI15" s="120">
        <v>23.6</v>
      </c>
      <c r="AJ15" s="122">
        <v>19</v>
      </c>
      <c r="AK15" s="120">
        <v>3.8</v>
      </c>
      <c r="AL15" s="122">
        <v>1171</v>
      </c>
      <c r="AM15" s="120">
        <v>234.2</v>
      </c>
      <c r="AN15" s="122">
        <v>1379</v>
      </c>
      <c r="AO15" s="120">
        <v>275.8</v>
      </c>
      <c r="AP15" s="122">
        <v>675</v>
      </c>
      <c r="AQ15" s="120">
        <v>135</v>
      </c>
      <c r="AR15" s="122">
        <v>530</v>
      </c>
      <c r="AS15" s="120">
        <v>106</v>
      </c>
    </row>
    <row r="16" spans="1:45" ht="13.5" customHeight="1" x14ac:dyDescent="0.3">
      <c r="A16" s="119" t="s">
        <v>153</v>
      </c>
      <c r="B16" s="163" t="str">
        <f>'Incentive Goal'!B15</f>
        <v>CABARRUS</v>
      </c>
      <c r="C16" s="120">
        <v>16.75</v>
      </c>
      <c r="D16" s="120">
        <v>24.5</v>
      </c>
      <c r="E16" s="220">
        <v>4412</v>
      </c>
      <c r="F16" s="219">
        <v>263.40298507462688</v>
      </c>
      <c r="G16" s="220">
        <v>255</v>
      </c>
      <c r="H16" s="219">
        <v>15.223880597014926</v>
      </c>
      <c r="I16" s="220">
        <v>212</v>
      </c>
      <c r="J16" s="219">
        <v>12.656716417910447</v>
      </c>
      <c r="K16" s="121">
        <v>9453397.2400000002</v>
      </c>
      <c r="L16" s="121">
        <v>564381.92477611941</v>
      </c>
      <c r="M16" s="121">
        <v>385852.9485714286</v>
      </c>
      <c r="N16" s="348">
        <v>56977</v>
      </c>
      <c r="O16" s="120">
        <v>3401.6119402985073</v>
      </c>
      <c r="P16" s="348">
        <v>472</v>
      </c>
      <c r="Q16" s="120">
        <v>28.17910447761194</v>
      </c>
      <c r="R16" s="348">
        <v>4710</v>
      </c>
      <c r="S16" s="120">
        <v>281.19402985074629</v>
      </c>
      <c r="T16" s="348">
        <v>168</v>
      </c>
      <c r="U16" s="120">
        <v>10.029850746268657</v>
      </c>
      <c r="V16" s="348">
        <v>77</v>
      </c>
      <c r="W16" s="120">
        <v>4.5970149253731343</v>
      </c>
      <c r="X16" s="348">
        <v>257</v>
      </c>
      <c r="Y16" s="120">
        <v>15.343283582089553</v>
      </c>
      <c r="Z16" s="348">
        <v>313</v>
      </c>
      <c r="AA16" s="120">
        <v>18.686567164179106</v>
      </c>
      <c r="AB16" s="348">
        <v>208</v>
      </c>
      <c r="AC16" s="120">
        <v>12.417910447761194</v>
      </c>
      <c r="AD16" s="348">
        <v>12</v>
      </c>
      <c r="AE16" s="120">
        <v>0.71641791044776115</v>
      </c>
      <c r="AF16" s="122">
        <v>239</v>
      </c>
      <c r="AG16" s="120">
        <v>14.26865671641791</v>
      </c>
      <c r="AH16" s="122">
        <v>210</v>
      </c>
      <c r="AI16" s="120">
        <v>12.537313432835822</v>
      </c>
      <c r="AJ16" s="122">
        <v>62</v>
      </c>
      <c r="AK16" s="120">
        <v>3.7014925373134329</v>
      </c>
      <c r="AL16" s="122">
        <v>2505</v>
      </c>
      <c r="AM16" s="120">
        <v>149.55223880597015</v>
      </c>
      <c r="AN16" s="122">
        <v>7500</v>
      </c>
      <c r="AO16" s="120">
        <v>447.76119402985074</v>
      </c>
      <c r="AP16" s="122">
        <v>10145</v>
      </c>
      <c r="AQ16" s="120">
        <v>605.67164179104475</v>
      </c>
      <c r="AR16" s="122">
        <v>1869</v>
      </c>
      <c r="AS16" s="120">
        <v>111.58208955223881</v>
      </c>
    </row>
    <row r="17" spans="1:45" ht="13.5" customHeight="1" x14ac:dyDescent="0.3">
      <c r="A17" s="119" t="s">
        <v>152</v>
      </c>
      <c r="B17" s="163" t="str">
        <f>'Incentive Goal'!B16</f>
        <v>CALDWELL</v>
      </c>
      <c r="C17" s="120">
        <v>6.75</v>
      </c>
      <c r="D17" s="120">
        <v>9</v>
      </c>
      <c r="E17" s="220">
        <v>2498</v>
      </c>
      <c r="F17" s="219">
        <v>370.07407407407408</v>
      </c>
      <c r="G17" s="220">
        <v>88</v>
      </c>
      <c r="H17" s="219">
        <v>13.037037037037036</v>
      </c>
      <c r="I17" s="220">
        <v>131</v>
      </c>
      <c r="J17" s="219">
        <v>19.407407407407408</v>
      </c>
      <c r="K17" s="121">
        <v>4054736.09</v>
      </c>
      <c r="L17" s="121">
        <v>600701.64296296297</v>
      </c>
      <c r="M17" s="121">
        <v>450526.2322222222</v>
      </c>
      <c r="N17" s="348">
        <v>42454</v>
      </c>
      <c r="O17" s="120">
        <v>6289.4814814814818</v>
      </c>
      <c r="P17" s="348">
        <v>286</v>
      </c>
      <c r="Q17" s="120">
        <v>42.370370370370374</v>
      </c>
      <c r="R17" s="348">
        <v>310</v>
      </c>
      <c r="S17" s="120">
        <v>45.925925925925924</v>
      </c>
      <c r="T17" s="348">
        <v>40</v>
      </c>
      <c r="U17" s="120">
        <v>5.9259259259259256</v>
      </c>
      <c r="V17" s="348">
        <v>32</v>
      </c>
      <c r="W17" s="120">
        <v>4.7407407407407405</v>
      </c>
      <c r="X17" s="348">
        <v>100</v>
      </c>
      <c r="Y17" s="120">
        <v>14.814814814814815</v>
      </c>
      <c r="Z17" s="348">
        <v>133</v>
      </c>
      <c r="AA17" s="120">
        <v>19.703703703703702</v>
      </c>
      <c r="AB17" s="348">
        <v>125</v>
      </c>
      <c r="AC17" s="120">
        <v>18.518518518518519</v>
      </c>
      <c r="AD17" s="348">
        <v>6</v>
      </c>
      <c r="AE17" s="120">
        <v>0.88888888888888884</v>
      </c>
      <c r="AF17" s="122">
        <v>30</v>
      </c>
      <c r="AG17" s="120">
        <v>4.4444444444444446</v>
      </c>
      <c r="AH17" s="122">
        <v>70</v>
      </c>
      <c r="AI17" s="120">
        <v>10.37037037037037</v>
      </c>
      <c r="AJ17" s="122">
        <v>27</v>
      </c>
      <c r="AK17" s="120">
        <v>4</v>
      </c>
      <c r="AL17" s="122">
        <v>1203</v>
      </c>
      <c r="AM17" s="120">
        <v>178.22222222222223</v>
      </c>
      <c r="AN17" s="122">
        <v>1393</v>
      </c>
      <c r="AO17" s="120">
        <v>206.37037037037038</v>
      </c>
      <c r="AP17" s="122">
        <v>908</v>
      </c>
      <c r="AQ17" s="120">
        <v>134.5185185185185</v>
      </c>
      <c r="AR17" s="122">
        <v>1279</v>
      </c>
      <c r="AS17" s="120">
        <v>189.4814814814815</v>
      </c>
    </row>
    <row r="18" spans="1:45" ht="13.5" customHeight="1" x14ac:dyDescent="0.3">
      <c r="A18" s="119" t="s">
        <v>310</v>
      </c>
      <c r="B18" s="163" t="str">
        <f>'Incentive Goal'!B17</f>
        <v>CAMDEN</v>
      </c>
      <c r="C18" s="120">
        <v>0.5</v>
      </c>
      <c r="D18" s="120">
        <v>1.5</v>
      </c>
      <c r="E18" s="220">
        <v>250</v>
      </c>
      <c r="F18" s="219">
        <v>500</v>
      </c>
      <c r="G18" s="220">
        <v>5</v>
      </c>
      <c r="H18" s="219">
        <v>10</v>
      </c>
      <c r="I18" s="220">
        <v>5</v>
      </c>
      <c r="J18" s="219">
        <v>10</v>
      </c>
      <c r="K18" s="121">
        <v>693008.79</v>
      </c>
      <c r="L18" s="121">
        <v>1386017.58</v>
      </c>
      <c r="M18" s="121">
        <v>462005.86000000004</v>
      </c>
      <c r="N18" s="348">
        <v>18</v>
      </c>
      <c r="O18" s="120">
        <v>36</v>
      </c>
      <c r="P18" s="348">
        <v>0</v>
      </c>
      <c r="Q18" s="120">
        <v>0</v>
      </c>
      <c r="R18" s="348">
        <v>0</v>
      </c>
      <c r="S18" s="120">
        <v>0</v>
      </c>
      <c r="T18" s="348">
        <v>0</v>
      </c>
      <c r="U18" s="120">
        <v>0</v>
      </c>
      <c r="V18" s="348">
        <v>0</v>
      </c>
      <c r="W18" s="120">
        <v>0</v>
      </c>
      <c r="X18" s="348">
        <v>0</v>
      </c>
      <c r="Y18" s="120">
        <v>0</v>
      </c>
      <c r="Z18" s="348">
        <v>0</v>
      </c>
      <c r="AA18" s="120">
        <v>0</v>
      </c>
      <c r="AB18" s="348">
        <v>0</v>
      </c>
      <c r="AC18" s="120">
        <v>0</v>
      </c>
      <c r="AD18" s="348">
        <v>0</v>
      </c>
      <c r="AE18" s="120">
        <v>0</v>
      </c>
      <c r="AF18" s="122">
        <v>0</v>
      </c>
      <c r="AG18" s="120">
        <v>0</v>
      </c>
      <c r="AH18" s="122">
        <v>0</v>
      </c>
      <c r="AI18" s="120">
        <v>0</v>
      </c>
      <c r="AJ18" s="122">
        <v>1</v>
      </c>
      <c r="AK18" s="120">
        <v>2</v>
      </c>
      <c r="AL18" s="122">
        <v>71</v>
      </c>
      <c r="AM18" s="120">
        <v>142</v>
      </c>
      <c r="AN18" s="122">
        <v>0</v>
      </c>
      <c r="AO18" s="120">
        <v>0</v>
      </c>
      <c r="AP18" s="122">
        <v>0</v>
      </c>
      <c r="AQ18" s="120">
        <v>0</v>
      </c>
      <c r="AR18" s="122">
        <v>39</v>
      </c>
      <c r="AS18" s="120">
        <v>78</v>
      </c>
    </row>
    <row r="19" spans="1:45" ht="13.5" customHeight="1" x14ac:dyDescent="0.3">
      <c r="A19" s="119" t="s">
        <v>166</v>
      </c>
      <c r="B19" s="163" t="str">
        <f>'Incentive Goal'!B18</f>
        <v>CARTERET</v>
      </c>
      <c r="C19" s="120">
        <v>4</v>
      </c>
      <c r="D19" s="120">
        <v>6.5</v>
      </c>
      <c r="E19" s="220">
        <v>1773</v>
      </c>
      <c r="F19" s="219">
        <v>443.25</v>
      </c>
      <c r="G19" s="220">
        <v>29</v>
      </c>
      <c r="H19" s="219">
        <v>7.25</v>
      </c>
      <c r="I19" s="220">
        <v>20</v>
      </c>
      <c r="J19" s="219">
        <v>5</v>
      </c>
      <c r="K19" s="121">
        <v>2662322.09</v>
      </c>
      <c r="L19" s="121">
        <v>665580.52249999996</v>
      </c>
      <c r="M19" s="121">
        <v>409588.0138461538</v>
      </c>
      <c r="N19" s="348">
        <v>26017</v>
      </c>
      <c r="O19" s="120">
        <v>6504.25</v>
      </c>
      <c r="P19" s="348">
        <v>96</v>
      </c>
      <c r="Q19" s="120">
        <v>24</v>
      </c>
      <c r="R19" s="348">
        <v>1207</v>
      </c>
      <c r="S19" s="120">
        <v>301.75</v>
      </c>
      <c r="T19" s="348">
        <v>76</v>
      </c>
      <c r="U19" s="120">
        <v>19</v>
      </c>
      <c r="V19" s="348">
        <v>2</v>
      </c>
      <c r="W19" s="120">
        <v>0.5</v>
      </c>
      <c r="X19" s="348">
        <v>30</v>
      </c>
      <c r="Y19" s="120">
        <v>7.5</v>
      </c>
      <c r="Z19" s="348">
        <v>26</v>
      </c>
      <c r="AA19" s="120">
        <v>6.5</v>
      </c>
      <c r="AB19" s="348">
        <v>18</v>
      </c>
      <c r="AC19" s="120">
        <v>4.5</v>
      </c>
      <c r="AD19" s="348">
        <v>40</v>
      </c>
      <c r="AE19" s="120">
        <v>10</v>
      </c>
      <c r="AF19" s="122">
        <v>5</v>
      </c>
      <c r="AG19" s="120">
        <v>1.25</v>
      </c>
      <c r="AH19" s="122">
        <v>125</v>
      </c>
      <c r="AI19" s="120">
        <v>31.25</v>
      </c>
      <c r="AJ19" s="122">
        <v>5</v>
      </c>
      <c r="AK19" s="120">
        <v>1.25</v>
      </c>
      <c r="AL19" s="122">
        <v>345</v>
      </c>
      <c r="AM19" s="120">
        <v>86.25</v>
      </c>
      <c r="AN19" s="122">
        <v>216</v>
      </c>
      <c r="AO19" s="120">
        <v>54</v>
      </c>
      <c r="AP19" s="122">
        <v>669</v>
      </c>
      <c r="AQ19" s="120">
        <v>167.25</v>
      </c>
      <c r="AR19" s="122">
        <v>36</v>
      </c>
      <c r="AS19" s="120">
        <v>9</v>
      </c>
    </row>
    <row r="20" spans="1:45" ht="13.5" customHeight="1" x14ac:dyDescent="0.3">
      <c r="A20" s="119" t="s">
        <v>142</v>
      </c>
      <c r="B20" s="163" t="str">
        <f>'Incentive Goal'!B19</f>
        <v>CASWELL</v>
      </c>
      <c r="C20" s="120">
        <v>3</v>
      </c>
      <c r="D20" s="120">
        <v>4.33</v>
      </c>
      <c r="E20" s="220">
        <v>778</v>
      </c>
      <c r="F20" s="219">
        <v>259.33333333333331</v>
      </c>
      <c r="G20" s="220">
        <v>37</v>
      </c>
      <c r="H20" s="219">
        <v>12.333333333333334</v>
      </c>
      <c r="I20" s="220">
        <v>33</v>
      </c>
      <c r="J20" s="219">
        <v>11</v>
      </c>
      <c r="K20" s="121">
        <v>959941.55</v>
      </c>
      <c r="L20" s="121">
        <v>319980.51666666666</v>
      </c>
      <c r="M20" s="121">
        <v>221695.50808314088</v>
      </c>
      <c r="N20" s="348">
        <v>12839</v>
      </c>
      <c r="O20" s="120">
        <v>4279.666666666667</v>
      </c>
      <c r="P20" s="348">
        <v>41</v>
      </c>
      <c r="Q20" s="120">
        <v>13.666666666666666</v>
      </c>
      <c r="R20" s="348">
        <v>436</v>
      </c>
      <c r="S20" s="120">
        <v>145.33333333333334</v>
      </c>
      <c r="T20" s="348">
        <v>48</v>
      </c>
      <c r="U20" s="120">
        <v>16</v>
      </c>
      <c r="V20" s="348">
        <v>11</v>
      </c>
      <c r="W20" s="120">
        <v>3.6666666666666665</v>
      </c>
      <c r="X20" s="348">
        <v>41</v>
      </c>
      <c r="Y20" s="120">
        <v>13.666666666666666</v>
      </c>
      <c r="Z20" s="348">
        <v>32</v>
      </c>
      <c r="AA20" s="120">
        <v>10.666666666666666</v>
      </c>
      <c r="AB20" s="348">
        <v>36</v>
      </c>
      <c r="AC20" s="120">
        <v>12</v>
      </c>
      <c r="AD20" s="348">
        <v>3</v>
      </c>
      <c r="AE20" s="120">
        <v>1</v>
      </c>
      <c r="AF20" s="122">
        <v>23</v>
      </c>
      <c r="AG20" s="120">
        <v>7.666666666666667</v>
      </c>
      <c r="AH20" s="122">
        <v>27</v>
      </c>
      <c r="AI20" s="120">
        <v>9</v>
      </c>
      <c r="AJ20" s="122">
        <v>4</v>
      </c>
      <c r="AK20" s="120">
        <v>1.3333333333333333</v>
      </c>
      <c r="AL20" s="122">
        <v>182</v>
      </c>
      <c r="AM20" s="120">
        <v>60.666666666666664</v>
      </c>
      <c r="AN20" s="122">
        <v>235</v>
      </c>
      <c r="AO20" s="120">
        <v>78.333333333333329</v>
      </c>
      <c r="AP20" s="122">
        <v>208</v>
      </c>
      <c r="AQ20" s="120">
        <v>69.333333333333329</v>
      </c>
      <c r="AR20" s="122">
        <v>80</v>
      </c>
      <c r="AS20" s="120">
        <v>26.666666666666668</v>
      </c>
    </row>
    <row r="21" spans="1:45" ht="13.5" customHeight="1" x14ac:dyDescent="0.3">
      <c r="A21" s="119" t="s">
        <v>152</v>
      </c>
      <c r="B21" s="163" t="str">
        <f>'Incentive Goal'!B20</f>
        <v>CATAWBA</v>
      </c>
      <c r="C21" s="120">
        <v>17</v>
      </c>
      <c r="D21" s="120">
        <v>23</v>
      </c>
      <c r="E21" s="220">
        <v>4416</v>
      </c>
      <c r="F21" s="219">
        <v>259.76470588235293</v>
      </c>
      <c r="G21" s="220">
        <v>107</v>
      </c>
      <c r="H21" s="219">
        <v>6.2941176470588234</v>
      </c>
      <c r="I21" s="220">
        <v>182</v>
      </c>
      <c r="J21" s="219">
        <v>10.705882352941176</v>
      </c>
      <c r="K21" s="121">
        <v>7542973.7699999996</v>
      </c>
      <c r="L21" s="121">
        <v>443704.3394117647</v>
      </c>
      <c r="M21" s="121">
        <v>327955.38130434783</v>
      </c>
      <c r="N21" s="348">
        <v>64371</v>
      </c>
      <c r="O21" s="120">
        <v>3786.5294117647059</v>
      </c>
      <c r="P21" s="348">
        <v>331</v>
      </c>
      <c r="Q21" s="120">
        <v>19.470588235294116</v>
      </c>
      <c r="R21" s="348">
        <v>2113</v>
      </c>
      <c r="S21" s="120">
        <v>124.29411764705883</v>
      </c>
      <c r="T21" s="348">
        <v>32</v>
      </c>
      <c r="U21" s="120">
        <v>1.8823529411764706</v>
      </c>
      <c r="V21" s="348">
        <v>15</v>
      </c>
      <c r="W21" s="120">
        <v>0.88235294117647056</v>
      </c>
      <c r="X21" s="348">
        <v>130</v>
      </c>
      <c r="Y21" s="120">
        <v>7.6470588235294121</v>
      </c>
      <c r="Z21" s="348">
        <v>54</v>
      </c>
      <c r="AA21" s="120">
        <v>3.1764705882352939</v>
      </c>
      <c r="AB21" s="348">
        <v>179</v>
      </c>
      <c r="AC21" s="120">
        <v>10.529411764705882</v>
      </c>
      <c r="AD21" s="348">
        <v>31</v>
      </c>
      <c r="AE21" s="120">
        <v>1.8235294117647058</v>
      </c>
      <c r="AF21" s="122">
        <v>83</v>
      </c>
      <c r="AG21" s="120">
        <v>4.882352941176471</v>
      </c>
      <c r="AH21" s="122">
        <v>204</v>
      </c>
      <c r="AI21" s="120">
        <v>12</v>
      </c>
      <c r="AJ21" s="122">
        <v>70</v>
      </c>
      <c r="AK21" s="120">
        <v>4.117647058823529</v>
      </c>
      <c r="AL21" s="122">
        <v>2168</v>
      </c>
      <c r="AM21" s="120">
        <v>127.52941176470588</v>
      </c>
      <c r="AN21" s="122">
        <v>4030</v>
      </c>
      <c r="AO21" s="120">
        <v>237.05882352941177</v>
      </c>
      <c r="AP21" s="122">
        <v>3931</v>
      </c>
      <c r="AQ21" s="120">
        <v>231.23529411764707</v>
      </c>
      <c r="AR21" s="122">
        <v>1704</v>
      </c>
      <c r="AS21" s="120">
        <v>100.23529411764706</v>
      </c>
    </row>
    <row r="22" spans="1:45" ht="13.5" customHeight="1" x14ac:dyDescent="0.3">
      <c r="A22" s="119" t="s">
        <v>142</v>
      </c>
      <c r="B22" s="163" t="str">
        <f>'Incentive Goal'!B21</f>
        <v>CHATHAM</v>
      </c>
      <c r="C22" s="120">
        <v>4</v>
      </c>
      <c r="D22" s="120">
        <v>5</v>
      </c>
      <c r="E22" s="220">
        <v>1264</v>
      </c>
      <c r="F22" s="219">
        <v>316</v>
      </c>
      <c r="G22" s="220">
        <v>44</v>
      </c>
      <c r="H22" s="219">
        <v>11</v>
      </c>
      <c r="I22" s="220">
        <v>40</v>
      </c>
      <c r="J22" s="219">
        <v>10</v>
      </c>
      <c r="K22" s="121">
        <v>1964795.98</v>
      </c>
      <c r="L22" s="121">
        <v>491198.995</v>
      </c>
      <c r="M22" s="121">
        <v>392959.196</v>
      </c>
      <c r="N22" s="348">
        <v>17885</v>
      </c>
      <c r="O22" s="120">
        <v>4471.25</v>
      </c>
      <c r="P22" s="348">
        <v>115</v>
      </c>
      <c r="Q22" s="120">
        <v>28.75</v>
      </c>
      <c r="R22" s="348">
        <v>1186</v>
      </c>
      <c r="S22" s="120">
        <v>296.5</v>
      </c>
      <c r="T22" s="348">
        <v>47</v>
      </c>
      <c r="U22" s="120">
        <v>11.75</v>
      </c>
      <c r="V22" s="348">
        <v>22</v>
      </c>
      <c r="W22" s="120">
        <v>5.5</v>
      </c>
      <c r="X22" s="348">
        <v>50</v>
      </c>
      <c r="Y22" s="120">
        <v>12.5</v>
      </c>
      <c r="Z22" s="348">
        <v>65</v>
      </c>
      <c r="AA22" s="120">
        <v>16.25</v>
      </c>
      <c r="AB22" s="348">
        <v>39</v>
      </c>
      <c r="AC22" s="120">
        <v>9.75</v>
      </c>
      <c r="AD22" s="348">
        <v>6</v>
      </c>
      <c r="AE22" s="120">
        <v>1.5</v>
      </c>
      <c r="AF22" s="122">
        <v>26</v>
      </c>
      <c r="AG22" s="120">
        <v>6.5</v>
      </c>
      <c r="AH22" s="122">
        <v>42</v>
      </c>
      <c r="AI22" s="120">
        <v>10.5</v>
      </c>
      <c r="AJ22" s="122">
        <v>17</v>
      </c>
      <c r="AK22" s="120">
        <v>4.25</v>
      </c>
      <c r="AL22" s="122">
        <v>341</v>
      </c>
      <c r="AM22" s="120">
        <v>85.25</v>
      </c>
      <c r="AN22" s="122">
        <v>343</v>
      </c>
      <c r="AO22" s="120">
        <v>85.75</v>
      </c>
      <c r="AP22" s="122">
        <v>1209</v>
      </c>
      <c r="AQ22" s="120">
        <v>302.25</v>
      </c>
      <c r="AR22" s="122">
        <v>263</v>
      </c>
      <c r="AS22" s="120">
        <v>65.75</v>
      </c>
    </row>
    <row r="23" spans="1:45" ht="13.5" customHeight="1" x14ac:dyDescent="0.3">
      <c r="A23" s="119" t="s">
        <v>251</v>
      </c>
      <c r="B23" s="163" t="str">
        <f>'Incentive Goal'!B22</f>
        <v>CHEROKEE</v>
      </c>
      <c r="C23" s="120">
        <v>1</v>
      </c>
      <c r="D23" s="120">
        <v>2.1</v>
      </c>
      <c r="E23" s="220">
        <v>548</v>
      </c>
      <c r="F23" s="219">
        <v>548</v>
      </c>
      <c r="G23" s="220">
        <v>12</v>
      </c>
      <c r="H23" s="219">
        <v>12</v>
      </c>
      <c r="I23" s="220">
        <v>43</v>
      </c>
      <c r="J23" s="219">
        <v>43</v>
      </c>
      <c r="K23" s="121">
        <v>756586.95</v>
      </c>
      <c r="L23" s="121">
        <v>756586.95</v>
      </c>
      <c r="M23" s="121">
        <v>360279.49999999994</v>
      </c>
      <c r="N23" s="348">
        <v>7707</v>
      </c>
      <c r="O23" s="120">
        <v>7707</v>
      </c>
      <c r="P23" s="348">
        <v>34</v>
      </c>
      <c r="Q23" s="120">
        <v>34</v>
      </c>
      <c r="R23" s="348">
        <v>46</v>
      </c>
      <c r="S23" s="120">
        <v>46</v>
      </c>
      <c r="T23" s="348">
        <v>1</v>
      </c>
      <c r="U23" s="120">
        <v>1</v>
      </c>
      <c r="V23" s="348">
        <v>6</v>
      </c>
      <c r="W23" s="120">
        <v>6</v>
      </c>
      <c r="X23" s="348">
        <v>13</v>
      </c>
      <c r="Y23" s="120">
        <v>13</v>
      </c>
      <c r="Z23" s="348">
        <v>37</v>
      </c>
      <c r="AA23" s="120">
        <v>37</v>
      </c>
      <c r="AB23" s="348">
        <v>43</v>
      </c>
      <c r="AC23" s="120">
        <v>43</v>
      </c>
      <c r="AD23" s="348">
        <v>1</v>
      </c>
      <c r="AE23" s="120">
        <v>1</v>
      </c>
      <c r="AF23" s="122">
        <v>2</v>
      </c>
      <c r="AG23" s="120">
        <v>2</v>
      </c>
      <c r="AH23" s="122">
        <v>0</v>
      </c>
      <c r="AI23" s="120">
        <v>0</v>
      </c>
      <c r="AJ23" s="122">
        <v>2</v>
      </c>
      <c r="AK23" s="120">
        <v>2</v>
      </c>
      <c r="AL23" s="122">
        <v>36</v>
      </c>
      <c r="AM23" s="120">
        <v>36</v>
      </c>
      <c r="AN23" s="122">
        <v>283</v>
      </c>
      <c r="AO23" s="120">
        <v>283</v>
      </c>
      <c r="AP23" s="122">
        <v>320</v>
      </c>
      <c r="AQ23" s="120">
        <v>320</v>
      </c>
      <c r="AR23" s="122">
        <v>69</v>
      </c>
      <c r="AS23" s="120">
        <v>69</v>
      </c>
    </row>
    <row r="24" spans="1:45" ht="13.5" customHeight="1" x14ac:dyDescent="0.3">
      <c r="A24" s="119" t="s">
        <v>310</v>
      </c>
      <c r="B24" s="163" t="str">
        <f>'Incentive Goal'!B23</f>
        <v>CHOWAN</v>
      </c>
      <c r="C24" s="120">
        <v>2</v>
      </c>
      <c r="D24" s="120">
        <v>4</v>
      </c>
      <c r="E24" s="220">
        <v>775</v>
      </c>
      <c r="F24" s="219">
        <v>387.5</v>
      </c>
      <c r="G24" s="220">
        <v>24</v>
      </c>
      <c r="H24" s="219">
        <v>12</v>
      </c>
      <c r="I24" s="220">
        <v>29</v>
      </c>
      <c r="J24" s="219">
        <v>14.5</v>
      </c>
      <c r="K24" s="121">
        <v>1021876.35</v>
      </c>
      <c r="L24" s="121">
        <v>510938.17499999999</v>
      </c>
      <c r="M24" s="121">
        <v>255469.08749999999</v>
      </c>
      <c r="N24" s="348">
        <v>11947</v>
      </c>
      <c r="O24" s="120">
        <v>5973.5</v>
      </c>
      <c r="P24" s="348">
        <v>39</v>
      </c>
      <c r="Q24" s="120">
        <v>19.5</v>
      </c>
      <c r="R24" s="348">
        <v>560</v>
      </c>
      <c r="S24" s="120">
        <v>280</v>
      </c>
      <c r="T24" s="348">
        <v>5</v>
      </c>
      <c r="U24" s="120">
        <v>2.5</v>
      </c>
      <c r="V24" s="348">
        <v>24</v>
      </c>
      <c r="W24" s="120">
        <v>12</v>
      </c>
      <c r="X24" s="348">
        <v>27</v>
      </c>
      <c r="Y24" s="120">
        <v>13.5</v>
      </c>
      <c r="Z24" s="348">
        <v>34</v>
      </c>
      <c r="AA24" s="120">
        <v>17</v>
      </c>
      <c r="AB24" s="348">
        <v>24</v>
      </c>
      <c r="AC24" s="120">
        <v>12</v>
      </c>
      <c r="AD24" s="348">
        <v>2</v>
      </c>
      <c r="AE24" s="120">
        <v>1</v>
      </c>
      <c r="AF24" s="122">
        <v>19</v>
      </c>
      <c r="AG24" s="120">
        <v>9.5</v>
      </c>
      <c r="AH24" s="122">
        <v>31</v>
      </c>
      <c r="AI24" s="120">
        <v>15.5</v>
      </c>
      <c r="AJ24" s="122">
        <v>18</v>
      </c>
      <c r="AK24" s="120">
        <v>9</v>
      </c>
      <c r="AL24" s="122">
        <v>180</v>
      </c>
      <c r="AM24" s="120">
        <v>90</v>
      </c>
      <c r="AN24" s="122">
        <v>130</v>
      </c>
      <c r="AO24" s="120">
        <v>65</v>
      </c>
      <c r="AP24" s="122">
        <v>127</v>
      </c>
      <c r="AQ24" s="120">
        <v>63.5</v>
      </c>
      <c r="AR24" s="122">
        <v>49</v>
      </c>
      <c r="AS24" s="120">
        <v>24.5</v>
      </c>
    </row>
    <row r="25" spans="1:45" ht="13.5" customHeight="1" x14ac:dyDescent="0.3">
      <c r="A25" s="119" t="s">
        <v>251</v>
      </c>
      <c r="B25" s="163" t="str">
        <f>'Incentive Goal'!B24</f>
        <v>CLAY</v>
      </c>
      <c r="C25" s="120">
        <v>1</v>
      </c>
      <c r="D25" s="120">
        <v>1.2000000000000002</v>
      </c>
      <c r="E25" s="220">
        <v>200</v>
      </c>
      <c r="F25" s="219">
        <v>200</v>
      </c>
      <c r="G25" s="221">
        <v>20</v>
      </c>
      <c r="H25" s="219">
        <v>20</v>
      </c>
      <c r="I25" s="220">
        <v>6</v>
      </c>
      <c r="J25" s="219">
        <v>6</v>
      </c>
      <c r="K25" s="121">
        <v>353667.69</v>
      </c>
      <c r="L25" s="121">
        <v>353667.69</v>
      </c>
      <c r="M25" s="121">
        <v>294723.07499999995</v>
      </c>
      <c r="N25" s="348">
        <v>2100</v>
      </c>
      <c r="O25" s="120">
        <v>2100</v>
      </c>
      <c r="P25" s="348">
        <v>6</v>
      </c>
      <c r="Q25" s="120">
        <v>6</v>
      </c>
      <c r="R25" s="348">
        <v>15</v>
      </c>
      <c r="S25" s="120">
        <v>15</v>
      </c>
      <c r="T25" s="348">
        <v>0</v>
      </c>
      <c r="U25" s="120">
        <v>0</v>
      </c>
      <c r="V25" s="348">
        <v>0</v>
      </c>
      <c r="W25" s="120">
        <v>0</v>
      </c>
      <c r="X25" s="348">
        <v>20</v>
      </c>
      <c r="Y25" s="120">
        <v>20</v>
      </c>
      <c r="Z25" s="348">
        <v>4</v>
      </c>
      <c r="AA25" s="120">
        <v>4</v>
      </c>
      <c r="AB25" s="348">
        <v>7</v>
      </c>
      <c r="AC25" s="120">
        <v>7</v>
      </c>
      <c r="AD25" s="348">
        <v>14</v>
      </c>
      <c r="AE25" s="120">
        <v>14</v>
      </c>
      <c r="AF25" s="122">
        <v>2</v>
      </c>
      <c r="AG25" s="120">
        <v>2</v>
      </c>
      <c r="AH25" s="122">
        <v>7</v>
      </c>
      <c r="AI25" s="120">
        <v>7</v>
      </c>
      <c r="AJ25" s="122">
        <v>3</v>
      </c>
      <c r="AK25" s="120">
        <v>3</v>
      </c>
      <c r="AL25" s="122">
        <v>42</v>
      </c>
      <c r="AM25" s="120">
        <v>42</v>
      </c>
      <c r="AN25" s="122">
        <v>79</v>
      </c>
      <c r="AO25" s="120">
        <v>79</v>
      </c>
      <c r="AP25" s="122">
        <v>241</v>
      </c>
      <c r="AQ25" s="120">
        <v>241</v>
      </c>
      <c r="AR25" s="122">
        <v>13</v>
      </c>
      <c r="AS25" s="120">
        <v>13</v>
      </c>
    </row>
    <row r="26" spans="1:45" ht="13.5" customHeight="1" x14ac:dyDescent="0.3">
      <c r="A26" s="119" t="s">
        <v>152</v>
      </c>
      <c r="B26" s="163" t="str">
        <f>'Incentive Goal'!B25</f>
        <v>CLEVELAND</v>
      </c>
      <c r="C26" s="120">
        <v>12</v>
      </c>
      <c r="D26" s="120">
        <v>17</v>
      </c>
      <c r="E26" s="220">
        <v>5306</v>
      </c>
      <c r="F26" s="219">
        <v>442.16666666666669</v>
      </c>
      <c r="G26" s="220">
        <v>80</v>
      </c>
      <c r="H26" s="219">
        <v>6.666666666666667</v>
      </c>
      <c r="I26" s="220">
        <v>141</v>
      </c>
      <c r="J26" s="219">
        <v>11.75</v>
      </c>
      <c r="K26" s="121">
        <v>6195465.7599999998</v>
      </c>
      <c r="L26" s="121">
        <v>516288.8133333333</v>
      </c>
      <c r="M26" s="121">
        <v>364439.16235294117</v>
      </c>
      <c r="N26" s="348">
        <v>99284</v>
      </c>
      <c r="O26" s="120">
        <v>8273.6666666666661</v>
      </c>
      <c r="P26" s="348">
        <v>270</v>
      </c>
      <c r="Q26" s="120">
        <v>22.5</v>
      </c>
      <c r="R26" s="348">
        <v>2233</v>
      </c>
      <c r="S26" s="120">
        <v>186.08333333333334</v>
      </c>
      <c r="T26" s="348">
        <v>35</v>
      </c>
      <c r="U26" s="120">
        <v>2.9166666666666665</v>
      </c>
      <c r="V26" s="348">
        <v>71</v>
      </c>
      <c r="W26" s="120">
        <v>5.916666666666667</v>
      </c>
      <c r="X26" s="348">
        <v>81</v>
      </c>
      <c r="Y26" s="120">
        <v>6.75</v>
      </c>
      <c r="Z26" s="348">
        <v>193</v>
      </c>
      <c r="AA26" s="120">
        <v>16.083333333333332</v>
      </c>
      <c r="AB26" s="348">
        <v>121</v>
      </c>
      <c r="AC26" s="120">
        <v>10.083333333333334</v>
      </c>
      <c r="AD26" s="348">
        <v>115</v>
      </c>
      <c r="AE26" s="120">
        <v>9.5833333333333339</v>
      </c>
      <c r="AF26" s="122">
        <v>87</v>
      </c>
      <c r="AG26" s="120">
        <v>7.25</v>
      </c>
      <c r="AH26" s="122">
        <v>272</v>
      </c>
      <c r="AI26" s="120">
        <v>22.666666666666668</v>
      </c>
      <c r="AJ26" s="122">
        <v>18</v>
      </c>
      <c r="AK26" s="120">
        <v>1.5</v>
      </c>
      <c r="AL26" s="122">
        <v>1923</v>
      </c>
      <c r="AM26" s="120">
        <v>160.25</v>
      </c>
      <c r="AN26" s="122">
        <v>1180</v>
      </c>
      <c r="AO26" s="120">
        <v>98.333333333333329</v>
      </c>
      <c r="AP26" s="122">
        <v>2243</v>
      </c>
      <c r="AQ26" s="120">
        <v>186.91666666666666</v>
      </c>
      <c r="AR26" s="122">
        <v>462</v>
      </c>
      <c r="AS26" s="120">
        <v>38.5</v>
      </c>
    </row>
    <row r="27" spans="1:45" ht="13.5" customHeight="1" x14ac:dyDescent="0.3">
      <c r="A27" s="119" t="s">
        <v>166</v>
      </c>
      <c r="B27" s="163" t="str">
        <f>'Incentive Goal'!B26</f>
        <v>COLUMBUS</v>
      </c>
      <c r="C27" s="120">
        <v>8</v>
      </c>
      <c r="D27" s="120">
        <v>13</v>
      </c>
      <c r="E27" s="220">
        <v>2976</v>
      </c>
      <c r="F27" s="219">
        <v>372</v>
      </c>
      <c r="G27" s="220">
        <v>59</v>
      </c>
      <c r="H27" s="219">
        <v>7.375</v>
      </c>
      <c r="I27" s="220">
        <v>125</v>
      </c>
      <c r="J27" s="219">
        <v>15.625</v>
      </c>
      <c r="K27" s="121">
        <v>3534637.42</v>
      </c>
      <c r="L27" s="121">
        <v>441829.67749999999</v>
      </c>
      <c r="M27" s="121">
        <v>271895.18615384615</v>
      </c>
      <c r="N27" s="348">
        <v>48415</v>
      </c>
      <c r="O27" s="120">
        <v>6051.875</v>
      </c>
      <c r="P27" s="348">
        <v>154</v>
      </c>
      <c r="Q27" s="120">
        <v>19.25</v>
      </c>
      <c r="R27" s="348">
        <v>2278</v>
      </c>
      <c r="S27" s="120">
        <v>284.75</v>
      </c>
      <c r="T27" s="348">
        <v>169</v>
      </c>
      <c r="U27" s="120">
        <v>21.125</v>
      </c>
      <c r="V27" s="348">
        <v>63</v>
      </c>
      <c r="W27" s="120">
        <v>7.875</v>
      </c>
      <c r="X27" s="348">
        <v>56</v>
      </c>
      <c r="Y27" s="120">
        <v>7</v>
      </c>
      <c r="Z27" s="348">
        <v>142</v>
      </c>
      <c r="AA27" s="120">
        <v>17.75</v>
      </c>
      <c r="AB27" s="348">
        <v>106</v>
      </c>
      <c r="AC27" s="120">
        <v>13.25</v>
      </c>
      <c r="AD27" s="348">
        <v>27</v>
      </c>
      <c r="AE27" s="120">
        <v>3.375</v>
      </c>
      <c r="AF27" s="122">
        <v>29</v>
      </c>
      <c r="AG27" s="120">
        <v>3.625</v>
      </c>
      <c r="AH27" s="122">
        <v>191</v>
      </c>
      <c r="AI27" s="120">
        <v>23.875</v>
      </c>
      <c r="AJ27" s="122">
        <v>28</v>
      </c>
      <c r="AK27" s="120">
        <v>3.5</v>
      </c>
      <c r="AL27" s="122">
        <v>1211</v>
      </c>
      <c r="AM27" s="120">
        <v>151.375</v>
      </c>
      <c r="AN27" s="122">
        <v>1211</v>
      </c>
      <c r="AO27" s="120">
        <v>151.375</v>
      </c>
      <c r="AP27" s="122">
        <v>7463</v>
      </c>
      <c r="AQ27" s="120">
        <v>932.875</v>
      </c>
      <c r="AR27" s="122">
        <v>419</v>
      </c>
      <c r="AS27" s="120">
        <v>52.375</v>
      </c>
    </row>
    <row r="28" spans="1:45" ht="13.5" customHeight="1" x14ac:dyDescent="0.3">
      <c r="A28" s="119" t="s">
        <v>166</v>
      </c>
      <c r="B28" s="163" t="str">
        <f>'Incentive Goal'!B27</f>
        <v>CRAVEN</v>
      </c>
      <c r="C28" s="120">
        <v>8</v>
      </c>
      <c r="D28" s="120">
        <v>9</v>
      </c>
      <c r="E28" s="220">
        <v>3539</v>
      </c>
      <c r="F28" s="219">
        <v>442.375</v>
      </c>
      <c r="G28" s="220">
        <v>107</v>
      </c>
      <c r="H28" s="219">
        <v>13.375</v>
      </c>
      <c r="I28" s="220">
        <v>127</v>
      </c>
      <c r="J28" s="219">
        <v>15.875</v>
      </c>
      <c r="K28" s="121">
        <v>5627271.3899999997</v>
      </c>
      <c r="L28" s="121">
        <v>703408.92374999996</v>
      </c>
      <c r="M28" s="121">
        <v>625252.37666666659</v>
      </c>
      <c r="N28" s="348">
        <v>44265</v>
      </c>
      <c r="O28" s="120">
        <v>5533.125</v>
      </c>
      <c r="P28" s="348">
        <v>137</v>
      </c>
      <c r="Q28" s="120">
        <v>17.125</v>
      </c>
      <c r="R28" s="348">
        <v>4719</v>
      </c>
      <c r="S28" s="120">
        <v>589.875</v>
      </c>
      <c r="T28" s="348">
        <v>39</v>
      </c>
      <c r="U28" s="120">
        <v>4.875</v>
      </c>
      <c r="V28" s="348">
        <v>74</v>
      </c>
      <c r="W28" s="120">
        <v>9.25</v>
      </c>
      <c r="X28" s="348">
        <v>106</v>
      </c>
      <c r="Y28" s="120">
        <v>13.25</v>
      </c>
      <c r="Z28" s="348">
        <v>193</v>
      </c>
      <c r="AA28" s="120">
        <v>24.125</v>
      </c>
      <c r="AB28" s="348">
        <v>114</v>
      </c>
      <c r="AC28" s="120">
        <v>14.25</v>
      </c>
      <c r="AD28" s="348">
        <v>82</v>
      </c>
      <c r="AE28" s="120">
        <v>10.25</v>
      </c>
      <c r="AF28" s="122">
        <v>15</v>
      </c>
      <c r="AG28" s="120">
        <v>1.875</v>
      </c>
      <c r="AH28" s="122">
        <v>115</v>
      </c>
      <c r="AI28" s="120">
        <v>14.375</v>
      </c>
      <c r="AJ28" s="122">
        <v>29</v>
      </c>
      <c r="AK28" s="120">
        <v>3.625</v>
      </c>
      <c r="AL28" s="122">
        <v>1190</v>
      </c>
      <c r="AM28" s="120">
        <v>148.75</v>
      </c>
      <c r="AN28" s="122">
        <v>927</v>
      </c>
      <c r="AO28" s="120">
        <v>115.875</v>
      </c>
      <c r="AP28" s="122">
        <v>2322</v>
      </c>
      <c r="AQ28" s="120">
        <v>290.25</v>
      </c>
      <c r="AR28" s="122">
        <v>428</v>
      </c>
      <c r="AS28" s="120">
        <v>53.5</v>
      </c>
    </row>
    <row r="29" spans="1:45" ht="13.5" customHeight="1" x14ac:dyDescent="0.3">
      <c r="A29" s="119" t="s">
        <v>166</v>
      </c>
      <c r="B29" s="163" t="str">
        <f>'Incentive Goal'!B28</f>
        <v>CUMBERLAND</v>
      </c>
      <c r="C29" s="120">
        <v>45</v>
      </c>
      <c r="D29" s="120">
        <v>76</v>
      </c>
      <c r="E29" s="220">
        <v>16539</v>
      </c>
      <c r="F29" s="219">
        <v>367.53333333333336</v>
      </c>
      <c r="G29" s="220">
        <v>743</v>
      </c>
      <c r="H29" s="219">
        <v>16.511111111111113</v>
      </c>
      <c r="I29" s="220">
        <v>571</v>
      </c>
      <c r="J29" s="219">
        <v>12.688888888888888</v>
      </c>
      <c r="K29" s="121">
        <v>27369986.670000002</v>
      </c>
      <c r="L29" s="121">
        <v>608221.92600000009</v>
      </c>
      <c r="M29" s="121">
        <v>360131.40355263161</v>
      </c>
      <c r="N29" s="348">
        <v>232956</v>
      </c>
      <c r="O29" s="120">
        <v>5176.8</v>
      </c>
      <c r="P29" s="348">
        <v>1592</v>
      </c>
      <c r="Q29" s="120">
        <v>35.37777777777778</v>
      </c>
      <c r="R29" s="348">
        <v>35168</v>
      </c>
      <c r="S29" s="120">
        <v>781.51111111111106</v>
      </c>
      <c r="T29" s="348">
        <v>1851</v>
      </c>
      <c r="U29" s="120">
        <v>41.133333333333333</v>
      </c>
      <c r="V29" s="348">
        <v>255</v>
      </c>
      <c r="W29" s="120">
        <v>5.666666666666667</v>
      </c>
      <c r="X29" s="348">
        <v>830</v>
      </c>
      <c r="Y29" s="120">
        <v>18.444444444444443</v>
      </c>
      <c r="Z29" s="348">
        <v>756</v>
      </c>
      <c r="AA29" s="120">
        <v>16.8</v>
      </c>
      <c r="AB29" s="348">
        <v>524</v>
      </c>
      <c r="AC29" s="120">
        <v>11.644444444444444</v>
      </c>
      <c r="AD29" s="348">
        <v>345</v>
      </c>
      <c r="AE29" s="120">
        <v>7.666666666666667</v>
      </c>
      <c r="AF29" s="122">
        <v>789</v>
      </c>
      <c r="AG29" s="120">
        <v>17.533333333333335</v>
      </c>
      <c r="AH29" s="122">
        <v>664</v>
      </c>
      <c r="AI29" s="120">
        <v>14.755555555555556</v>
      </c>
      <c r="AJ29" s="122">
        <v>231</v>
      </c>
      <c r="AK29" s="120">
        <v>5.1333333333333337</v>
      </c>
      <c r="AL29" s="122">
        <v>6340</v>
      </c>
      <c r="AM29" s="120">
        <v>140.88888888888889</v>
      </c>
      <c r="AN29" s="122">
        <v>6161</v>
      </c>
      <c r="AO29" s="120">
        <v>136.9111111111111</v>
      </c>
      <c r="AP29" s="122">
        <v>33004</v>
      </c>
      <c r="AQ29" s="120">
        <v>733.42222222222222</v>
      </c>
      <c r="AR29" s="122">
        <v>272</v>
      </c>
      <c r="AS29" s="120">
        <v>6.0444444444444443</v>
      </c>
    </row>
    <row r="30" spans="1:45" ht="13.5" customHeight="1" x14ac:dyDescent="0.3">
      <c r="A30" s="119" t="s">
        <v>310</v>
      </c>
      <c r="B30" s="163" t="str">
        <f>'Incentive Goal'!B29</f>
        <v>CURRITUCK</v>
      </c>
      <c r="C30" s="120">
        <v>2</v>
      </c>
      <c r="D30" s="120">
        <v>2.5</v>
      </c>
      <c r="E30" s="220">
        <v>661</v>
      </c>
      <c r="F30" s="219">
        <v>330.5</v>
      </c>
      <c r="G30" s="220">
        <v>20</v>
      </c>
      <c r="H30" s="219">
        <v>10</v>
      </c>
      <c r="I30" s="220">
        <v>34</v>
      </c>
      <c r="J30" s="219">
        <v>17</v>
      </c>
      <c r="K30" s="121">
        <v>1518676.02</v>
      </c>
      <c r="L30" s="121">
        <v>759338.01</v>
      </c>
      <c r="M30" s="121">
        <v>607470.40800000005</v>
      </c>
      <c r="N30" s="348">
        <v>5771</v>
      </c>
      <c r="O30" s="120">
        <v>2885.5</v>
      </c>
      <c r="P30" s="348">
        <v>12</v>
      </c>
      <c r="Q30" s="120">
        <v>6</v>
      </c>
      <c r="R30" s="348">
        <v>179</v>
      </c>
      <c r="S30" s="120">
        <v>89.5</v>
      </c>
      <c r="T30" s="348">
        <v>1</v>
      </c>
      <c r="U30" s="120">
        <v>0.5</v>
      </c>
      <c r="V30" s="348">
        <v>1</v>
      </c>
      <c r="W30" s="120">
        <v>0.5</v>
      </c>
      <c r="X30" s="348">
        <v>9</v>
      </c>
      <c r="Y30" s="120">
        <v>4.5</v>
      </c>
      <c r="Z30" s="348">
        <v>0</v>
      </c>
      <c r="AA30" s="120">
        <v>0</v>
      </c>
      <c r="AB30" s="348">
        <v>8</v>
      </c>
      <c r="AC30" s="120">
        <v>4</v>
      </c>
      <c r="AD30" s="348">
        <v>0</v>
      </c>
      <c r="AE30" s="120">
        <v>0</v>
      </c>
      <c r="AF30" s="122">
        <v>17</v>
      </c>
      <c r="AG30" s="120">
        <v>8.5</v>
      </c>
      <c r="AH30" s="122">
        <v>50</v>
      </c>
      <c r="AI30" s="120">
        <v>25</v>
      </c>
      <c r="AJ30" s="122">
        <v>12</v>
      </c>
      <c r="AK30" s="120">
        <v>6</v>
      </c>
      <c r="AL30" s="122">
        <v>177</v>
      </c>
      <c r="AM30" s="120">
        <v>88.5</v>
      </c>
      <c r="AN30" s="122">
        <v>668</v>
      </c>
      <c r="AO30" s="120">
        <v>334</v>
      </c>
      <c r="AP30" s="122">
        <v>348</v>
      </c>
      <c r="AQ30" s="120">
        <v>174</v>
      </c>
      <c r="AR30" s="122">
        <v>159</v>
      </c>
      <c r="AS30" s="120">
        <v>79.5</v>
      </c>
    </row>
    <row r="31" spans="1:45" ht="13.5" customHeight="1" x14ac:dyDescent="0.3">
      <c r="A31" s="119" t="s">
        <v>310</v>
      </c>
      <c r="B31" s="163" t="str">
        <f>'Incentive Goal'!B30</f>
        <v>DARE</v>
      </c>
      <c r="C31" s="120">
        <v>2</v>
      </c>
      <c r="D31" s="120">
        <v>2.5</v>
      </c>
      <c r="E31" s="220">
        <v>640</v>
      </c>
      <c r="F31" s="219">
        <v>320</v>
      </c>
      <c r="G31" s="220">
        <v>14</v>
      </c>
      <c r="H31" s="219">
        <v>7</v>
      </c>
      <c r="I31" s="220">
        <v>25</v>
      </c>
      <c r="J31" s="219">
        <v>12.5</v>
      </c>
      <c r="K31" s="121">
        <v>1400036.45</v>
      </c>
      <c r="L31" s="121">
        <v>700018.22499999998</v>
      </c>
      <c r="M31" s="121">
        <v>560014.57999999996</v>
      </c>
      <c r="N31" s="348">
        <v>8687</v>
      </c>
      <c r="O31" s="120">
        <v>4343.5</v>
      </c>
      <c r="P31" s="348">
        <v>89</v>
      </c>
      <c r="Q31" s="120">
        <v>44.5</v>
      </c>
      <c r="R31" s="348">
        <v>335</v>
      </c>
      <c r="S31" s="120">
        <v>167.5</v>
      </c>
      <c r="T31" s="348">
        <v>11</v>
      </c>
      <c r="U31" s="120">
        <v>5.5</v>
      </c>
      <c r="V31" s="348">
        <v>5</v>
      </c>
      <c r="W31" s="120">
        <v>2.5</v>
      </c>
      <c r="X31" s="348">
        <v>32</v>
      </c>
      <c r="Y31" s="120">
        <v>16</v>
      </c>
      <c r="Z31" s="348">
        <v>39</v>
      </c>
      <c r="AA31" s="120">
        <v>19.5</v>
      </c>
      <c r="AB31" s="348">
        <v>43</v>
      </c>
      <c r="AC31" s="120">
        <v>21.5</v>
      </c>
      <c r="AD31" s="348">
        <v>0</v>
      </c>
      <c r="AE31" s="120">
        <v>0</v>
      </c>
      <c r="AF31" s="122">
        <v>14</v>
      </c>
      <c r="AG31" s="120">
        <v>7</v>
      </c>
      <c r="AH31" s="122">
        <v>38</v>
      </c>
      <c r="AI31" s="120">
        <v>19</v>
      </c>
      <c r="AJ31" s="122">
        <v>7</v>
      </c>
      <c r="AK31" s="120">
        <v>3.5</v>
      </c>
      <c r="AL31" s="122">
        <v>175</v>
      </c>
      <c r="AM31" s="120">
        <v>87.5</v>
      </c>
      <c r="AN31" s="122">
        <v>243</v>
      </c>
      <c r="AO31" s="120">
        <v>121.5</v>
      </c>
      <c r="AP31" s="122">
        <v>245</v>
      </c>
      <c r="AQ31" s="120">
        <v>122.5</v>
      </c>
      <c r="AR31" s="122">
        <v>158</v>
      </c>
      <c r="AS31" s="120">
        <v>79</v>
      </c>
    </row>
    <row r="32" spans="1:45" ht="13.5" customHeight="1" x14ac:dyDescent="0.3">
      <c r="A32" s="119" t="s">
        <v>142</v>
      </c>
      <c r="B32" s="163" t="str">
        <f>'Incentive Goal'!B31</f>
        <v>DAVIDSON</v>
      </c>
      <c r="C32" s="120">
        <v>14</v>
      </c>
      <c r="D32" s="120">
        <v>18</v>
      </c>
      <c r="E32" s="220">
        <v>4443</v>
      </c>
      <c r="F32" s="219">
        <v>317.35714285714283</v>
      </c>
      <c r="G32" s="220">
        <v>101</v>
      </c>
      <c r="H32" s="219">
        <v>7.2142857142857144</v>
      </c>
      <c r="I32" s="220">
        <v>165</v>
      </c>
      <c r="J32" s="219">
        <v>11.785714285714286</v>
      </c>
      <c r="K32" s="121">
        <v>8435782.8100000005</v>
      </c>
      <c r="L32" s="121">
        <v>602555.91500000004</v>
      </c>
      <c r="M32" s="121">
        <v>468654.6005555556</v>
      </c>
      <c r="N32" s="348">
        <v>64783</v>
      </c>
      <c r="O32" s="120">
        <v>4627.3571428571431</v>
      </c>
      <c r="P32" s="348">
        <v>278</v>
      </c>
      <c r="Q32" s="120">
        <v>19.857142857142858</v>
      </c>
      <c r="R32" s="348">
        <v>7630</v>
      </c>
      <c r="S32" s="120">
        <v>545</v>
      </c>
      <c r="T32" s="348">
        <v>671</v>
      </c>
      <c r="U32" s="120">
        <v>47.928571428571431</v>
      </c>
      <c r="V32" s="348">
        <v>120</v>
      </c>
      <c r="W32" s="120">
        <v>8.5714285714285712</v>
      </c>
      <c r="X32" s="348">
        <v>96</v>
      </c>
      <c r="Y32" s="120">
        <v>6.8571428571428568</v>
      </c>
      <c r="Z32" s="348">
        <v>455</v>
      </c>
      <c r="AA32" s="120">
        <v>32.5</v>
      </c>
      <c r="AB32" s="348">
        <v>160</v>
      </c>
      <c r="AC32" s="120">
        <v>11.428571428571429</v>
      </c>
      <c r="AD32" s="348">
        <v>239</v>
      </c>
      <c r="AE32" s="120">
        <v>17.071428571428573</v>
      </c>
      <c r="AF32" s="122">
        <v>96</v>
      </c>
      <c r="AG32" s="120">
        <v>6.8571428571428568</v>
      </c>
      <c r="AH32" s="122">
        <v>249</v>
      </c>
      <c r="AI32" s="120">
        <v>17.785714285714285</v>
      </c>
      <c r="AJ32" s="122">
        <v>22</v>
      </c>
      <c r="AK32" s="120">
        <v>1.5714285714285714</v>
      </c>
      <c r="AL32" s="122">
        <v>1562</v>
      </c>
      <c r="AM32" s="120">
        <v>111.57142857142857</v>
      </c>
      <c r="AN32" s="122">
        <v>1767</v>
      </c>
      <c r="AO32" s="120">
        <v>126.21428571428571</v>
      </c>
      <c r="AP32" s="122">
        <v>5882</v>
      </c>
      <c r="AQ32" s="120">
        <v>420.14285714285717</v>
      </c>
      <c r="AR32" s="122">
        <v>694</v>
      </c>
      <c r="AS32" s="120">
        <v>49.571428571428569</v>
      </c>
    </row>
    <row r="33" spans="1:45" ht="13.5" customHeight="1" x14ac:dyDescent="0.3">
      <c r="A33" s="119" t="s">
        <v>142</v>
      </c>
      <c r="B33" s="163" t="str">
        <f>'Incentive Goal'!B32</f>
        <v>DAVIE</v>
      </c>
      <c r="C33" s="120">
        <v>3.5</v>
      </c>
      <c r="D33" s="120">
        <v>4</v>
      </c>
      <c r="E33" s="220">
        <v>888</v>
      </c>
      <c r="F33" s="219">
        <v>253.71428571428572</v>
      </c>
      <c r="G33" s="220">
        <v>37</v>
      </c>
      <c r="H33" s="219">
        <v>10.571428571428571</v>
      </c>
      <c r="I33" s="220">
        <v>60</v>
      </c>
      <c r="J33" s="219">
        <v>17.142857142857142</v>
      </c>
      <c r="K33" s="121">
        <v>1705162.24</v>
      </c>
      <c r="L33" s="121">
        <v>487189.21142857143</v>
      </c>
      <c r="M33" s="121">
        <v>426290.56</v>
      </c>
      <c r="N33" s="348">
        <v>10252</v>
      </c>
      <c r="O33" s="120">
        <v>2929.1428571428573</v>
      </c>
      <c r="P33" s="348">
        <v>15</v>
      </c>
      <c r="Q33" s="120">
        <v>4.2857142857142856</v>
      </c>
      <c r="R33" s="348">
        <v>1375</v>
      </c>
      <c r="S33" s="120">
        <v>392.85714285714283</v>
      </c>
      <c r="T33" s="348">
        <v>11</v>
      </c>
      <c r="U33" s="120">
        <v>3.1428571428571428</v>
      </c>
      <c r="V33" s="348">
        <v>5</v>
      </c>
      <c r="W33" s="120">
        <v>1.4285714285714286</v>
      </c>
      <c r="X33" s="348">
        <v>39</v>
      </c>
      <c r="Y33" s="120">
        <v>11.142857142857142</v>
      </c>
      <c r="Z33" s="348">
        <v>80</v>
      </c>
      <c r="AA33" s="120">
        <v>22.857142857142858</v>
      </c>
      <c r="AB33" s="348">
        <v>61</v>
      </c>
      <c r="AC33" s="120">
        <v>17.428571428571427</v>
      </c>
      <c r="AD33" s="348">
        <v>50</v>
      </c>
      <c r="AE33" s="120">
        <v>14.285714285714286</v>
      </c>
      <c r="AF33" s="122">
        <v>14</v>
      </c>
      <c r="AG33" s="120">
        <v>4</v>
      </c>
      <c r="AH33" s="122">
        <v>26</v>
      </c>
      <c r="AI33" s="120">
        <v>7.4285714285714288</v>
      </c>
      <c r="AJ33" s="122">
        <v>12</v>
      </c>
      <c r="AK33" s="120">
        <v>3.4285714285714284</v>
      </c>
      <c r="AL33" s="122">
        <v>414</v>
      </c>
      <c r="AM33" s="120">
        <v>118.28571428571429</v>
      </c>
      <c r="AN33" s="122">
        <v>556</v>
      </c>
      <c r="AO33" s="120">
        <v>158.85714285714286</v>
      </c>
      <c r="AP33" s="122">
        <v>952</v>
      </c>
      <c r="AQ33" s="120">
        <v>272</v>
      </c>
      <c r="AR33" s="122">
        <v>166</v>
      </c>
      <c r="AS33" s="120">
        <v>47.428571428571431</v>
      </c>
    </row>
    <row r="34" spans="1:45" ht="13.5" customHeight="1" x14ac:dyDescent="0.3">
      <c r="A34" s="119" t="s">
        <v>166</v>
      </c>
      <c r="B34" s="163" t="str">
        <f>'Incentive Goal'!B33</f>
        <v>DUPLIN</v>
      </c>
      <c r="C34" s="120">
        <v>9</v>
      </c>
      <c r="D34" s="120">
        <v>11</v>
      </c>
      <c r="E34" s="220">
        <v>2110</v>
      </c>
      <c r="F34" s="219">
        <v>234.44444444444446</v>
      </c>
      <c r="G34" s="220">
        <v>82</v>
      </c>
      <c r="H34" s="219">
        <v>9.1111111111111107</v>
      </c>
      <c r="I34" s="220">
        <v>61</v>
      </c>
      <c r="J34" s="219">
        <v>6.7777777777777777</v>
      </c>
      <c r="K34" s="121">
        <v>3768096.36</v>
      </c>
      <c r="L34" s="121">
        <v>418677.37333333329</v>
      </c>
      <c r="M34" s="121">
        <v>342554.21454545454</v>
      </c>
      <c r="N34" s="348">
        <v>28532</v>
      </c>
      <c r="O34" s="120">
        <v>3170.2222222222222</v>
      </c>
      <c r="P34" s="348">
        <v>71</v>
      </c>
      <c r="Q34" s="120">
        <v>7.8888888888888893</v>
      </c>
      <c r="R34" s="348">
        <v>1361</v>
      </c>
      <c r="S34" s="120">
        <v>151.22222222222223</v>
      </c>
      <c r="T34" s="348">
        <v>19</v>
      </c>
      <c r="U34" s="120">
        <v>2.1111111111111112</v>
      </c>
      <c r="V34" s="348">
        <v>58</v>
      </c>
      <c r="W34" s="120">
        <v>6.4444444444444446</v>
      </c>
      <c r="X34" s="348">
        <v>80</v>
      </c>
      <c r="Y34" s="120">
        <v>8.8888888888888893</v>
      </c>
      <c r="Z34" s="348">
        <v>121</v>
      </c>
      <c r="AA34" s="120">
        <v>13.444444444444445</v>
      </c>
      <c r="AB34" s="348">
        <v>58</v>
      </c>
      <c r="AC34" s="120">
        <v>6.4444444444444446</v>
      </c>
      <c r="AD34" s="348">
        <v>17</v>
      </c>
      <c r="AE34" s="120">
        <v>1.8888888888888888</v>
      </c>
      <c r="AF34" s="122">
        <v>63</v>
      </c>
      <c r="AG34" s="120">
        <v>7</v>
      </c>
      <c r="AH34" s="122">
        <v>69</v>
      </c>
      <c r="AI34" s="120">
        <v>7.666666666666667</v>
      </c>
      <c r="AJ34" s="122">
        <v>15</v>
      </c>
      <c r="AK34" s="120">
        <v>1.6666666666666667</v>
      </c>
      <c r="AL34" s="122">
        <v>695</v>
      </c>
      <c r="AM34" s="120">
        <v>77.222222222222229</v>
      </c>
      <c r="AN34" s="122">
        <v>927</v>
      </c>
      <c r="AO34" s="120">
        <v>103</v>
      </c>
      <c r="AP34" s="122">
        <v>1112</v>
      </c>
      <c r="AQ34" s="120">
        <v>123.55555555555556</v>
      </c>
      <c r="AR34" s="122">
        <v>356</v>
      </c>
      <c r="AS34" s="120">
        <v>39.555555555555557</v>
      </c>
    </row>
    <row r="35" spans="1:45" ht="13.5" customHeight="1" x14ac:dyDescent="0.3">
      <c r="A35" s="119" t="s">
        <v>142</v>
      </c>
      <c r="B35" s="163" t="str">
        <f>'Incentive Goal'!B34</f>
        <v>DURHAM</v>
      </c>
      <c r="C35" s="120">
        <v>29</v>
      </c>
      <c r="D35" s="120">
        <v>39.5</v>
      </c>
      <c r="E35" s="220">
        <v>7244</v>
      </c>
      <c r="F35" s="219">
        <v>249.79310344827587</v>
      </c>
      <c r="G35" s="220">
        <v>270</v>
      </c>
      <c r="H35" s="219">
        <v>9.3103448275862064</v>
      </c>
      <c r="I35" s="220">
        <v>221</v>
      </c>
      <c r="J35" s="219">
        <v>7.6206896551724137</v>
      </c>
      <c r="K35" s="121">
        <v>10927068.41</v>
      </c>
      <c r="L35" s="121">
        <v>376795.46241379308</v>
      </c>
      <c r="M35" s="121">
        <v>276634.64329113922</v>
      </c>
      <c r="N35" s="348">
        <v>101108</v>
      </c>
      <c r="O35" s="120">
        <v>3486.4827586206898</v>
      </c>
      <c r="P35" s="348">
        <v>570</v>
      </c>
      <c r="Q35" s="120">
        <v>19.655172413793103</v>
      </c>
      <c r="R35" s="348">
        <v>4303</v>
      </c>
      <c r="S35" s="120">
        <v>148.37931034482759</v>
      </c>
      <c r="T35" s="348">
        <v>154</v>
      </c>
      <c r="U35" s="120">
        <v>5.3103448275862073</v>
      </c>
      <c r="V35" s="348">
        <v>78</v>
      </c>
      <c r="W35" s="120">
        <v>2.6896551724137931</v>
      </c>
      <c r="X35" s="348">
        <v>274</v>
      </c>
      <c r="Y35" s="120">
        <v>9.4482758620689662</v>
      </c>
      <c r="Z35" s="348">
        <v>170</v>
      </c>
      <c r="AA35" s="120">
        <v>5.8620689655172411</v>
      </c>
      <c r="AB35" s="348">
        <v>196</v>
      </c>
      <c r="AC35" s="120">
        <v>6.7586206896551726</v>
      </c>
      <c r="AD35" s="348">
        <v>411</v>
      </c>
      <c r="AE35" s="120">
        <v>14.172413793103448</v>
      </c>
      <c r="AF35" s="122">
        <v>96</v>
      </c>
      <c r="AG35" s="120">
        <v>3.3103448275862069</v>
      </c>
      <c r="AH35" s="122">
        <v>353</v>
      </c>
      <c r="AI35" s="120">
        <v>12.172413793103448</v>
      </c>
      <c r="AJ35" s="122">
        <v>100</v>
      </c>
      <c r="AK35" s="120">
        <v>3.4482758620689653</v>
      </c>
      <c r="AL35" s="122">
        <v>3259</v>
      </c>
      <c r="AM35" s="120">
        <v>112.37931034482759</v>
      </c>
      <c r="AN35" s="122">
        <v>1539</v>
      </c>
      <c r="AO35" s="120">
        <v>53.068965517241381</v>
      </c>
      <c r="AP35" s="122">
        <v>6906</v>
      </c>
      <c r="AQ35" s="120">
        <v>238.13793103448276</v>
      </c>
      <c r="AR35" s="122">
        <v>500</v>
      </c>
      <c r="AS35" s="120">
        <v>17.241379310344829</v>
      </c>
    </row>
    <row r="36" spans="1:45" ht="13.5" customHeight="1" x14ac:dyDescent="0.3">
      <c r="A36" s="119" t="s">
        <v>238</v>
      </c>
      <c r="B36" s="163" t="str">
        <f>'Incentive Goal'!B35</f>
        <v>EDGE-Rky Mt</v>
      </c>
      <c r="C36" s="120">
        <v>8.5</v>
      </c>
      <c r="D36" s="120">
        <v>11.5</v>
      </c>
      <c r="E36" s="220">
        <v>2104</v>
      </c>
      <c r="F36" s="219">
        <v>247.52941176470588</v>
      </c>
      <c r="G36" s="220">
        <v>37</v>
      </c>
      <c r="H36" s="219">
        <v>4.3529411764705879</v>
      </c>
      <c r="I36" s="220">
        <v>5</v>
      </c>
      <c r="J36" s="219">
        <v>0.58823529411764708</v>
      </c>
      <c r="K36" s="121">
        <v>1791040.11</v>
      </c>
      <c r="L36" s="121">
        <v>210710.60117647061</v>
      </c>
      <c r="M36" s="121">
        <v>155742.61826086958</v>
      </c>
      <c r="N36" s="348">
        <v>39284</v>
      </c>
      <c r="O36" s="120">
        <v>4621.6470588235297</v>
      </c>
      <c r="P36" s="348">
        <v>143</v>
      </c>
      <c r="Q36" s="120">
        <v>16.823529411764707</v>
      </c>
      <c r="R36" s="348">
        <v>5171</v>
      </c>
      <c r="S36" s="120">
        <v>608.35294117647061</v>
      </c>
      <c r="T36" s="348">
        <v>153</v>
      </c>
      <c r="U36" s="120">
        <v>18</v>
      </c>
      <c r="V36" s="348">
        <v>15</v>
      </c>
      <c r="W36" s="120">
        <v>1.7647058823529411</v>
      </c>
      <c r="X36" s="348">
        <v>47</v>
      </c>
      <c r="Y36" s="120">
        <v>5.5294117647058822</v>
      </c>
      <c r="Z36" s="348">
        <v>42</v>
      </c>
      <c r="AA36" s="120">
        <v>4.9411764705882355</v>
      </c>
      <c r="AB36" s="348">
        <v>13</v>
      </c>
      <c r="AC36" s="120">
        <v>1.5294117647058822</v>
      </c>
      <c r="AD36" s="348">
        <v>77</v>
      </c>
      <c r="AE36" s="120">
        <v>9.0588235294117645</v>
      </c>
      <c r="AF36" s="122">
        <v>51</v>
      </c>
      <c r="AG36" s="120">
        <v>6</v>
      </c>
      <c r="AH36" s="122">
        <v>95</v>
      </c>
      <c r="AI36" s="120">
        <v>11.176470588235293</v>
      </c>
      <c r="AJ36" s="122">
        <v>14</v>
      </c>
      <c r="AK36" s="120">
        <v>1.6470588235294117</v>
      </c>
      <c r="AL36" s="122">
        <v>541</v>
      </c>
      <c r="AM36" s="120">
        <v>63.647058823529413</v>
      </c>
      <c r="AN36" s="122">
        <v>919</v>
      </c>
      <c r="AO36" s="120">
        <v>108.11764705882354</v>
      </c>
      <c r="AP36" s="122">
        <v>839</v>
      </c>
      <c r="AQ36" s="120">
        <v>98.705882352941174</v>
      </c>
      <c r="AR36" s="122">
        <v>245</v>
      </c>
      <c r="AS36" s="120">
        <v>28.823529411764707</v>
      </c>
    </row>
    <row r="37" spans="1:45" ht="13.5" customHeight="1" x14ac:dyDescent="0.3">
      <c r="A37" s="119" t="s">
        <v>238</v>
      </c>
      <c r="B37" s="163" t="str">
        <f>'Incentive Goal'!B36</f>
        <v>EDGE-Tarboro</v>
      </c>
      <c r="C37" s="120">
        <v>9.5</v>
      </c>
      <c r="D37" s="120">
        <v>12.5</v>
      </c>
      <c r="E37" s="220">
        <v>2053</v>
      </c>
      <c r="F37" s="219">
        <v>216.10526315789474</v>
      </c>
      <c r="G37" s="220">
        <v>47</v>
      </c>
      <c r="H37" s="219">
        <v>4.9473684210526319</v>
      </c>
      <c r="I37" s="220">
        <v>17</v>
      </c>
      <c r="J37" s="219">
        <v>1.7894736842105263</v>
      </c>
      <c r="K37" s="121">
        <v>1717615.02</v>
      </c>
      <c r="L37" s="121">
        <v>180801.58105263158</v>
      </c>
      <c r="M37" s="121">
        <v>137409.2016</v>
      </c>
      <c r="N37" s="349">
        <v>25004</v>
      </c>
      <c r="O37" s="120">
        <v>2632</v>
      </c>
      <c r="P37" s="348">
        <v>143</v>
      </c>
      <c r="Q37" s="120">
        <v>15.052631578947368</v>
      </c>
      <c r="R37" s="348">
        <v>1725</v>
      </c>
      <c r="S37" s="120">
        <v>181.57894736842104</v>
      </c>
      <c r="T37" s="348">
        <v>56</v>
      </c>
      <c r="U37" s="120">
        <v>5.8947368421052628</v>
      </c>
      <c r="V37" s="348">
        <v>11</v>
      </c>
      <c r="W37" s="120">
        <v>1.1578947368421053</v>
      </c>
      <c r="X37" s="348">
        <v>38</v>
      </c>
      <c r="Y37" s="120">
        <v>4</v>
      </c>
      <c r="Z37" s="348">
        <v>27</v>
      </c>
      <c r="AA37" s="120">
        <v>2.8421052631578947</v>
      </c>
      <c r="AB37" s="348">
        <v>5</v>
      </c>
      <c r="AC37" s="120">
        <v>0.52631578947368418</v>
      </c>
      <c r="AD37" s="348">
        <v>8</v>
      </c>
      <c r="AE37" s="120">
        <v>0.84210526315789469</v>
      </c>
      <c r="AF37" s="122">
        <v>54</v>
      </c>
      <c r="AG37" s="120">
        <v>5.6842105263157894</v>
      </c>
      <c r="AH37" s="122">
        <v>94</v>
      </c>
      <c r="AI37" s="120">
        <v>9.8947368421052637</v>
      </c>
      <c r="AJ37" s="122">
        <v>29</v>
      </c>
      <c r="AK37" s="120">
        <v>3.0526315789473686</v>
      </c>
      <c r="AL37" s="122">
        <v>329</v>
      </c>
      <c r="AM37" s="120">
        <v>34.631578947368418</v>
      </c>
      <c r="AN37" s="122">
        <v>1392</v>
      </c>
      <c r="AO37" s="120">
        <v>146.52631578947367</v>
      </c>
      <c r="AP37" s="122">
        <v>740</v>
      </c>
      <c r="AQ37" s="120">
        <v>77.89473684210526</v>
      </c>
      <c r="AR37" s="122">
        <v>310</v>
      </c>
      <c r="AS37" s="120">
        <v>32.631578947368418</v>
      </c>
    </row>
    <row r="38" spans="1:45" ht="13.5" customHeight="1" x14ac:dyDescent="0.3">
      <c r="A38" s="119" t="s">
        <v>142</v>
      </c>
      <c r="B38" s="163" t="str">
        <f>'Incentive Goal'!B37</f>
        <v>FORSYTH</v>
      </c>
      <c r="C38" s="120">
        <v>34</v>
      </c>
      <c r="D38" s="120">
        <v>51.5</v>
      </c>
      <c r="E38" s="220">
        <v>11463</v>
      </c>
      <c r="F38" s="219">
        <v>337.14705882352939</v>
      </c>
      <c r="G38" s="220">
        <v>486</v>
      </c>
      <c r="H38" s="219">
        <v>14.294117647058824</v>
      </c>
      <c r="I38" s="220">
        <v>451</v>
      </c>
      <c r="J38" s="219">
        <v>13.264705882352942</v>
      </c>
      <c r="K38" s="121">
        <v>16717814.300000001</v>
      </c>
      <c r="L38" s="121">
        <v>491700.42058823531</v>
      </c>
      <c r="M38" s="121">
        <v>324617.7533980583</v>
      </c>
      <c r="N38" s="349">
        <v>148164</v>
      </c>
      <c r="O38" s="120">
        <v>4357.7647058823532</v>
      </c>
      <c r="P38" s="348">
        <v>880</v>
      </c>
      <c r="Q38" s="120">
        <v>25.882352941176471</v>
      </c>
      <c r="R38" s="348">
        <v>5791</v>
      </c>
      <c r="S38" s="120">
        <v>170.3235294117647</v>
      </c>
      <c r="T38" s="348">
        <v>811</v>
      </c>
      <c r="U38" s="120">
        <v>23.852941176470587</v>
      </c>
      <c r="V38" s="348">
        <v>278</v>
      </c>
      <c r="W38" s="120">
        <v>8.1764705882352935</v>
      </c>
      <c r="X38" s="348">
        <v>513</v>
      </c>
      <c r="Y38" s="120">
        <v>15.088235294117647</v>
      </c>
      <c r="Z38" s="348">
        <v>488</v>
      </c>
      <c r="AA38" s="120">
        <v>14.352941176470589</v>
      </c>
      <c r="AB38" s="348">
        <v>390</v>
      </c>
      <c r="AC38" s="120">
        <v>11.470588235294118</v>
      </c>
      <c r="AD38" s="348">
        <v>1143</v>
      </c>
      <c r="AE38" s="120">
        <v>33.617647058823529</v>
      </c>
      <c r="AF38" s="122">
        <v>278</v>
      </c>
      <c r="AG38" s="120">
        <v>8.1764705882352935</v>
      </c>
      <c r="AH38" s="122">
        <v>510</v>
      </c>
      <c r="AI38" s="120">
        <v>15</v>
      </c>
      <c r="AJ38" s="122">
        <v>109</v>
      </c>
      <c r="AK38" s="120">
        <v>3.2058823529411766</v>
      </c>
      <c r="AL38" s="122">
        <v>5652</v>
      </c>
      <c r="AM38" s="120">
        <v>166.23529411764707</v>
      </c>
      <c r="AN38" s="122">
        <v>1690</v>
      </c>
      <c r="AO38" s="120">
        <v>49.705882352941174</v>
      </c>
      <c r="AP38" s="122">
        <v>19424</v>
      </c>
      <c r="AQ38" s="120">
        <v>571.29411764705878</v>
      </c>
      <c r="AR38" s="122">
        <v>364</v>
      </c>
      <c r="AS38" s="120">
        <v>10.705882352941176</v>
      </c>
    </row>
    <row r="39" spans="1:45" ht="13.5" customHeight="1" x14ac:dyDescent="0.3">
      <c r="A39" s="119" t="s">
        <v>238</v>
      </c>
      <c r="B39" s="163" t="str">
        <f>'Incentive Goal'!B38</f>
        <v>FRANKLIN</v>
      </c>
      <c r="C39" s="120">
        <v>9</v>
      </c>
      <c r="D39" s="120">
        <v>10</v>
      </c>
      <c r="E39" s="220">
        <v>2370</v>
      </c>
      <c r="F39" s="219">
        <v>263.33333333333331</v>
      </c>
      <c r="G39" s="220">
        <v>72</v>
      </c>
      <c r="H39" s="219">
        <v>8</v>
      </c>
      <c r="I39" s="220">
        <v>87</v>
      </c>
      <c r="J39" s="219">
        <v>9.6666666666666661</v>
      </c>
      <c r="K39" s="121">
        <v>3766599.26</v>
      </c>
      <c r="L39" s="121">
        <v>418511.02888888889</v>
      </c>
      <c r="M39" s="121">
        <v>376659.92599999998</v>
      </c>
      <c r="N39" s="349">
        <v>28471</v>
      </c>
      <c r="O39" s="120">
        <v>3163.4444444444443</v>
      </c>
      <c r="P39" s="348">
        <v>214</v>
      </c>
      <c r="Q39" s="120">
        <v>23.777777777777779</v>
      </c>
      <c r="R39" s="348">
        <v>535</v>
      </c>
      <c r="S39" s="120">
        <v>59.444444444444443</v>
      </c>
      <c r="T39" s="348">
        <v>13</v>
      </c>
      <c r="U39" s="120">
        <v>1.4444444444444444</v>
      </c>
      <c r="V39" s="348">
        <v>11</v>
      </c>
      <c r="W39" s="120">
        <v>1.2222222222222223</v>
      </c>
      <c r="X39" s="348">
        <v>71</v>
      </c>
      <c r="Y39" s="120">
        <v>7.8888888888888893</v>
      </c>
      <c r="Z39" s="348">
        <v>95</v>
      </c>
      <c r="AA39" s="120">
        <v>10.555555555555555</v>
      </c>
      <c r="AB39" s="348">
        <v>73</v>
      </c>
      <c r="AC39" s="120">
        <v>8.1111111111111107</v>
      </c>
      <c r="AD39" s="348">
        <v>137</v>
      </c>
      <c r="AE39" s="120">
        <v>15.222222222222221</v>
      </c>
      <c r="AF39" s="122">
        <v>111</v>
      </c>
      <c r="AG39" s="120">
        <v>12.333333333333334</v>
      </c>
      <c r="AH39" s="122">
        <v>97</v>
      </c>
      <c r="AI39" s="120">
        <v>10.777777777777779</v>
      </c>
      <c r="AJ39" s="122">
        <v>11</v>
      </c>
      <c r="AK39" s="120">
        <v>1.2222222222222223</v>
      </c>
      <c r="AL39" s="122">
        <v>1023</v>
      </c>
      <c r="AM39" s="120">
        <v>113.66666666666667</v>
      </c>
      <c r="AN39" s="122">
        <v>873</v>
      </c>
      <c r="AO39" s="120">
        <v>97</v>
      </c>
      <c r="AP39" s="122">
        <v>2502</v>
      </c>
      <c r="AQ39" s="120">
        <v>278</v>
      </c>
      <c r="AR39" s="122">
        <v>389</v>
      </c>
      <c r="AS39" s="120">
        <v>43.222222222222221</v>
      </c>
    </row>
    <row r="40" spans="1:45" ht="13.5" customHeight="1" x14ac:dyDescent="0.3">
      <c r="A40" s="119" t="s">
        <v>152</v>
      </c>
      <c r="B40" s="163" t="str">
        <f>'Incentive Goal'!B39</f>
        <v>GASTON</v>
      </c>
      <c r="C40" s="120">
        <v>24</v>
      </c>
      <c r="D40" s="120">
        <v>33</v>
      </c>
      <c r="E40" s="220">
        <v>7512</v>
      </c>
      <c r="F40" s="219">
        <v>313</v>
      </c>
      <c r="G40" s="220">
        <v>245</v>
      </c>
      <c r="H40" s="219">
        <v>10.208333333333334</v>
      </c>
      <c r="I40" s="220">
        <v>312</v>
      </c>
      <c r="J40" s="219">
        <v>13</v>
      </c>
      <c r="K40" s="121">
        <v>10704718.449999999</v>
      </c>
      <c r="L40" s="121">
        <v>446029.93541666662</v>
      </c>
      <c r="M40" s="121">
        <v>324385.40757575753</v>
      </c>
      <c r="N40" s="349">
        <v>114366</v>
      </c>
      <c r="O40" s="120">
        <v>4765.25</v>
      </c>
      <c r="P40" s="348">
        <v>452</v>
      </c>
      <c r="Q40" s="120">
        <v>18.833333333333332</v>
      </c>
      <c r="R40" s="348">
        <v>4692</v>
      </c>
      <c r="S40" s="120">
        <v>195.5</v>
      </c>
      <c r="T40" s="348">
        <v>411</v>
      </c>
      <c r="U40" s="120">
        <v>17.125</v>
      </c>
      <c r="V40" s="348">
        <v>133</v>
      </c>
      <c r="W40" s="120">
        <v>5.541666666666667</v>
      </c>
      <c r="X40" s="348">
        <v>256</v>
      </c>
      <c r="Y40" s="120">
        <v>10.666666666666666</v>
      </c>
      <c r="Z40" s="348">
        <v>406</v>
      </c>
      <c r="AA40" s="120">
        <v>16.916666666666668</v>
      </c>
      <c r="AB40" s="348">
        <v>284</v>
      </c>
      <c r="AC40" s="120">
        <v>11.833333333333334</v>
      </c>
      <c r="AD40" s="348">
        <v>64</v>
      </c>
      <c r="AE40" s="120">
        <v>2.6666666666666665</v>
      </c>
      <c r="AF40" s="122">
        <v>365</v>
      </c>
      <c r="AG40" s="120">
        <v>15.208333333333334</v>
      </c>
      <c r="AH40" s="122">
        <v>209</v>
      </c>
      <c r="AI40" s="120">
        <v>8.7083333333333339</v>
      </c>
      <c r="AJ40" s="122">
        <v>111</v>
      </c>
      <c r="AK40" s="120">
        <v>4.625</v>
      </c>
      <c r="AL40" s="122">
        <v>3453</v>
      </c>
      <c r="AM40" s="120">
        <v>143.875</v>
      </c>
      <c r="AN40" s="122">
        <v>1227</v>
      </c>
      <c r="AO40" s="120">
        <v>51.125</v>
      </c>
      <c r="AP40" s="122">
        <v>10701</v>
      </c>
      <c r="AQ40" s="120">
        <v>445.875</v>
      </c>
      <c r="AR40" s="122">
        <v>381</v>
      </c>
      <c r="AS40" s="120">
        <v>15.875</v>
      </c>
    </row>
    <row r="41" spans="1:45" ht="13.5" customHeight="1" x14ac:dyDescent="0.3">
      <c r="A41" s="119" t="s">
        <v>310</v>
      </c>
      <c r="B41" s="163" t="str">
        <f>'Incentive Goal'!B40</f>
        <v>GATES</v>
      </c>
      <c r="C41" s="120">
        <v>1</v>
      </c>
      <c r="D41" s="120">
        <v>2</v>
      </c>
      <c r="E41" s="220">
        <v>372</v>
      </c>
      <c r="F41" s="219">
        <v>372</v>
      </c>
      <c r="G41" s="220">
        <v>17</v>
      </c>
      <c r="H41" s="219">
        <v>17</v>
      </c>
      <c r="I41" s="220">
        <v>10</v>
      </c>
      <c r="J41" s="219">
        <v>10</v>
      </c>
      <c r="K41" s="121">
        <v>778262.09</v>
      </c>
      <c r="L41" s="121">
        <v>778262.09</v>
      </c>
      <c r="M41" s="121">
        <v>389131.04499999998</v>
      </c>
      <c r="N41" s="349">
        <v>119</v>
      </c>
      <c r="O41" s="120">
        <v>119</v>
      </c>
      <c r="P41" s="348">
        <v>0</v>
      </c>
      <c r="Q41" s="120">
        <v>0</v>
      </c>
      <c r="R41" s="348">
        <v>3</v>
      </c>
      <c r="S41" s="120">
        <v>3</v>
      </c>
      <c r="T41" s="348">
        <v>0</v>
      </c>
      <c r="U41" s="120">
        <v>0</v>
      </c>
      <c r="V41" s="348">
        <v>0</v>
      </c>
      <c r="W41" s="120">
        <v>0</v>
      </c>
      <c r="X41" s="348">
        <v>0</v>
      </c>
      <c r="Y41" s="120">
        <v>0</v>
      </c>
      <c r="Z41" s="348">
        <v>0</v>
      </c>
      <c r="AA41" s="120">
        <v>0</v>
      </c>
      <c r="AB41" s="348">
        <v>0</v>
      </c>
      <c r="AC41" s="120">
        <v>0</v>
      </c>
      <c r="AD41" s="348">
        <v>0</v>
      </c>
      <c r="AE41" s="120">
        <v>0</v>
      </c>
      <c r="AF41" s="122">
        <v>0</v>
      </c>
      <c r="AG41" s="120">
        <v>0</v>
      </c>
      <c r="AH41" s="122">
        <v>0</v>
      </c>
      <c r="AI41" s="120">
        <v>0</v>
      </c>
      <c r="AJ41" s="122">
        <v>13</v>
      </c>
      <c r="AK41" s="120">
        <v>13</v>
      </c>
      <c r="AL41" s="122">
        <v>138</v>
      </c>
      <c r="AM41" s="120">
        <v>138</v>
      </c>
      <c r="AN41" s="122">
        <v>0</v>
      </c>
      <c r="AO41" s="120">
        <v>0</v>
      </c>
      <c r="AP41" s="122">
        <v>0</v>
      </c>
      <c r="AQ41" s="120">
        <v>0</v>
      </c>
      <c r="AR41" s="122">
        <v>32</v>
      </c>
      <c r="AS41" s="120">
        <v>32</v>
      </c>
    </row>
    <row r="42" spans="1:45" ht="13.5" customHeight="1" x14ac:dyDescent="0.3">
      <c r="A42" s="119" t="s">
        <v>251</v>
      </c>
      <c r="B42" s="163" t="str">
        <f>'Incentive Goal'!B41</f>
        <v>GRAHAM</v>
      </c>
      <c r="C42" s="120">
        <v>0.75</v>
      </c>
      <c r="D42" s="120">
        <v>1.1000000000000001</v>
      </c>
      <c r="E42" s="220">
        <v>202</v>
      </c>
      <c r="F42" s="219">
        <v>269.33333333333331</v>
      </c>
      <c r="G42" s="220">
        <v>4</v>
      </c>
      <c r="H42" s="219">
        <v>5.333333333333333</v>
      </c>
      <c r="I42" s="220">
        <v>11</v>
      </c>
      <c r="J42" s="219">
        <v>14.666666666666666</v>
      </c>
      <c r="K42" s="121">
        <v>343859.78</v>
      </c>
      <c r="L42" s="121">
        <v>458479.70666666672</v>
      </c>
      <c r="M42" s="121">
        <v>312599.8</v>
      </c>
      <c r="N42" s="349">
        <v>2051</v>
      </c>
      <c r="O42" s="120">
        <v>2734.6666666666665</v>
      </c>
      <c r="P42" s="348">
        <v>9</v>
      </c>
      <c r="Q42" s="120">
        <v>12</v>
      </c>
      <c r="R42" s="348">
        <v>4</v>
      </c>
      <c r="S42" s="120">
        <v>5.333333333333333</v>
      </c>
      <c r="T42" s="348">
        <v>0</v>
      </c>
      <c r="U42" s="120">
        <v>0</v>
      </c>
      <c r="V42" s="348">
        <v>0</v>
      </c>
      <c r="W42" s="120">
        <v>0</v>
      </c>
      <c r="X42" s="348">
        <v>5</v>
      </c>
      <c r="Y42" s="120">
        <v>6.666666666666667</v>
      </c>
      <c r="Z42" s="348">
        <v>5</v>
      </c>
      <c r="AA42" s="120">
        <v>6.666666666666667</v>
      </c>
      <c r="AB42" s="348">
        <v>10</v>
      </c>
      <c r="AC42" s="120">
        <v>13.333333333333334</v>
      </c>
      <c r="AD42" s="348">
        <v>14</v>
      </c>
      <c r="AE42" s="120">
        <v>18.666666666666668</v>
      </c>
      <c r="AF42" s="122">
        <v>4</v>
      </c>
      <c r="AG42" s="120">
        <v>5.333333333333333</v>
      </c>
      <c r="AH42" s="122">
        <v>8</v>
      </c>
      <c r="AI42" s="120">
        <v>10.666666666666666</v>
      </c>
      <c r="AJ42" s="122">
        <v>0</v>
      </c>
      <c r="AK42" s="120">
        <v>0</v>
      </c>
      <c r="AL42" s="122">
        <v>2</v>
      </c>
      <c r="AM42" s="120">
        <v>2.6666666666666665</v>
      </c>
      <c r="AN42" s="122">
        <v>47</v>
      </c>
      <c r="AO42" s="120">
        <v>62.666666666666664</v>
      </c>
      <c r="AP42" s="122">
        <v>28</v>
      </c>
      <c r="AQ42" s="120">
        <v>37.333333333333336</v>
      </c>
      <c r="AR42" s="122">
        <v>21</v>
      </c>
      <c r="AS42" s="120">
        <v>28</v>
      </c>
    </row>
    <row r="43" spans="1:45" ht="13.5" customHeight="1" x14ac:dyDescent="0.3">
      <c r="A43" s="119" t="s">
        <v>238</v>
      </c>
      <c r="B43" s="163" t="str">
        <f>'Incentive Goal'!B42</f>
        <v>GRANVILLE</v>
      </c>
      <c r="C43" s="120">
        <v>9.5</v>
      </c>
      <c r="D43" s="120">
        <v>11</v>
      </c>
      <c r="E43" s="220">
        <v>2011</v>
      </c>
      <c r="F43" s="219">
        <v>211.68421052631578</v>
      </c>
      <c r="G43" s="220">
        <v>58</v>
      </c>
      <c r="H43" s="219">
        <v>6.1052631578947372</v>
      </c>
      <c r="I43" s="220">
        <v>110</v>
      </c>
      <c r="J43" s="219">
        <v>11.578947368421053</v>
      </c>
      <c r="K43" s="121">
        <v>2694506.48</v>
      </c>
      <c r="L43" s="121">
        <v>283632.2610526316</v>
      </c>
      <c r="M43" s="121">
        <v>244955.13454545455</v>
      </c>
      <c r="N43" s="349">
        <v>27864</v>
      </c>
      <c r="O43" s="120">
        <v>2933.0526315789475</v>
      </c>
      <c r="P43" s="348">
        <v>119</v>
      </c>
      <c r="Q43" s="120">
        <v>12.526315789473685</v>
      </c>
      <c r="R43" s="348">
        <v>659</v>
      </c>
      <c r="S43" s="120">
        <v>69.368421052631575</v>
      </c>
      <c r="T43" s="348">
        <v>9</v>
      </c>
      <c r="U43" s="120">
        <v>0.94736842105263153</v>
      </c>
      <c r="V43" s="348">
        <v>18</v>
      </c>
      <c r="W43" s="120">
        <v>1.8947368421052631</v>
      </c>
      <c r="X43" s="348">
        <v>63</v>
      </c>
      <c r="Y43" s="120">
        <v>6.6315789473684212</v>
      </c>
      <c r="Z43" s="348">
        <v>57</v>
      </c>
      <c r="AA43" s="120">
        <v>6</v>
      </c>
      <c r="AB43" s="348">
        <v>80</v>
      </c>
      <c r="AC43" s="120">
        <v>8.4210526315789469</v>
      </c>
      <c r="AD43" s="348">
        <v>12</v>
      </c>
      <c r="AE43" s="120">
        <v>1.263157894736842</v>
      </c>
      <c r="AF43" s="122">
        <v>89</v>
      </c>
      <c r="AG43" s="120">
        <v>9.3684210526315788</v>
      </c>
      <c r="AH43" s="122">
        <v>138</v>
      </c>
      <c r="AI43" s="120">
        <v>14.526315789473685</v>
      </c>
      <c r="AJ43" s="122">
        <v>6</v>
      </c>
      <c r="AK43" s="120">
        <v>0.63157894736842102</v>
      </c>
      <c r="AL43" s="122">
        <v>809</v>
      </c>
      <c r="AM43" s="120">
        <v>85.15789473684211</v>
      </c>
      <c r="AN43" s="122">
        <v>1051</v>
      </c>
      <c r="AO43" s="120">
        <v>110.63157894736842</v>
      </c>
      <c r="AP43" s="122">
        <v>1395</v>
      </c>
      <c r="AQ43" s="120">
        <v>146.84210526315789</v>
      </c>
      <c r="AR43" s="122">
        <v>223</v>
      </c>
      <c r="AS43" s="120">
        <v>23.473684210526315</v>
      </c>
    </row>
    <row r="44" spans="1:45" ht="13.5" customHeight="1" x14ac:dyDescent="0.3">
      <c r="A44" s="119" t="s">
        <v>238</v>
      </c>
      <c r="B44" s="163" t="str">
        <f>'Incentive Goal'!B43</f>
        <v>GREENE</v>
      </c>
      <c r="C44" s="120">
        <v>3</v>
      </c>
      <c r="D44" s="120">
        <v>4.55</v>
      </c>
      <c r="E44" s="220">
        <v>1148</v>
      </c>
      <c r="F44" s="219">
        <v>382.66666666666669</v>
      </c>
      <c r="G44" s="220">
        <v>26</v>
      </c>
      <c r="H44" s="219">
        <v>8.6666666666666661</v>
      </c>
      <c r="I44" s="220">
        <v>44</v>
      </c>
      <c r="J44" s="219">
        <v>14.666666666666666</v>
      </c>
      <c r="K44" s="121">
        <v>1399288.95</v>
      </c>
      <c r="L44" s="121">
        <v>466429.64999999997</v>
      </c>
      <c r="M44" s="121">
        <v>307536.03296703298</v>
      </c>
      <c r="N44" s="349">
        <v>16300</v>
      </c>
      <c r="O44" s="120">
        <v>5433.333333333333</v>
      </c>
      <c r="P44" s="348">
        <v>73</v>
      </c>
      <c r="Q44" s="120">
        <v>24.333333333333332</v>
      </c>
      <c r="R44" s="348">
        <v>949</v>
      </c>
      <c r="S44" s="120">
        <v>316.33333333333331</v>
      </c>
      <c r="T44" s="348">
        <v>64</v>
      </c>
      <c r="U44" s="120">
        <v>21.333333333333332</v>
      </c>
      <c r="V44" s="348">
        <v>28</v>
      </c>
      <c r="W44" s="120">
        <v>9.3333333333333339</v>
      </c>
      <c r="X44" s="348">
        <v>29</v>
      </c>
      <c r="Y44" s="120">
        <v>9.6666666666666661</v>
      </c>
      <c r="Z44" s="348">
        <v>53</v>
      </c>
      <c r="AA44" s="120">
        <v>17.666666666666668</v>
      </c>
      <c r="AB44" s="348">
        <v>37</v>
      </c>
      <c r="AC44" s="120">
        <v>12.333333333333334</v>
      </c>
      <c r="AD44" s="348">
        <v>7</v>
      </c>
      <c r="AE44" s="120">
        <v>2.3333333333333335</v>
      </c>
      <c r="AF44" s="122">
        <v>51</v>
      </c>
      <c r="AG44" s="120">
        <v>17</v>
      </c>
      <c r="AH44" s="122">
        <v>49</v>
      </c>
      <c r="AI44" s="120">
        <v>16.333333333333332</v>
      </c>
      <c r="AJ44" s="122">
        <v>10</v>
      </c>
      <c r="AK44" s="120">
        <v>3.3333333333333335</v>
      </c>
      <c r="AL44" s="122">
        <v>489</v>
      </c>
      <c r="AM44" s="120">
        <v>163</v>
      </c>
      <c r="AN44" s="122">
        <v>721</v>
      </c>
      <c r="AO44" s="120">
        <v>240.33333333333334</v>
      </c>
      <c r="AP44" s="122">
        <v>263</v>
      </c>
      <c r="AQ44" s="120">
        <v>87.666666666666671</v>
      </c>
      <c r="AR44" s="122">
        <v>370</v>
      </c>
      <c r="AS44" s="120">
        <v>123.33333333333333</v>
      </c>
    </row>
    <row r="45" spans="1:45" ht="13.5" customHeight="1" x14ac:dyDescent="0.3">
      <c r="A45" s="119" t="s">
        <v>142</v>
      </c>
      <c r="B45" s="163" t="str">
        <f>'Incentive Goal'!B44</f>
        <v>GUIL-Gboro</v>
      </c>
      <c r="C45" s="120">
        <v>32</v>
      </c>
      <c r="D45" s="120">
        <v>65</v>
      </c>
      <c r="E45" s="220">
        <v>11839</v>
      </c>
      <c r="F45" s="219">
        <v>369.96875</v>
      </c>
      <c r="G45" s="220">
        <v>365</v>
      </c>
      <c r="H45" s="219">
        <v>11.40625</v>
      </c>
      <c r="I45" s="220">
        <v>405</v>
      </c>
      <c r="J45" s="219">
        <v>12.65625</v>
      </c>
      <c r="K45" s="121">
        <v>17982621.129999999</v>
      </c>
      <c r="L45" s="121">
        <v>561956.91031249997</v>
      </c>
      <c r="M45" s="121">
        <v>276655.70969230769</v>
      </c>
      <c r="N45" s="349">
        <v>169089</v>
      </c>
      <c r="O45" s="120">
        <v>5284.03125</v>
      </c>
      <c r="P45" s="348">
        <v>1058</v>
      </c>
      <c r="Q45" s="120">
        <v>33.0625</v>
      </c>
      <c r="R45" s="348">
        <v>4003</v>
      </c>
      <c r="S45" s="120">
        <v>125.09375</v>
      </c>
      <c r="T45" s="348">
        <v>234</v>
      </c>
      <c r="U45" s="120">
        <v>7.3125</v>
      </c>
      <c r="V45" s="348">
        <v>291</v>
      </c>
      <c r="W45" s="120">
        <v>9.09375</v>
      </c>
      <c r="X45" s="348">
        <v>374</v>
      </c>
      <c r="Y45" s="120">
        <v>11.6875</v>
      </c>
      <c r="Z45" s="348">
        <v>687</v>
      </c>
      <c r="AA45" s="120">
        <v>21.46875</v>
      </c>
      <c r="AB45" s="348">
        <v>382</v>
      </c>
      <c r="AC45" s="120">
        <v>11.9375</v>
      </c>
      <c r="AD45" s="348">
        <v>1241</v>
      </c>
      <c r="AE45" s="120">
        <v>38.78125</v>
      </c>
      <c r="AF45" s="122">
        <v>348</v>
      </c>
      <c r="AG45" s="120">
        <v>10.875</v>
      </c>
      <c r="AH45" s="122">
        <v>511</v>
      </c>
      <c r="AI45" s="120">
        <v>15.96875</v>
      </c>
      <c r="AJ45" s="122">
        <v>172</v>
      </c>
      <c r="AK45" s="120">
        <v>5.375</v>
      </c>
      <c r="AL45" s="122">
        <v>4738</v>
      </c>
      <c r="AM45" s="120">
        <v>148.0625</v>
      </c>
      <c r="AN45" s="122">
        <v>3081</v>
      </c>
      <c r="AO45" s="120">
        <v>96.28125</v>
      </c>
      <c r="AP45" s="122">
        <v>25601</v>
      </c>
      <c r="AQ45" s="120">
        <v>800.03125</v>
      </c>
      <c r="AR45" s="122">
        <v>786</v>
      </c>
      <c r="AS45" s="120">
        <v>24.5625</v>
      </c>
    </row>
    <row r="46" spans="1:45" ht="13.5" customHeight="1" x14ac:dyDescent="0.3">
      <c r="A46" s="119" t="s">
        <v>142</v>
      </c>
      <c r="B46" s="163" t="str">
        <f>'Incentive Goal'!B45</f>
        <v>GUIL-HP</v>
      </c>
      <c r="C46" s="120">
        <v>13</v>
      </c>
      <c r="D46" s="120">
        <v>29</v>
      </c>
      <c r="E46" s="220">
        <v>4478</v>
      </c>
      <c r="F46" s="219">
        <v>344.46153846153845</v>
      </c>
      <c r="G46" s="220">
        <v>186</v>
      </c>
      <c r="H46" s="219">
        <v>14.307692307692308</v>
      </c>
      <c r="I46" s="220">
        <v>153</v>
      </c>
      <c r="J46" s="219">
        <v>11.76923076923077</v>
      </c>
      <c r="K46" s="121">
        <v>6275092.46</v>
      </c>
      <c r="L46" s="121">
        <v>482699.42</v>
      </c>
      <c r="M46" s="121">
        <v>216382.49862068964</v>
      </c>
      <c r="N46" s="350">
        <v>68921</v>
      </c>
      <c r="O46" s="120">
        <v>5301.6153846153848</v>
      </c>
      <c r="P46" s="348">
        <v>222</v>
      </c>
      <c r="Q46" s="120">
        <v>17.076923076923077</v>
      </c>
      <c r="R46" s="348">
        <v>5512</v>
      </c>
      <c r="S46" s="120">
        <v>424</v>
      </c>
      <c r="T46" s="348">
        <v>93</v>
      </c>
      <c r="U46" s="120">
        <v>7.1538461538461542</v>
      </c>
      <c r="V46" s="348">
        <v>121</v>
      </c>
      <c r="W46" s="120">
        <v>9.3076923076923084</v>
      </c>
      <c r="X46" s="348">
        <v>192</v>
      </c>
      <c r="Y46" s="120">
        <v>14.76923076923077</v>
      </c>
      <c r="Z46" s="348">
        <v>270</v>
      </c>
      <c r="AA46" s="120">
        <v>20.76923076923077</v>
      </c>
      <c r="AB46" s="348">
        <v>136</v>
      </c>
      <c r="AC46" s="120">
        <v>10.461538461538462</v>
      </c>
      <c r="AD46" s="348">
        <v>914</v>
      </c>
      <c r="AE46" s="120">
        <v>70.307692307692307</v>
      </c>
      <c r="AF46" s="122">
        <v>97</v>
      </c>
      <c r="AG46" s="120">
        <v>7.4615384615384617</v>
      </c>
      <c r="AH46" s="122">
        <v>257</v>
      </c>
      <c r="AI46" s="120">
        <v>19.76923076923077</v>
      </c>
      <c r="AJ46" s="122">
        <v>33</v>
      </c>
      <c r="AK46" s="120">
        <v>2.5384615384615383</v>
      </c>
      <c r="AL46" s="122">
        <v>1460</v>
      </c>
      <c r="AM46" s="120">
        <v>112.30769230769231</v>
      </c>
      <c r="AN46" s="122">
        <v>1546</v>
      </c>
      <c r="AO46" s="120">
        <v>118.92307692307692</v>
      </c>
      <c r="AP46" s="122">
        <v>12100</v>
      </c>
      <c r="AQ46" s="120">
        <v>930.76923076923072</v>
      </c>
      <c r="AR46" s="122">
        <v>338</v>
      </c>
      <c r="AS46" s="120">
        <v>26</v>
      </c>
    </row>
    <row r="47" spans="1:45" ht="13.5" customHeight="1" x14ac:dyDescent="0.3">
      <c r="A47" s="119" t="s">
        <v>238</v>
      </c>
      <c r="B47" s="163" t="str">
        <f>'Incentive Goal'!B46</f>
        <v>HALIFAX</v>
      </c>
      <c r="C47" s="120">
        <v>14</v>
      </c>
      <c r="D47" s="120">
        <v>18.5</v>
      </c>
      <c r="E47" s="220">
        <v>2850</v>
      </c>
      <c r="F47" s="219">
        <v>203.57142857142858</v>
      </c>
      <c r="G47" s="220">
        <v>86</v>
      </c>
      <c r="H47" s="219">
        <v>6.1428571428571432</v>
      </c>
      <c r="I47" s="220">
        <v>81</v>
      </c>
      <c r="J47" s="219">
        <v>5.7857142857142856</v>
      </c>
      <c r="K47" s="121">
        <v>4094867.36</v>
      </c>
      <c r="L47" s="121">
        <v>292490.52571428573</v>
      </c>
      <c r="M47" s="121">
        <v>221344.18162162162</v>
      </c>
      <c r="N47" s="349">
        <v>48385</v>
      </c>
      <c r="O47" s="120">
        <v>3456.0714285714284</v>
      </c>
      <c r="P47" s="348">
        <v>143</v>
      </c>
      <c r="Q47" s="120">
        <v>10.214285714285714</v>
      </c>
      <c r="R47" s="348">
        <v>36317</v>
      </c>
      <c r="S47" s="120">
        <v>2594.0714285714284</v>
      </c>
      <c r="T47" s="348">
        <v>493</v>
      </c>
      <c r="U47" s="120">
        <v>35.214285714285715</v>
      </c>
      <c r="V47" s="348">
        <v>60</v>
      </c>
      <c r="W47" s="120">
        <v>4.2857142857142856</v>
      </c>
      <c r="X47" s="348">
        <v>84</v>
      </c>
      <c r="Y47" s="120">
        <v>6</v>
      </c>
      <c r="Z47" s="348">
        <v>191</v>
      </c>
      <c r="AA47" s="120">
        <v>13.642857142857142</v>
      </c>
      <c r="AB47" s="348">
        <v>68</v>
      </c>
      <c r="AC47" s="120">
        <v>4.8571428571428568</v>
      </c>
      <c r="AD47" s="348">
        <v>216</v>
      </c>
      <c r="AE47" s="120">
        <v>15.428571428571429</v>
      </c>
      <c r="AF47" s="122">
        <v>206</v>
      </c>
      <c r="AG47" s="120">
        <v>14.714285714285714</v>
      </c>
      <c r="AH47" s="122">
        <v>153</v>
      </c>
      <c r="AI47" s="120">
        <v>10.928571428571429</v>
      </c>
      <c r="AJ47" s="122">
        <v>31</v>
      </c>
      <c r="AK47" s="120">
        <v>2.2142857142857144</v>
      </c>
      <c r="AL47" s="122">
        <v>1189</v>
      </c>
      <c r="AM47" s="120">
        <v>84.928571428571431</v>
      </c>
      <c r="AN47" s="122">
        <v>1962</v>
      </c>
      <c r="AO47" s="120">
        <v>140.14285714285714</v>
      </c>
      <c r="AP47" s="122">
        <v>4454</v>
      </c>
      <c r="AQ47" s="120">
        <v>318.14285714285717</v>
      </c>
      <c r="AR47" s="122">
        <v>1149</v>
      </c>
      <c r="AS47" s="120">
        <v>82.071428571428569</v>
      </c>
    </row>
    <row r="48" spans="1:45" ht="13.5" customHeight="1" x14ac:dyDescent="0.3">
      <c r="A48" s="119" t="s">
        <v>153</v>
      </c>
      <c r="B48" s="163" t="str">
        <f>'Incentive Goal'!B47</f>
        <v>HARNETT</v>
      </c>
      <c r="C48" s="120">
        <v>14</v>
      </c>
      <c r="D48" s="120">
        <v>19.5</v>
      </c>
      <c r="E48" s="220">
        <v>3953</v>
      </c>
      <c r="F48" s="219">
        <v>282.35714285714283</v>
      </c>
      <c r="G48" s="220">
        <v>193</v>
      </c>
      <c r="H48" s="219">
        <v>13.785714285714286</v>
      </c>
      <c r="I48" s="220">
        <v>163</v>
      </c>
      <c r="J48" s="219">
        <v>11.642857142857142</v>
      </c>
      <c r="K48" s="121">
        <v>7149614.46</v>
      </c>
      <c r="L48" s="121">
        <v>510686.74714285712</v>
      </c>
      <c r="M48" s="121">
        <v>366646.8953846154</v>
      </c>
      <c r="N48" s="349">
        <v>50210</v>
      </c>
      <c r="O48" s="120">
        <v>3586.4285714285716</v>
      </c>
      <c r="P48" s="348">
        <v>218</v>
      </c>
      <c r="Q48" s="120">
        <v>15.571428571428571</v>
      </c>
      <c r="R48" s="348">
        <v>2580</v>
      </c>
      <c r="S48" s="120">
        <v>184.28571428571428</v>
      </c>
      <c r="T48" s="348">
        <v>42</v>
      </c>
      <c r="U48" s="120">
        <v>3</v>
      </c>
      <c r="V48" s="348">
        <v>76</v>
      </c>
      <c r="W48" s="120">
        <v>5.4285714285714288</v>
      </c>
      <c r="X48" s="348">
        <v>204</v>
      </c>
      <c r="Y48" s="120">
        <v>14.571428571428571</v>
      </c>
      <c r="Z48" s="348">
        <v>243</v>
      </c>
      <c r="AA48" s="120">
        <v>17.357142857142858</v>
      </c>
      <c r="AB48" s="348">
        <v>150</v>
      </c>
      <c r="AC48" s="120">
        <v>10.714285714285714</v>
      </c>
      <c r="AD48" s="348">
        <v>120</v>
      </c>
      <c r="AE48" s="120">
        <v>8.5714285714285712</v>
      </c>
      <c r="AF48" s="122">
        <v>146</v>
      </c>
      <c r="AG48" s="120">
        <v>10.428571428571429</v>
      </c>
      <c r="AH48" s="122">
        <v>145</v>
      </c>
      <c r="AI48" s="120">
        <v>10.357142857142858</v>
      </c>
      <c r="AJ48" s="122">
        <v>22</v>
      </c>
      <c r="AK48" s="120">
        <v>1.5714285714285714</v>
      </c>
      <c r="AL48" s="122">
        <v>1668</v>
      </c>
      <c r="AM48" s="120">
        <v>119.14285714285714</v>
      </c>
      <c r="AN48" s="122">
        <v>1130</v>
      </c>
      <c r="AO48" s="120">
        <v>80.714285714285708</v>
      </c>
      <c r="AP48" s="122">
        <v>4354</v>
      </c>
      <c r="AQ48" s="120">
        <v>311</v>
      </c>
      <c r="AR48" s="122">
        <v>614</v>
      </c>
      <c r="AS48" s="120">
        <v>43.857142857142854</v>
      </c>
    </row>
    <row r="49" spans="1:45" ht="13.5" customHeight="1" x14ac:dyDescent="0.3">
      <c r="A49" s="119" t="s">
        <v>251</v>
      </c>
      <c r="B49" s="163" t="str">
        <f>'Incentive Goal'!B48</f>
        <v>HAYWOOD</v>
      </c>
      <c r="C49" s="120">
        <v>4</v>
      </c>
      <c r="D49" s="120">
        <v>8</v>
      </c>
      <c r="E49" s="220">
        <v>1025</v>
      </c>
      <c r="F49" s="219">
        <v>256.25</v>
      </c>
      <c r="G49" s="220">
        <v>11</v>
      </c>
      <c r="H49" s="219">
        <v>2.75</v>
      </c>
      <c r="I49" s="220">
        <v>48</v>
      </c>
      <c r="J49" s="219">
        <v>12</v>
      </c>
      <c r="K49" s="121">
        <v>2035357.1</v>
      </c>
      <c r="L49" s="121">
        <v>508839.27500000002</v>
      </c>
      <c r="M49" s="121">
        <v>254419.63750000001</v>
      </c>
      <c r="N49" s="349">
        <v>13003</v>
      </c>
      <c r="O49" s="120">
        <v>3250.75</v>
      </c>
      <c r="P49" s="348">
        <v>84</v>
      </c>
      <c r="Q49" s="120">
        <v>21</v>
      </c>
      <c r="R49" s="348">
        <v>820</v>
      </c>
      <c r="S49" s="120">
        <v>205</v>
      </c>
      <c r="T49" s="348">
        <v>127</v>
      </c>
      <c r="U49" s="120">
        <v>31.75</v>
      </c>
      <c r="V49" s="348">
        <v>3</v>
      </c>
      <c r="W49" s="120">
        <v>0.75</v>
      </c>
      <c r="X49" s="348">
        <v>11</v>
      </c>
      <c r="Y49" s="120">
        <v>2.75</v>
      </c>
      <c r="Z49" s="348">
        <v>55</v>
      </c>
      <c r="AA49" s="120">
        <v>13.75</v>
      </c>
      <c r="AB49" s="348">
        <v>50</v>
      </c>
      <c r="AC49" s="120">
        <v>12.5</v>
      </c>
      <c r="AD49" s="348">
        <v>100</v>
      </c>
      <c r="AE49" s="120">
        <v>25</v>
      </c>
      <c r="AF49" s="122">
        <v>40</v>
      </c>
      <c r="AG49" s="120">
        <v>10</v>
      </c>
      <c r="AH49" s="122">
        <v>30</v>
      </c>
      <c r="AI49" s="120">
        <v>7.5</v>
      </c>
      <c r="AJ49" s="122">
        <v>4</v>
      </c>
      <c r="AK49" s="120">
        <v>1</v>
      </c>
      <c r="AL49" s="122">
        <v>422</v>
      </c>
      <c r="AM49" s="120">
        <v>105.5</v>
      </c>
      <c r="AN49" s="122">
        <v>739</v>
      </c>
      <c r="AO49" s="120">
        <v>184.75</v>
      </c>
      <c r="AP49" s="122">
        <v>489</v>
      </c>
      <c r="AQ49" s="120">
        <v>122.25</v>
      </c>
      <c r="AR49" s="122">
        <v>600</v>
      </c>
      <c r="AS49" s="120">
        <v>150</v>
      </c>
    </row>
    <row r="50" spans="1:45" ht="13.5" customHeight="1" x14ac:dyDescent="0.3">
      <c r="A50" s="119" t="s">
        <v>251</v>
      </c>
      <c r="B50" s="163" t="str">
        <f>'Incentive Goal'!B49</f>
        <v>HENDERSON</v>
      </c>
      <c r="C50" s="120">
        <v>5</v>
      </c>
      <c r="D50" s="120">
        <v>6.5</v>
      </c>
      <c r="E50" s="220">
        <v>1693</v>
      </c>
      <c r="F50" s="219">
        <v>338.6</v>
      </c>
      <c r="G50" s="220">
        <v>54</v>
      </c>
      <c r="H50" s="219">
        <v>10.8</v>
      </c>
      <c r="I50" s="220">
        <v>158</v>
      </c>
      <c r="J50" s="219">
        <v>31.6</v>
      </c>
      <c r="K50" s="121">
        <v>2686876.27</v>
      </c>
      <c r="L50" s="121">
        <v>537375.25399999996</v>
      </c>
      <c r="M50" s="121">
        <v>413365.58</v>
      </c>
      <c r="N50" s="349">
        <v>21714</v>
      </c>
      <c r="O50" s="120">
        <v>4342.8</v>
      </c>
      <c r="P50" s="348">
        <v>144</v>
      </c>
      <c r="Q50" s="120">
        <v>28.8</v>
      </c>
      <c r="R50" s="348">
        <v>526</v>
      </c>
      <c r="S50" s="120">
        <v>105.2</v>
      </c>
      <c r="T50" s="348">
        <v>10</v>
      </c>
      <c r="U50" s="120">
        <v>2</v>
      </c>
      <c r="V50" s="348">
        <v>6</v>
      </c>
      <c r="W50" s="120">
        <v>1.2</v>
      </c>
      <c r="X50" s="348">
        <v>54</v>
      </c>
      <c r="Y50" s="120">
        <v>10.8</v>
      </c>
      <c r="Z50" s="348">
        <v>104</v>
      </c>
      <c r="AA50" s="120">
        <v>20.8</v>
      </c>
      <c r="AB50" s="348">
        <v>133</v>
      </c>
      <c r="AC50" s="120">
        <v>26.6</v>
      </c>
      <c r="AD50" s="348">
        <v>88</v>
      </c>
      <c r="AE50" s="120">
        <v>17.600000000000001</v>
      </c>
      <c r="AF50" s="122">
        <v>66</v>
      </c>
      <c r="AG50" s="120">
        <v>13.2</v>
      </c>
      <c r="AH50" s="122">
        <v>98</v>
      </c>
      <c r="AI50" s="120">
        <v>19.600000000000001</v>
      </c>
      <c r="AJ50" s="122">
        <v>8</v>
      </c>
      <c r="AK50" s="120">
        <v>1.6</v>
      </c>
      <c r="AL50" s="122">
        <v>707</v>
      </c>
      <c r="AM50" s="120">
        <v>141.4</v>
      </c>
      <c r="AN50" s="122">
        <v>1141</v>
      </c>
      <c r="AO50" s="120">
        <v>228.2</v>
      </c>
      <c r="AP50" s="122">
        <v>2027</v>
      </c>
      <c r="AQ50" s="120">
        <v>405.4</v>
      </c>
      <c r="AR50" s="122">
        <v>131</v>
      </c>
      <c r="AS50" s="120">
        <v>26.2</v>
      </c>
    </row>
    <row r="51" spans="1:45" ht="13.5" customHeight="1" x14ac:dyDescent="0.3">
      <c r="A51" s="119" t="s">
        <v>310</v>
      </c>
      <c r="B51" s="163" t="str">
        <f>'Incentive Goal'!B50</f>
        <v>HERTFORD</v>
      </c>
      <c r="C51" s="120">
        <v>4</v>
      </c>
      <c r="D51" s="120">
        <v>4.5</v>
      </c>
      <c r="E51" s="220">
        <v>1469</v>
      </c>
      <c r="F51" s="219">
        <v>367.25</v>
      </c>
      <c r="G51" s="220">
        <v>24</v>
      </c>
      <c r="H51" s="219">
        <v>6</v>
      </c>
      <c r="I51" s="220">
        <v>34</v>
      </c>
      <c r="J51" s="219">
        <v>8.5</v>
      </c>
      <c r="K51" s="121">
        <v>2066480.56</v>
      </c>
      <c r="L51" s="121">
        <v>516620.14</v>
      </c>
      <c r="M51" s="121">
        <v>459217.90222222224</v>
      </c>
      <c r="N51" s="349">
        <v>15772</v>
      </c>
      <c r="O51" s="120">
        <v>3943</v>
      </c>
      <c r="P51" s="348">
        <v>30</v>
      </c>
      <c r="Q51" s="120">
        <v>7.5</v>
      </c>
      <c r="R51" s="348">
        <v>1098</v>
      </c>
      <c r="S51" s="120">
        <v>274.5</v>
      </c>
      <c r="T51" s="348">
        <v>5</v>
      </c>
      <c r="U51" s="120">
        <v>1.25</v>
      </c>
      <c r="V51" s="348">
        <v>25</v>
      </c>
      <c r="W51" s="120">
        <v>6.25</v>
      </c>
      <c r="X51" s="348">
        <v>32</v>
      </c>
      <c r="Y51" s="120">
        <v>8</v>
      </c>
      <c r="Z51" s="348">
        <v>59</v>
      </c>
      <c r="AA51" s="120">
        <v>14.75</v>
      </c>
      <c r="AB51" s="348">
        <v>25</v>
      </c>
      <c r="AC51" s="120">
        <v>6.25</v>
      </c>
      <c r="AD51" s="348">
        <v>9</v>
      </c>
      <c r="AE51" s="120">
        <v>2.25</v>
      </c>
      <c r="AF51" s="122">
        <v>11</v>
      </c>
      <c r="AG51" s="120">
        <v>2.75</v>
      </c>
      <c r="AH51" s="122">
        <v>24</v>
      </c>
      <c r="AI51" s="120">
        <v>6</v>
      </c>
      <c r="AJ51" s="122">
        <v>5</v>
      </c>
      <c r="AK51" s="120">
        <v>1.25</v>
      </c>
      <c r="AL51" s="122">
        <v>508</v>
      </c>
      <c r="AM51" s="120">
        <v>127</v>
      </c>
      <c r="AN51" s="122">
        <v>170</v>
      </c>
      <c r="AO51" s="120">
        <v>42.5</v>
      </c>
      <c r="AP51" s="122">
        <v>305</v>
      </c>
      <c r="AQ51" s="120">
        <v>76.25</v>
      </c>
      <c r="AR51" s="122">
        <v>92</v>
      </c>
      <c r="AS51" s="120">
        <v>23</v>
      </c>
    </row>
    <row r="52" spans="1:45" ht="13.5" customHeight="1" x14ac:dyDescent="0.3">
      <c r="A52" s="119" t="s">
        <v>153</v>
      </c>
      <c r="B52" s="163" t="str">
        <f>'Incentive Goal'!B51</f>
        <v>HOKE</v>
      </c>
      <c r="C52" s="120">
        <v>8.75</v>
      </c>
      <c r="D52" s="120">
        <v>12</v>
      </c>
      <c r="E52" s="220">
        <v>2096</v>
      </c>
      <c r="F52" s="219">
        <v>239.54285714285714</v>
      </c>
      <c r="G52" s="220">
        <v>38</v>
      </c>
      <c r="H52" s="219">
        <v>4.3428571428571425</v>
      </c>
      <c r="I52" s="220">
        <v>48</v>
      </c>
      <c r="J52" s="219">
        <v>5.4857142857142858</v>
      </c>
      <c r="K52" s="121">
        <v>3079827.88</v>
      </c>
      <c r="L52" s="121">
        <v>351980.32914285711</v>
      </c>
      <c r="M52" s="121">
        <v>256652.32333333333</v>
      </c>
      <c r="N52" s="349">
        <v>26611</v>
      </c>
      <c r="O52" s="120">
        <v>3041.2571428571428</v>
      </c>
      <c r="P52" s="348">
        <v>115</v>
      </c>
      <c r="Q52" s="120">
        <v>13.142857142857142</v>
      </c>
      <c r="R52" s="348">
        <v>1474</v>
      </c>
      <c r="S52" s="120">
        <v>168.45714285714286</v>
      </c>
      <c r="T52" s="348">
        <v>44</v>
      </c>
      <c r="U52" s="120">
        <v>5.0285714285714285</v>
      </c>
      <c r="V52" s="348">
        <v>60</v>
      </c>
      <c r="W52" s="120">
        <v>6.8571428571428568</v>
      </c>
      <c r="X52" s="348">
        <v>37</v>
      </c>
      <c r="Y52" s="120">
        <v>4.2285714285714286</v>
      </c>
      <c r="Z52" s="348">
        <v>142</v>
      </c>
      <c r="AA52" s="120">
        <v>16.228571428571428</v>
      </c>
      <c r="AB52" s="348">
        <v>44</v>
      </c>
      <c r="AC52" s="120">
        <v>5.0285714285714285</v>
      </c>
      <c r="AD52" s="348">
        <v>40</v>
      </c>
      <c r="AE52" s="120">
        <v>4.5714285714285712</v>
      </c>
      <c r="AF52" s="122">
        <v>49</v>
      </c>
      <c r="AG52" s="120">
        <v>5.6</v>
      </c>
      <c r="AH52" s="122">
        <v>76</v>
      </c>
      <c r="AI52" s="120">
        <v>8.6857142857142851</v>
      </c>
      <c r="AJ52" s="122">
        <v>19</v>
      </c>
      <c r="AK52" s="120">
        <v>2.1714285714285713</v>
      </c>
      <c r="AL52" s="122">
        <v>595</v>
      </c>
      <c r="AM52" s="120">
        <v>68</v>
      </c>
      <c r="AN52" s="122">
        <v>615</v>
      </c>
      <c r="AO52" s="120">
        <v>70.285714285714292</v>
      </c>
      <c r="AP52" s="122">
        <v>1346</v>
      </c>
      <c r="AQ52" s="120">
        <v>153.82857142857142</v>
      </c>
      <c r="AR52" s="122">
        <v>122</v>
      </c>
      <c r="AS52" s="120">
        <v>13.942857142857143</v>
      </c>
    </row>
    <row r="53" spans="1:45" ht="13.5" customHeight="1" x14ac:dyDescent="0.3">
      <c r="A53" s="119" t="s">
        <v>310</v>
      </c>
      <c r="B53" s="163" t="str">
        <f>'Incentive Goal'!B52</f>
        <v>HYDE</v>
      </c>
      <c r="C53" s="120">
        <v>0.5</v>
      </c>
      <c r="D53" s="120">
        <v>1</v>
      </c>
      <c r="E53" s="220">
        <v>119</v>
      </c>
      <c r="F53" s="219">
        <v>238</v>
      </c>
      <c r="G53" s="220">
        <v>3</v>
      </c>
      <c r="H53" s="219">
        <v>6</v>
      </c>
      <c r="I53" s="220">
        <v>2</v>
      </c>
      <c r="J53" s="219">
        <v>4</v>
      </c>
      <c r="K53" s="121">
        <v>188658.5</v>
      </c>
      <c r="L53" s="121">
        <v>377317</v>
      </c>
      <c r="M53" s="121">
        <v>188658.5</v>
      </c>
      <c r="N53" s="349">
        <v>0</v>
      </c>
      <c r="O53" s="120">
        <v>0</v>
      </c>
      <c r="P53" s="350">
        <v>0</v>
      </c>
      <c r="Q53" s="120">
        <v>0</v>
      </c>
      <c r="R53" s="348">
        <v>0</v>
      </c>
      <c r="S53" s="120">
        <v>0</v>
      </c>
      <c r="T53" s="348">
        <v>0</v>
      </c>
      <c r="U53" s="120">
        <v>0</v>
      </c>
      <c r="V53" s="348">
        <v>0</v>
      </c>
      <c r="W53" s="120">
        <v>0</v>
      </c>
      <c r="X53" s="348">
        <v>0</v>
      </c>
      <c r="Y53" s="120">
        <v>0</v>
      </c>
      <c r="Z53" s="348">
        <v>0</v>
      </c>
      <c r="AA53" s="120">
        <v>0</v>
      </c>
      <c r="AB53" s="348">
        <v>0</v>
      </c>
      <c r="AC53" s="120">
        <v>0</v>
      </c>
      <c r="AD53" s="348">
        <v>0</v>
      </c>
      <c r="AE53" s="120">
        <v>0</v>
      </c>
      <c r="AF53" s="122">
        <v>0</v>
      </c>
      <c r="AG53" s="120">
        <v>0</v>
      </c>
      <c r="AH53" s="122">
        <v>0</v>
      </c>
      <c r="AI53" s="120">
        <v>0</v>
      </c>
      <c r="AJ53" s="122">
        <v>0</v>
      </c>
      <c r="AK53" s="120">
        <v>0</v>
      </c>
      <c r="AL53" s="122">
        <v>83</v>
      </c>
      <c r="AM53" s="120">
        <v>166</v>
      </c>
      <c r="AN53" s="122">
        <v>0</v>
      </c>
      <c r="AO53" s="120">
        <v>0</v>
      </c>
      <c r="AP53" s="122">
        <v>0</v>
      </c>
      <c r="AQ53" s="120">
        <v>0</v>
      </c>
      <c r="AR53" s="122">
        <v>28</v>
      </c>
      <c r="AS53" s="120">
        <v>56</v>
      </c>
    </row>
    <row r="54" spans="1:45" ht="13.5" customHeight="1" x14ac:dyDescent="0.3">
      <c r="A54" s="119" t="s">
        <v>152</v>
      </c>
      <c r="B54" s="163" t="str">
        <f>'Incentive Goal'!B53</f>
        <v>IREDELL</v>
      </c>
      <c r="C54" s="120">
        <v>12</v>
      </c>
      <c r="D54" s="120">
        <v>16</v>
      </c>
      <c r="E54" s="220">
        <v>4254</v>
      </c>
      <c r="F54" s="219">
        <v>354.5</v>
      </c>
      <c r="G54" s="220">
        <v>174</v>
      </c>
      <c r="H54" s="219">
        <v>14.5</v>
      </c>
      <c r="I54" s="220">
        <v>158</v>
      </c>
      <c r="J54" s="219">
        <v>13.166666666666666</v>
      </c>
      <c r="K54" s="121">
        <v>7437411.0899999999</v>
      </c>
      <c r="L54" s="121">
        <v>619784.25749999995</v>
      </c>
      <c r="M54" s="121">
        <v>464838.19312499999</v>
      </c>
      <c r="N54" s="349">
        <v>60623</v>
      </c>
      <c r="O54" s="120">
        <v>5051.916666666667</v>
      </c>
      <c r="P54" s="349">
        <v>279</v>
      </c>
      <c r="Q54" s="120">
        <v>23.25</v>
      </c>
      <c r="R54" s="348">
        <v>2896</v>
      </c>
      <c r="S54" s="120">
        <v>241.33333333333334</v>
      </c>
      <c r="T54" s="348">
        <v>143</v>
      </c>
      <c r="U54" s="120">
        <v>11.916666666666666</v>
      </c>
      <c r="V54" s="348">
        <v>54</v>
      </c>
      <c r="W54" s="120">
        <v>4.5</v>
      </c>
      <c r="X54" s="348">
        <v>172</v>
      </c>
      <c r="Y54" s="120">
        <v>14.333333333333334</v>
      </c>
      <c r="Z54" s="348">
        <v>181</v>
      </c>
      <c r="AA54" s="120">
        <v>15.083333333333334</v>
      </c>
      <c r="AB54" s="348">
        <v>153</v>
      </c>
      <c r="AC54" s="120">
        <v>12.75</v>
      </c>
      <c r="AD54" s="348">
        <v>148</v>
      </c>
      <c r="AE54" s="120">
        <v>12.333333333333334</v>
      </c>
      <c r="AF54" s="122">
        <v>55</v>
      </c>
      <c r="AG54" s="120">
        <v>4.583333333333333</v>
      </c>
      <c r="AH54" s="122">
        <v>182</v>
      </c>
      <c r="AI54" s="120">
        <v>15.166666666666666</v>
      </c>
      <c r="AJ54" s="122">
        <v>18</v>
      </c>
      <c r="AK54" s="120">
        <v>1.5</v>
      </c>
      <c r="AL54" s="122">
        <v>1613</v>
      </c>
      <c r="AM54" s="120">
        <v>134.41666666666666</v>
      </c>
      <c r="AN54" s="122">
        <v>2016</v>
      </c>
      <c r="AO54" s="120">
        <v>168</v>
      </c>
      <c r="AP54" s="122">
        <v>5963</v>
      </c>
      <c r="AQ54" s="120">
        <v>496.91666666666669</v>
      </c>
      <c r="AR54" s="122">
        <v>1523</v>
      </c>
      <c r="AS54" s="120">
        <v>126.91666666666667</v>
      </c>
    </row>
    <row r="55" spans="1:45" ht="13.5" customHeight="1" x14ac:dyDescent="0.3">
      <c r="A55" s="119" t="s">
        <v>251</v>
      </c>
      <c r="B55" s="163" t="str">
        <f>'Incentive Goal'!B54</f>
        <v>JACKSON</v>
      </c>
      <c r="C55" s="120">
        <v>2</v>
      </c>
      <c r="D55" s="120">
        <v>4.0999999999999996</v>
      </c>
      <c r="E55" s="220">
        <v>736</v>
      </c>
      <c r="F55" s="219">
        <v>368</v>
      </c>
      <c r="G55" s="220">
        <v>18</v>
      </c>
      <c r="H55" s="219">
        <v>9</v>
      </c>
      <c r="I55" s="220">
        <v>24</v>
      </c>
      <c r="J55" s="219">
        <v>12</v>
      </c>
      <c r="K55" s="121">
        <v>1238350.17</v>
      </c>
      <c r="L55" s="121">
        <v>619175.08499999996</v>
      </c>
      <c r="M55" s="121">
        <v>302036.62682926829</v>
      </c>
      <c r="N55" s="349">
        <v>7074</v>
      </c>
      <c r="O55" s="120">
        <v>3537</v>
      </c>
      <c r="P55" s="349">
        <v>24</v>
      </c>
      <c r="Q55" s="120">
        <v>12</v>
      </c>
      <c r="R55" s="348">
        <v>48</v>
      </c>
      <c r="S55" s="120">
        <v>24</v>
      </c>
      <c r="T55" s="348">
        <v>0</v>
      </c>
      <c r="U55" s="120">
        <v>0</v>
      </c>
      <c r="V55" s="348">
        <v>5</v>
      </c>
      <c r="W55" s="120">
        <v>2.5</v>
      </c>
      <c r="X55" s="348">
        <v>17</v>
      </c>
      <c r="Y55" s="120">
        <v>8.5</v>
      </c>
      <c r="Z55" s="348">
        <v>66</v>
      </c>
      <c r="AA55" s="120">
        <v>33</v>
      </c>
      <c r="AB55" s="348">
        <v>25</v>
      </c>
      <c r="AC55" s="120">
        <v>12.5</v>
      </c>
      <c r="AD55" s="348">
        <v>2</v>
      </c>
      <c r="AE55" s="120">
        <v>1</v>
      </c>
      <c r="AF55" s="122">
        <v>18</v>
      </c>
      <c r="AG55" s="120">
        <v>9</v>
      </c>
      <c r="AH55" s="122">
        <v>30</v>
      </c>
      <c r="AI55" s="120">
        <v>15</v>
      </c>
      <c r="AJ55" s="122">
        <v>12</v>
      </c>
      <c r="AK55" s="120">
        <v>6</v>
      </c>
      <c r="AL55" s="122">
        <v>141</v>
      </c>
      <c r="AM55" s="120">
        <v>70.5</v>
      </c>
      <c r="AN55" s="122">
        <v>620</v>
      </c>
      <c r="AO55" s="120">
        <v>310</v>
      </c>
      <c r="AP55" s="122">
        <v>269</v>
      </c>
      <c r="AQ55" s="120">
        <v>134.5</v>
      </c>
      <c r="AR55" s="122">
        <v>617</v>
      </c>
      <c r="AS55" s="120">
        <v>308.5</v>
      </c>
    </row>
    <row r="56" spans="1:45" ht="13.5" customHeight="1" x14ac:dyDescent="0.3">
      <c r="A56" s="119" t="s">
        <v>238</v>
      </c>
      <c r="B56" s="163" t="str">
        <f>'Incentive Goal'!B55</f>
        <v>JOHNSTON</v>
      </c>
      <c r="C56" s="120">
        <v>14.25</v>
      </c>
      <c r="D56" s="120">
        <v>24</v>
      </c>
      <c r="E56" s="220">
        <v>5040</v>
      </c>
      <c r="F56" s="219">
        <v>353.68421052631578</v>
      </c>
      <c r="G56" s="220">
        <v>279</v>
      </c>
      <c r="H56" s="219">
        <v>19.578947368421051</v>
      </c>
      <c r="I56" s="220">
        <v>333</v>
      </c>
      <c r="J56" s="219">
        <v>23.368421052631579</v>
      </c>
      <c r="K56" s="121">
        <v>11249803.75</v>
      </c>
      <c r="L56" s="121">
        <v>789459.9122807018</v>
      </c>
      <c r="M56" s="121">
        <v>468741.82291666669</v>
      </c>
      <c r="N56" s="349">
        <v>79277</v>
      </c>
      <c r="O56" s="120">
        <v>5563.2982456140353</v>
      </c>
      <c r="P56" s="349">
        <v>632</v>
      </c>
      <c r="Q56" s="120">
        <v>44.350877192982459</v>
      </c>
      <c r="R56" s="348">
        <v>1722</v>
      </c>
      <c r="S56" s="120">
        <v>120.84210526315789</v>
      </c>
      <c r="T56" s="348">
        <v>74</v>
      </c>
      <c r="U56" s="120">
        <v>5.192982456140351</v>
      </c>
      <c r="V56" s="348">
        <v>168</v>
      </c>
      <c r="W56" s="120">
        <v>11.789473684210526</v>
      </c>
      <c r="X56" s="348">
        <v>306</v>
      </c>
      <c r="Y56" s="120">
        <v>21.473684210526315</v>
      </c>
      <c r="Z56" s="348">
        <v>437</v>
      </c>
      <c r="AA56" s="120">
        <v>30.666666666666668</v>
      </c>
      <c r="AB56" s="348">
        <v>317</v>
      </c>
      <c r="AC56" s="120">
        <v>22.245614035087719</v>
      </c>
      <c r="AD56" s="348">
        <v>24</v>
      </c>
      <c r="AE56" s="120">
        <v>1.6842105263157894</v>
      </c>
      <c r="AF56" s="122">
        <v>371</v>
      </c>
      <c r="AG56" s="120">
        <v>26.035087719298247</v>
      </c>
      <c r="AH56" s="122">
        <v>390</v>
      </c>
      <c r="AI56" s="120">
        <v>27.368421052631579</v>
      </c>
      <c r="AJ56" s="122">
        <v>29</v>
      </c>
      <c r="AK56" s="120">
        <v>2.0350877192982457</v>
      </c>
      <c r="AL56" s="122">
        <v>2769</v>
      </c>
      <c r="AM56" s="120">
        <v>194.31578947368422</v>
      </c>
      <c r="AN56" s="122">
        <v>3475</v>
      </c>
      <c r="AO56" s="120">
        <v>243.85964912280701</v>
      </c>
      <c r="AP56" s="122">
        <v>3132</v>
      </c>
      <c r="AQ56" s="120">
        <v>219.78947368421052</v>
      </c>
      <c r="AR56" s="122">
        <v>1202</v>
      </c>
      <c r="AS56" s="120">
        <v>84.350877192982452</v>
      </c>
    </row>
    <row r="57" spans="1:45" ht="13.5" customHeight="1" x14ac:dyDescent="0.3">
      <c r="A57" s="119" t="s">
        <v>166</v>
      </c>
      <c r="B57" s="163" t="str">
        <f>'Incentive Goal'!B56</f>
        <v>JONES</v>
      </c>
      <c r="C57" s="120">
        <v>1</v>
      </c>
      <c r="D57" s="120">
        <v>2</v>
      </c>
      <c r="E57" s="220">
        <v>333</v>
      </c>
      <c r="F57" s="219">
        <v>333</v>
      </c>
      <c r="G57" s="220">
        <v>7</v>
      </c>
      <c r="H57" s="219">
        <v>7</v>
      </c>
      <c r="I57" s="220">
        <v>2</v>
      </c>
      <c r="J57" s="219">
        <v>2</v>
      </c>
      <c r="K57" s="121">
        <v>520491.89</v>
      </c>
      <c r="L57" s="121">
        <v>520491.89</v>
      </c>
      <c r="M57" s="121">
        <v>260245.94500000001</v>
      </c>
      <c r="N57" s="349">
        <v>4626</v>
      </c>
      <c r="O57" s="120">
        <v>4626</v>
      </c>
      <c r="P57" s="349">
        <v>11</v>
      </c>
      <c r="Q57" s="120">
        <v>11</v>
      </c>
      <c r="R57" s="348">
        <v>181</v>
      </c>
      <c r="S57" s="120">
        <v>181</v>
      </c>
      <c r="T57" s="348">
        <v>0</v>
      </c>
      <c r="U57" s="120">
        <v>0</v>
      </c>
      <c r="V57" s="348">
        <v>4</v>
      </c>
      <c r="W57" s="120">
        <v>4</v>
      </c>
      <c r="X57" s="348">
        <v>7</v>
      </c>
      <c r="Y57" s="120">
        <v>7</v>
      </c>
      <c r="Z57" s="348">
        <v>6</v>
      </c>
      <c r="AA57" s="120">
        <v>6</v>
      </c>
      <c r="AB57" s="348">
        <v>3</v>
      </c>
      <c r="AC57" s="120">
        <v>3</v>
      </c>
      <c r="AD57" s="348">
        <v>0</v>
      </c>
      <c r="AE57" s="120">
        <v>0</v>
      </c>
      <c r="AF57" s="122">
        <v>16</v>
      </c>
      <c r="AG57" s="120">
        <v>16</v>
      </c>
      <c r="AH57" s="122">
        <v>13</v>
      </c>
      <c r="AI57" s="120">
        <v>13</v>
      </c>
      <c r="AJ57" s="122">
        <v>0</v>
      </c>
      <c r="AK57" s="120">
        <v>0</v>
      </c>
      <c r="AL57" s="122">
        <v>104</v>
      </c>
      <c r="AM57" s="120">
        <v>104</v>
      </c>
      <c r="AN57" s="122">
        <v>57</v>
      </c>
      <c r="AO57" s="120">
        <v>57</v>
      </c>
      <c r="AP57" s="122">
        <v>102</v>
      </c>
      <c r="AQ57" s="120">
        <v>102</v>
      </c>
      <c r="AR57" s="122">
        <v>49</v>
      </c>
      <c r="AS57" s="120">
        <v>49</v>
      </c>
    </row>
    <row r="58" spans="1:45" ht="13.5" customHeight="1" x14ac:dyDescent="0.3">
      <c r="A58" s="119" t="s">
        <v>153</v>
      </c>
      <c r="B58" s="163" t="str">
        <f>'Incentive Goal'!B57</f>
        <v>LEE</v>
      </c>
      <c r="C58" s="120">
        <v>6.75</v>
      </c>
      <c r="D58" s="120">
        <v>10</v>
      </c>
      <c r="E58" s="220">
        <v>1922</v>
      </c>
      <c r="F58" s="219">
        <v>284.74074074074076</v>
      </c>
      <c r="G58" s="220">
        <v>59</v>
      </c>
      <c r="H58" s="219">
        <v>8.7407407407407405</v>
      </c>
      <c r="I58" s="220">
        <v>48</v>
      </c>
      <c r="J58" s="219">
        <v>7.1111111111111107</v>
      </c>
      <c r="K58" s="121">
        <v>2802136.45</v>
      </c>
      <c r="L58" s="121">
        <v>415131.32592592598</v>
      </c>
      <c r="M58" s="121">
        <v>280213.64500000002</v>
      </c>
      <c r="N58" s="349">
        <v>24003</v>
      </c>
      <c r="O58" s="120">
        <v>3556</v>
      </c>
      <c r="P58" s="349">
        <v>78</v>
      </c>
      <c r="Q58" s="120">
        <v>11.555555555555555</v>
      </c>
      <c r="R58" s="348">
        <v>1254</v>
      </c>
      <c r="S58" s="120">
        <v>185.77777777777777</v>
      </c>
      <c r="T58" s="348">
        <v>18</v>
      </c>
      <c r="U58" s="120">
        <v>2.6666666666666665</v>
      </c>
      <c r="V58" s="348">
        <v>23</v>
      </c>
      <c r="W58" s="120">
        <v>3.4074074074074074</v>
      </c>
      <c r="X58" s="348">
        <v>60</v>
      </c>
      <c r="Y58" s="120">
        <v>8.8888888888888893</v>
      </c>
      <c r="Z58" s="348">
        <v>69</v>
      </c>
      <c r="AA58" s="120">
        <v>10.222222222222221</v>
      </c>
      <c r="AB58" s="348">
        <v>47</v>
      </c>
      <c r="AC58" s="120">
        <v>6.9629629629629628</v>
      </c>
      <c r="AD58" s="348">
        <v>22</v>
      </c>
      <c r="AE58" s="120">
        <v>3.2592592592592591</v>
      </c>
      <c r="AF58" s="122">
        <v>63</v>
      </c>
      <c r="AG58" s="120">
        <v>9.3333333333333339</v>
      </c>
      <c r="AH58" s="122">
        <v>67</v>
      </c>
      <c r="AI58" s="120">
        <v>9.9259259259259256</v>
      </c>
      <c r="AJ58" s="122">
        <v>20</v>
      </c>
      <c r="AK58" s="120">
        <v>2.9629629629629628</v>
      </c>
      <c r="AL58" s="122">
        <v>629</v>
      </c>
      <c r="AM58" s="120">
        <v>93.18518518518519</v>
      </c>
      <c r="AN58" s="122">
        <v>544</v>
      </c>
      <c r="AO58" s="120">
        <v>80.592592592592595</v>
      </c>
      <c r="AP58" s="122">
        <v>748</v>
      </c>
      <c r="AQ58" s="120">
        <v>110.81481481481481</v>
      </c>
      <c r="AR58" s="122">
        <v>117</v>
      </c>
      <c r="AS58" s="120">
        <v>17.333333333333332</v>
      </c>
    </row>
    <row r="59" spans="1:45" ht="13.5" customHeight="1" x14ac:dyDescent="0.3">
      <c r="A59" s="119" t="s">
        <v>166</v>
      </c>
      <c r="B59" s="163" t="str">
        <f>'Incentive Goal'!B58</f>
        <v>LENOIR</v>
      </c>
      <c r="C59" s="120">
        <v>13</v>
      </c>
      <c r="D59" s="120">
        <v>19</v>
      </c>
      <c r="E59" s="220">
        <v>3931</v>
      </c>
      <c r="F59" s="219">
        <v>302.38461538461536</v>
      </c>
      <c r="G59" s="220">
        <v>125</v>
      </c>
      <c r="H59" s="219">
        <v>9.615384615384615</v>
      </c>
      <c r="I59" s="220">
        <v>132</v>
      </c>
      <c r="J59" s="219">
        <v>10.153846153846153</v>
      </c>
      <c r="K59" s="121">
        <v>5072813.8099999996</v>
      </c>
      <c r="L59" s="121">
        <v>390216.44692307687</v>
      </c>
      <c r="M59" s="121">
        <v>266990.20052631578</v>
      </c>
      <c r="N59" s="349">
        <v>69496</v>
      </c>
      <c r="O59" s="120">
        <v>5345.8461538461543</v>
      </c>
      <c r="P59" s="349">
        <v>398</v>
      </c>
      <c r="Q59" s="120">
        <v>30.615384615384617</v>
      </c>
      <c r="R59" s="348">
        <v>5180</v>
      </c>
      <c r="S59" s="120">
        <v>398.46153846153845</v>
      </c>
      <c r="T59" s="348">
        <v>287</v>
      </c>
      <c r="U59" s="120">
        <v>22.076923076923077</v>
      </c>
      <c r="V59" s="348">
        <v>141</v>
      </c>
      <c r="W59" s="120">
        <v>10.846153846153847</v>
      </c>
      <c r="X59" s="348">
        <v>130</v>
      </c>
      <c r="Y59" s="120">
        <v>10</v>
      </c>
      <c r="Z59" s="348">
        <v>227</v>
      </c>
      <c r="AA59" s="120">
        <v>17.46153846153846</v>
      </c>
      <c r="AB59" s="348">
        <v>118</v>
      </c>
      <c r="AC59" s="120">
        <v>9.0769230769230766</v>
      </c>
      <c r="AD59" s="348">
        <v>9</v>
      </c>
      <c r="AE59" s="120">
        <v>0.69230769230769229</v>
      </c>
      <c r="AF59" s="122">
        <v>146</v>
      </c>
      <c r="AG59" s="120">
        <v>11.23076923076923</v>
      </c>
      <c r="AH59" s="122">
        <v>221</v>
      </c>
      <c r="AI59" s="120">
        <v>17</v>
      </c>
      <c r="AJ59" s="122">
        <v>17</v>
      </c>
      <c r="AK59" s="120">
        <v>1.3076923076923077</v>
      </c>
      <c r="AL59" s="122">
        <v>1910</v>
      </c>
      <c r="AM59" s="120">
        <v>146.92307692307693</v>
      </c>
      <c r="AN59" s="122">
        <v>2332</v>
      </c>
      <c r="AO59" s="120">
        <v>179.38461538461539</v>
      </c>
      <c r="AP59" s="122">
        <v>2698</v>
      </c>
      <c r="AQ59" s="120">
        <v>207.53846153846155</v>
      </c>
      <c r="AR59" s="122">
        <v>1069</v>
      </c>
      <c r="AS59" s="120">
        <v>82.230769230769226</v>
      </c>
    </row>
    <row r="60" spans="1:45" ht="13.5" customHeight="1" x14ac:dyDescent="0.3">
      <c r="A60" s="119" t="s">
        <v>152</v>
      </c>
      <c r="B60" s="163" t="str">
        <f>'Incentive Goal'!B59</f>
        <v>LINCOLN</v>
      </c>
      <c r="C60" s="120">
        <v>8</v>
      </c>
      <c r="D60" s="120">
        <v>10</v>
      </c>
      <c r="E60" s="220">
        <v>1996</v>
      </c>
      <c r="F60" s="219">
        <v>249.5</v>
      </c>
      <c r="G60" s="220">
        <v>89</v>
      </c>
      <c r="H60" s="219">
        <v>11.125</v>
      </c>
      <c r="I60" s="220">
        <v>93</v>
      </c>
      <c r="J60" s="219">
        <v>11.625</v>
      </c>
      <c r="K60" s="121">
        <v>3185799.89</v>
      </c>
      <c r="L60" s="121">
        <v>398224.98625000002</v>
      </c>
      <c r="M60" s="121">
        <v>318579.989</v>
      </c>
      <c r="N60" s="349">
        <v>30092</v>
      </c>
      <c r="O60" s="120">
        <v>3761.5</v>
      </c>
      <c r="P60" s="349">
        <v>169</v>
      </c>
      <c r="Q60" s="120">
        <v>21.125</v>
      </c>
      <c r="R60" s="348">
        <v>639</v>
      </c>
      <c r="S60" s="120">
        <v>79.875</v>
      </c>
      <c r="T60" s="348">
        <v>8</v>
      </c>
      <c r="U60" s="120">
        <v>1</v>
      </c>
      <c r="V60" s="348">
        <v>24</v>
      </c>
      <c r="W60" s="120">
        <v>3</v>
      </c>
      <c r="X60" s="348">
        <v>104</v>
      </c>
      <c r="Y60" s="120">
        <v>13</v>
      </c>
      <c r="Z60" s="348">
        <v>109</v>
      </c>
      <c r="AA60" s="120">
        <v>13.625</v>
      </c>
      <c r="AB60" s="348">
        <v>88</v>
      </c>
      <c r="AC60" s="120">
        <v>11</v>
      </c>
      <c r="AD60" s="348">
        <v>34</v>
      </c>
      <c r="AE60" s="120">
        <v>4.25</v>
      </c>
      <c r="AF60" s="122">
        <v>49</v>
      </c>
      <c r="AG60" s="120">
        <v>6.125</v>
      </c>
      <c r="AH60" s="122">
        <v>86</v>
      </c>
      <c r="AI60" s="120">
        <v>10.75</v>
      </c>
      <c r="AJ60" s="122">
        <v>12</v>
      </c>
      <c r="AK60" s="120">
        <v>1.5</v>
      </c>
      <c r="AL60" s="122">
        <v>778</v>
      </c>
      <c r="AM60" s="120">
        <v>97.25</v>
      </c>
      <c r="AN60" s="122">
        <v>1110</v>
      </c>
      <c r="AO60" s="120">
        <v>138.75</v>
      </c>
      <c r="AP60" s="122">
        <v>1399</v>
      </c>
      <c r="AQ60" s="120">
        <v>174.875</v>
      </c>
      <c r="AR60" s="122">
        <v>355</v>
      </c>
      <c r="AS60" s="120">
        <v>44.375</v>
      </c>
    </row>
    <row r="61" spans="1:45" ht="13.5" customHeight="1" x14ac:dyDescent="0.3">
      <c r="A61" s="119" t="s">
        <v>251</v>
      </c>
      <c r="B61" s="163" t="str">
        <f>'Incentive Goal'!B60</f>
        <v>MACON</v>
      </c>
      <c r="C61" s="120">
        <v>3</v>
      </c>
      <c r="D61" s="120">
        <v>3.35</v>
      </c>
      <c r="E61" s="220">
        <v>945</v>
      </c>
      <c r="F61" s="219">
        <v>315</v>
      </c>
      <c r="G61" s="220">
        <v>4</v>
      </c>
      <c r="H61" s="219">
        <v>1.3333333333333333</v>
      </c>
      <c r="I61" s="220">
        <v>31</v>
      </c>
      <c r="J61" s="219">
        <v>10.333333333333334</v>
      </c>
      <c r="K61" s="121">
        <v>1360838.6</v>
      </c>
      <c r="L61" s="121">
        <v>453612.8666666667</v>
      </c>
      <c r="M61" s="121">
        <v>406220.4776119403</v>
      </c>
      <c r="N61" s="349">
        <v>9654</v>
      </c>
      <c r="O61" s="120">
        <v>3218</v>
      </c>
      <c r="P61" s="349">
        <v>17</v>
      </c>
      <c r="Q61" s="120">
        <v>5.666666666666667</v>
      </c>
      <c r="R61" s="348">
        <v>44</v>
      </c>
      <c r="S61" s="120">
        <v>14.666666666666666</v>
      </c>
      <c r="T61" s="348">
        <v>3</v>
      </c>
      <c r="U61" s="120">
        <v>1</v>
      </c>
      <c r="V61" s="348">
        <v>6</v>
      </c>
      <c r="W61" s="120">
        <v>2</v>
      </c>
      <c r="X61" s="348">
        <v>5</v>
      </c>
      <c r="Y61" s="120">
        <v>1.6666666666666667</v>
      </c>
      <c r="Z61" s="348">
        <v>70</v>
      </c>
      <c r="AA61" s="120">
        <v>23.333333333333332</v>
      </c>
      <c r="AB61" s="348">
        <v>33</v>
      </c>
      <c r="AC61" s="120">
        <v>11</v>
      </c>
      <c r="AD61" s="348">
        <v>1</v>
      </c>
      <c r="AE61" s="120">
        <v>0.33333333333333331</v>
      </c>
      <c r="AF61" s="122">
        <v>12</v>
      </c>
      <c r="AG61" s="120">
        <v>4</v>
      </c>
      <c r="AH61" s="122">
        <v>34</v>
      </c>
      <c r="AI61" s="120">
        <v>11.333333333333334</v>
      </c>
      <c r="AJ61" s="122">
        <v>11</v>
      </c>
      <c r="AK61" s="120">
        <v>3.6666666666666665</v>
      </c>
      <c r="AL61" s="122">
        <v>155</v>
      </c>
      <c r="AM61" s="120">
        <v>51.666666666666664</v>
      </c>
      <c r="AN61" s="122">
        <v>146</v>
      </c>
      <c r="AO61" s="120">
        <v>48.666666666666664</v>
      </c>
      <c r="AP61" s="122">
        <v>581</v>
      </c>
      <c r="AQ61" s="120">
        <v>193.66666666666666</v>
      </c>
      <c r="AR61" s="122">
        <v>45</v>
      </c>
      <c r="AS61" s="120">
        <v>15</v>
      </c>
    </row>
    <row r="62" spans="1:45" ht="13.5" customHeight="1" x14ac:dyDescent="0.3">
      <c r="A62" s="119" t="s">
        <v>251</v>
      </c>
      <c r="B62" s="163" t="str">
        <f>'Incentive Goal'!B61</f>
        <v>MADISON</v>
      </c>
      <c r="C62" s="120">
        <v>0.75</v>
      </c>
      <c r="D62" s="120">
        <v>1.35</v>
      </c>
      <c r="E62" s="220">
        <v>505</v>
      </c>
      <c r="F62" s="219">
        <v>673.33333333333337</v>
      </c>
      <c r="G62" s="220">
        <v>11</v>
      </c>
      <c r="H62" s="219">
        <v>14.666666666666666</v>
      </c>
      <c r="I62" s="220">
        <v>11</v>
      </c>
      <c r="J62" s="219">
        <v>14.666666666666666</v>
      </c>
      <c r="K62" s="121">
        <v>476002.38</v>
      </c>
      <c r="L62" s="121">
        <v>634669.84</v>
      </c>
      <c r="M62" s="121">
        <v>352594.35555555555</v>
      </c>
      <c r="N62" s="349">
        <v>5751</v>
      </c>
      <c r="O62" s="120">
        <v>7668</v>
      </c>
      <c r="P62" s="349">
        <v>17</v>
      </c>
      <c r="Q62" s="120">
        <v>22.666666666666668</v>
      </c>
      <c r="R62" s="348">
        <v>69</v>
      </c>
      <c r="S62" s="120">
        <v>92</v>
      </c>
      <c r="T62" s="348">
        <v>4</v>
      </c>
      <c r="U62" s="120">
        <v>5.333333333333333</v>
      </c>
      <c r="V62" s="348">
        <v>2</v>
      </c>
      <c r="W62" s="120">
        <v>2.6666666666666665</v>
      </c>
      <c r="X62" s="348">
        <v>12</v>
      </c>
      <c r="Y62" s="120">
        <v>16</v>
      </c>
      <c r="Z62" s="348">
        <v>20</v>
      </c>
      <c r="AA62" s="120">
        <v>26.666666666666668</v>
      </c>
      <c r="AB62" s="348">
        <v>12</v>
      </c>
      <c r="AC62" s="120">
        <v>16</v>
      </c>
      <c r="AD62" s="348">
        <v>1</v>
      </c>
      <c r="AE62" s="120">
        <v>1.3333333333333333</v>
      </c>
      <c r="AF62" s="122">
        <v>4</v>
      </c>
      <c r="AG62" s="120">
        <v>5.333333333333333</v>
      </c>
      <c r="AH62" s="122">
        <v>16</v>
      </c>
      <c r="AI62" s="120">
        <v>21.333333333333332</v>
      </c>
      <c r="AJ62" s="122">
        <v>5</v>
      </c>
      <c r="AK62" s="120">
        <v>6.666666666666667</v>
      </c>
      <c r="AL62" s="122">
        <v>11</v>
      </c>
      <c r="AM62" s="120">
        <v>14.666666666666666</v>
      </c>
      <c r="AN62" s="122">
        <v>138</v>
      </c>
      <c r="AO62" s="120">
        <v>184</v>
      </c>
      <c r="AP62" s="122">
        <v>829</v>
      </c>
      <c r="AQ62" s="120">
        <v>1105.3333333333333</v>
      </c>
      <c r="AR62" s="122">
        <v>112</v>
      </c>
      <c r="AS62" s="120">
        <v>149.33333333333334</v>
      </c>
    </row>
    <row r="63" spans="1:45" ht="13.5" customHeight="1" x14ac:dyDescent="0.3">
      <c r="A63" s="119" t="s">
        <v>310</v>
      </c>
      <c r="B63" s="163" t="str">
        <f>'Incentive Goal'!B62</f>
        <v>MARTIN</v>
      </c>
      <c r="C63" s="120">
        <v>6</v>
      </c>
      <c r="D63" s="120">
        <v>7.4</v>
      </c>
      <c r="E63" s="220">
        <v>1427</v>
      </c>
      <c r="F63" s="219">
        <v>237.83333333333334</v>
      </c>
      <c r="G63" s="220">
        <v>45</v>
      </c>
      <c r="H63" s="219">
        <v>7.5</v>
      </c>
      <c r="I63" s="220">
        <v>36</v>
      </c>
      <c r="J63" s="219">
        <v>6</v>
      </c>
      <c r="K63" s="121">
        <v>1687515.46</v>
      </c>
      <c r="L63" s="121">
        <v>281252.57666666666</v>
      </c>
      <c r="M63" s="121">
        <v>228042.62972972973</v>
      </c>
      <c r="N63" s="349">
        <v>21220</v>
      </c>
      <c r="O63" s="120">
        <v>3536.6666666666665</v>
      </c>
      <c r="P63" s="349">
        <v>83</v>
      </c>
      <c r="Q63" s="120">
        <v>13.833333333333334</v>
      </c>
      <c r="R63" s="348">
        <v>1848</v>
      </c>
      <c r="S63" s="120">
        <v>308</v>
      </c>
      <c r="T63" s="348">
        <v>25</v>
      </c>
      <c r="U63" s="120">
        <v>4.166666666666667</v>
      </c>
      <c r="V63" s="348">
        <v>36</v>
      </c>
      <c r="W63" s="120">
        <v>6</v>
      </c>
      <c r="X63" s="348">
        <v>52</v>
      </c>
      <c r="Y63" s="120">
        <v>8.6666666666666661</v>
      </c>
      <c r="Z63" s="348">
        <v>63</v>
      </c>
      <c r="AA63" s="120">
        <v>10.5</v>
      </c>
      <c r="AB63" s="348">
        <v>33</v>
      </c>
      <c r="AC63" s="120">
        <v>5.5</v>
      </c>
      <c r="AD63" s="348">
        <v>3</v>
      </c>
      <c r="AE63" s="120">
        <v>0.5</v>
      </c>
      <c r="AF63" s="122">
        <v>22</v>
      </c>
      <c r="AG63" s="120">
        <v>3.6666666666666665</v>
      </c>
      <c r="AH63" s="122">
        <v>48</v>
      </c>
      <c r="AI63" s="120">
        <v>8</v>
      </c>
      <c r="AJ63" s="122">
        <v>30</v>
      </c>
      <c r="AK63" s="120">
        <v>5</v>
      </c>
      <c r="AL63" s="122">
        <v>772</v>
      </c>
      <c r="AM63" s="120">
        <v>128.66666666666666</v>
      </c>
      <c r="AN63" s="122">
        <v>442</v>
      </c>
      <c r="AO63" s="120">
        <v>73.666666666666671</v>
      </c>
      <c r="AP63" s="122">
        <v>884</v>
      </c>
      <c r="AQ63" s="120">
        <v>147.33333333333334</v>
      </c>
      <c r="AR63" s="122">
        <v>123</v>
      </c>
      <c r="AS63" s="120">
        <v>20.5</v>
      </c>
    </row>
    <row r="64" spans="1:45" ht="13.5" customHeight="1" x14ac:dyDescent="0.3">
      <c r="A64" s="119" t="s">
        <v>152</v>
      </c>
      <c r="B64" s="163" t="str">
        <f>'Incentive Goal'!B63</f>
        <v>MCDOWELL</v>
      </c>
      <c r="C64" s="120">
        <v>4</v>
      </c>
      <c r="D64" s="120">
        <v>6</v>
      </c>
      <c r="E64" s="220">
        <v>1313</v>
      </c>
      <c r="F64" s="219">
        <v>328.25</v>
      </c>
      <c r="G64" s="220">
        <v>48</v>
      </c>
      <c r="H64" s="219">
        <v>12</v>
      </c>
      <c r="I64" s="220">
        <v>77</v>
      </c>
      <c r="J64" s="219">
        <v>19.25</v>
      </c>
      <c r="K64" s="121">
        <v>1871742.04</v>
      </c>
      <c r="L64" s="121">
        <v>467935.51</v>
      </c>
      <c r="M64" s="121">
        <v>311957.00666666665</v>
      </c>
      <c r="N64" s="349">
        <v>23274</v>
      </c>
      <c r="O64" s="120">
        <v>5818.5</v>
      </c>
      <c r="P64" s="349">
        <v>188</v>
      </c>
      <c r="Q64" s="120">
        <v>47</v>
      </c>
      <c r="R64" s="348">
        <v>728</v>
      </c>
      <c r="S64" s="120">
        <v>182</v>
      </c>
      <c r="T64" s="348">
        <v>15</v>
      </c>
      <c r="U64" s="120">
        <v>3.75</v>
      </c>
      <c r="V64" s="348">
        <v>8</v>
      </c>
      <c r="W64" s="120">
        <v>2</v>
      </c>
      <c r="X64" s="348">
        <v>50</v>
      </c>
      <c r="Y64" s="120">
        <v>12.5</v>
      </c>
      <c r="Z64" s="348">
        <v>22</v>
      </c>
      <c r="AA64" s="120">
        <v>5.5</v>
      </c>
      <c r="AB64" s="348">
        <v>66</v>
      </c>
      <c r="AC64" s="120">
        <v>16.5</v>
      </c>
      <c r="AD64" s="348">
        <v>4</v>
      </c>
      <c r="AE64" s="120">
        <v>1</v>
      </c>
      <c r="AF64" s="122">
        <v>21</v>
      </c>
      <c r="AG64" s="120">
        <v>5.25</v>
      </c>
      <c r="AH64" s="122">
        <v>86</v>
      </c>
      <c r="AI64" s="120">
        <v>21.5</v>
      </c>
      <c r="AJ64" s="122">
        <v>10</v>
      </c>
      <c r="AK64" s="120">
        <v>2.5</v>
      </c>
      <c r="AL64" s="122">
        <v>518</v>
      </c>
      <c r="AM64" s="120">
        <v>129.5</v>
      </c>
      <c r="AN64" s="122">
        <v>290</v>
      </c>
      <c r="AO64" s="120">
        <v>72.5</v>
      </c>
      <c r="AP64" s="122">
        <v>1055</v>
      </c>
      <c r="AQ64" s="120">
        <v>263.75</v>
      </c>
      <c r="AR64" s="122">
        <v>103</v>
      </c>
      <c r="AS64" s="120">
        <v>25.75</v>
      </c>
    </row>
    <row r="65" spans="1:45" ht="13.5" customHeight="1" x14ac:dyDescent="0.3">
      <c r="A65" s="119" t="s">
        <v>153</v>
      </c>
      <c r="B65" s="163" t="str">
        <f>'Incentive Goal'!B64</f>
        <v>MECKLENBURG</v>
      </c>
      <c r="C65" s="120">
        <v>80</v>
      </c>
      <c r="D65" s="120">
        <v>132</v>
      </c>
      <c r="E65" s="220">
        <v>26316</v>
      </c>
      <c r="F65" s="219">
        <v>328.95</v>
      </c>
      <c r="G65" s="220">
        <v>1522</v>
      </c>
      <c r="H65" s="219">
        <v>19.024999999999999</v>
      </c>
      <c r="I65" s="220">
        <v>1098</v>
      </c>
      <c r="J65" s="219">
        <v>13.725</v>
      </c>
      <c r="K65" s="121">
        <v>35787930.270000003</v>
      </c>
      <c r="L65" s="121">
        <v>447349.12837500003</v>
      </c>
      <c r="M65" s="121">
        <v>271120.6838636364</v>
      </c>
      <c r="N65" s="349">
        <v>385955</v>
      </c>
      <c r="O65" s="120">
        <v>4824.4375</v>
      </c>
      <c r="P65" s="349">
        <v>1246</v>
      </c>
      <c r="Q65" s="120">
        <v>15.574999999999999</v>
      </c>
      <c r="R65" s="348">
        <v>7397</v>
      </c>
      <c r="S65" s="120">
        <v>92.462500000000006</v>
      </c>
      <c r="T65" s="348">
        <v>299</v>
      </c>
      <c r="U65" s="120">
        <v>3.7374999999999998</v>
      </c>
      <c r="V65" s="348">
        <v>984</v>
      </c>
      <c r="W65" s="120">
        <v>12.3</v>
      </c>
      <c r="X65" s="348">
        <v>1597</v>
      </c>
      <c r="Y65" s="120">
        <v>19.962499999999999</v>
      </c>
      <c r="Z65" s="348">
        <v>2542</v>
      </c>
      <c r="AA65" s="120">
        <v>31.774999999999999</v>
      </c>
      <c r="AB65" s="348">
        <v>1049</v>
      </c>
      <c r="AC65" s="120">
        <v>13.112500000000001</v>
      </c>
      <c r="AD65" s="348">
        <v>335</v>
      </c>
      <c r="AE65" s="120">
        <v>4.1875</v>
      </c>
      <c r="AF65" s="122">
        <v>490</v>
      </c>
      <c r="AG65" s="120">
        <v>6.125</v>
      </c>
      <c r="AH65" s="122">
        <v>1083</v>
      </c>
      <c r="AI65" s="120">
        <v>13.5375</v>
      </c>
      <c r="AJ65" s="122">
        <v>316</v>
      </c>
      <c r="AK65" s="120">
        <v>3.95</v>
      </c>
      <c r="AL65" s="122">
        <v>9333</v>
      </c>
      <c r="AM65" s="120">
        <v>116.66249999999999</v>
      </c>
      <c r="AN65" s="122">
        <v>5166</v>
      </c>
      <c r="AO65" s="120">
        <v>64.575000000000003</v>
      </c>
      <c r="AP65" s="122">
        <v>15209</v>
      </c>
      <c r="AQ65" s="120">
        <v>190.11250000000001</v>
      </c>
      <c r="AR65" s="122">
        <v>1550</v>
      </c>
      <c r="AS65" s="120">
        <v>19.375</v>
      </c>
    </row>
    <row r="66" spans="1:45" ht="13.5" customHeight="1" x14ac:dyDescent="0.3">
      <c r="A66" s="119" t="s">
        <v>251</v>
      </c>
      <c r="B66" s="163" t="str">
        <f>'Incentive Goal'!B65</f>
        <v>MITCHELL</v>
      </c>
      <c r="C66" s="120">
        <v>1</v>
      </c>
      <c r="D66" s="120">
        <v>1.05</v>
      </c>
      <c r="E66" s="220">
        <v>243</v>
      </c>
      <c r="F66" s="219">
        <v>243</v>
      </c>
      <c r="G66" s="220">
        <v>4</v>
      </c>
      <c r="H66" s="219">
        <v>4</v>
      </c>
      <c r="I66" s="220">
        <v>16</v>
      </c>
      <c r="J66" s="219">
        <v>16</v>
      </c>
      <c r="K66" s="121">
        <v>479678.39</v>
      </c>
      <c r="L66" s="121">
        <v>479678.39</v>
      </c>
      <c r="M66" s="121">
        <v>456836.56190476188</v>
      </c>
      <c r="N66" s="349">
        <v>3006</v>
      </c>
      <c r="O66" s="120">
        <v>3006</v>
      </c>
      <c r="P66" s="349">
        <v>18</v>
      </c>
      <c r="Q66" s="120">
        <v>18</v>
      </c>
      <c r="R66" s="348">
        <v>18</v>
      </c>
      <c r="S66" s="120">
        <v>18</v>
      </c>
      <c r="T66" s="348">
        <v>3</v>
      </c>
      <c r="U66" s="120">
        <v>3</v>
      </c>
      <c r="V66" s="348">
        <v>0</v>
      </c>
      <c r="W66" s="120">
        <v>0</v>
      </c>
      <c r="X66" s="348">
        <v>4</v>
      </c>
      <c r="Y66" s="120">
        <v>4</v>
      </c>
      <c r="Z66" s="348">
        <v>3</v>
      </c>
      <c r="AA66" s="120">
        <v>3</v>
      </c>
      <c r="AB66" s="348">
        <v>16</v>
      </c>
      <c r="AC66" s="120">
        <v>16</v>
      </c>
      <c r="AD66" s="348">
        <v>0</v>
      </c>
      <c r="AE66" s="120">
        <v>0</v>
      </c>
      <c r="AF66" s="122">
        <v>8</v>
      </c>
      <c r="AG66" s="120">
        <v>8</v>
      </c>
      <c r="AH66" s="122">
        <v>19</v>
      </c>
      <c r="AI66" s="120">
        <v>19</v>
      </c>
      <c r="AJ66" s="122">
        <v>1</v>
      </c>
      <c r="AK66" s="120">
        <v>1</v>
      </c>
      <c r="AL66" s="122">
        <v>91</v>
      </c>
      <c r="AM66" s="120">
        <v>91</v>
      </c>
      <c r="AN66" s="122">
        <v>227</v>
      </c>
      <c r="AO66" s="120">
        <v>227</v>
      </c>
      <c r="AP66" s="122">
        <v>136</v>
      </c>
      <c r="AQ66" s="120">
        <v>136</v>
      </c>
      <c r="AR66" s="122">
        <v>145</v>
      </c>
      <c r="AS66" s="120">
        <v>145</v>
      </c>
    </row>
    <row r="67" spans="1:45" ht="13.5" customHeight="1" x14ac:dyDescent="0.3">
      <c r="A67" s="119" t="s">
        <v>153</v>
      </c>
      <c r="B67" s="163" t="str">
        <f>'Incentive Goal'!B66</f>
        <v>MONTGOMERY</v>
      </c>
      <c r="C67" s="120">
        <v>4</v>
      </c>
      <c r="D67" s="120">
        <v>6</v>
      </c>
      <c r="E67" s="220">
        <v>1189</v>
      </c>
      <c r="F67" s="219">
        <v>297.25</v>
      </c>
      <c r="G67" s="220">
        <v>31</v>
      </c>
      <c r="H67" s="219">
        <v>7.75</v>
      </c>
      <c r="I67" s="220">
        <v>55</v>
      </c>
      <c r="J67" s="219">
        <v>13.75</v>
      </c>
      <c r="K67" s="121">
        <v>1627296.92</v>
      </c>
      <c r="L67" s="121">
        <v>406824.23</v>
      </c>
      <c r="M67" s="121">
        <v>271216.15333333332</v>
      </c>
      <c r="N67" s="349">
        <v>17407</v>
      </c>
      <c r="O67" s="120">
        <v>4351.75</v>
      </c>
      <c r="P67" s="349">
        <v>44</v>
      </c>
      <c r="Q67" s="120">
        <v>11</v>
      </c>
      <c r="R67" s="348">
        <v>397</v>
      </c>
      <c r="S67" s="120">
        <v>99.25</v>
      </c>
      <c r="T67" s="348">
        <v>2</v>
      </c>
      <c r="U67" s="120">
        <v>0.5</v>
      </c>
      <c r="V67" s="348">
        <v>17</v>
      </c>
      <c r="W67" s="120">
        <v>4.25</v>
      </c>
      <c r="X67" s="348">
        <v>30</v>
      </c>
      <c r="Y67" s="120">
        <v>7.5</v>
      </c>
      <c r="Z67" s="348">
        <v>51</v>
      </c>
      <c r="AA67" s="120">
        <v>12.75</v>
      </c>
      <c r="AB67" s="348">
        <v>46</v>
      </c>
      <c r="AC67" s="120">
        <v>11.5</v>
      </c>
      <c r="AD67" s="348">
        <v>1</v>
      </c>
      <c r="AE67" s="120">
        <v>0.25</v>
      </c>
      <c r="AF67" s="122">
        <v>14</v>
      </c>
      <c r="AG67" s="120">
        <v>3.5</v>
      </c>
      <c r="AH67" s="122">
        <v>41</v>
      </c>
      <c r="AI67" s="120">
        <v>10.25</v>
      </c>
      <c r="AJ67" s="122">
        <v>7</v>
      </c>
      <c r="AK67" s="120">
        <v>1.75</v>
      </c>
      <c r="AL67" s="122">
        <v>419</v>
      </c>
      <c r="AM67" s="120">
        <v>104.75</v>
      </c>
      <c r="AN67" s="122">
        <v>1001</v>
      </c>
      <c r="AO67" s="120">
        <v>250.25</v>
      </c>
      <c r="AP67" s="122">
        <v>677</v>
      </c>
      <c r="AQ67" s="120">
        <v>169.25</v>
      </c>
      <c r="AR67" s="122">
        <v>860</v>
      </c>
      <c r="AS67" s="120">
        <v>215</v>
      </c>
    </row>
    <row r="68" spans="1:45" ht="13.5" customHeight="1" x14ac:dyDescent="0.3">
      <c r="A68" s="119" t="s">
        <v>153</v>
      </c>
      <c r="B68" s="163" t="str">
        <f>'Incentive Goal'!B67</f>
        <v>MOORE</v>
      </c>
      <c r="C68" s="120">
        <v>7</v>
      </c>
      <c r="D68" s="120">
        <v>12</v>
      </c>
      <c r="E68" s="220">
        <v>1939</v>
      </c>
      <c r="F68" s="219">
        <v>277</v>
      </c>
      <c r="G68" s="220">
        <v>66</v>
      </c>
      <c r="H68" s="219">
        <v>9.4285714285714288</v>
      </c>
      <c r="I68" s="220">
        <v>100</v>
      </c>
      <c r="J68" s="219">
        <v>14.285714285714286</v>
      </c>
      <c r="K68" s="121">
        <v>3715141.81</v>
      </c>
      <c r="L68" s="121">
        <v>530734.54428571428</v>
      </c>
      <c r="M68" s="121">
        <v>309595.15083333332</v>
      </c>
      <c r="N68" s="349">
        <v>33108</v>
      </c>
      <c r="O68" s="120">
        <v>4729.7142857142853</v>
      </c>
      <c r="P68" s="349">
        <v>194</v>
      </c>
      <c r="Q68" s="120">
        <v>27.714285714285715</v>
      </c>
      <c r="R68" s="348">
        <v>2928</v>
      </c>
      <c r="S68" s="120">
        <v>418.28571428571428</v>
      </c>
      <c r="T68" s="348">
        <v>265</v>
      </c>
      <c r="U68" s="120">
        <v>37.857142857142854</v>
      </c>
      <c r="V68" s="348">
        <v>12</v>
      </c>
      <c r="W68" s="120">
        <v>1.7142857142857142</v>
      </c>
      <c r="X68" s="348">
        <v>71</v>
      </c>
      <c r="Y68" s="120">
        <v>10.142857142857142</v>
      </c>
      <c r="Z68" s="348">
        <v>66</v>
      </c>
      <c r="AA68" s="120">
        <v>9.4285714285714288</v>
      </c>
      <c r="AB68" s="348">
        <v>97</v>
      </c>
      <c r="AC68" s="120">
        <v>13.857142857142858</v>
      </c>
      <c r="AD68" s="348">
        <v>68</v>
      </c>
      <c r="AE68" s="120">
        <v>9.7142857142857135</v>
      </c>
      <c r="AF68" s="122">
        <v>80</v>
      </c>
      <c r="AG68" s="120">
        <v>11.428571428571429</v>
      </c>
      <c r="AH68" s="122">
        <v>83</v>
      </c>
      <c r="AI68" s="120">
        <v>11.857142857142858</v>
      </c>
      <c r="AJ68" s="122">
        <v>16</v>
      </c>
      <c r="AK68" s="120">
        <v>2.2857142857142856</v>
      </c>
      <c r="AL68" s="122">
        <v>842</v>
      </c>
      <c r="AM68" s="120">
        <v>120.28571428571429</v>
      </c>
      <c r="AN68" s="122">
        <v>1016</v>
      </c>
      <c r="AO68" s="120">
        <v>145.14285714285714</v>
      </c>
      <c r="AP68" s="122">
        <v>1942</v>
      </c>
      <c r="AQ68" s="120">
        <v>277.42857142857144</v>
      </c>
      <c r="AR68" s="122">
        <v>812</v>
      </c>
      <c r="AS68" s="120">
        <v>116</v>
      </c>
    </row>
    <row r="69" spans="1:45" ht="13.5" customHeight="1" x14ac:dyDescent="0.3">
      <c r="A69" s="119" t="s">
        <v>238</v>
      </c>
      <c r="B69" s="163" t="str">
        <f>'Incentive Goal'!B68</f>
        <v>NASH</v>
      </c>
      <c r="C69" s="120">
        <v>14</v>
      </c>
      <c r="D69" s="120">
        <v>20.5</v>
      </c>
      <c r="E69" s="220">
        <v>3903</v>
      </c>
      <c r="F69" s="219">
        <v>278.78571428571428</v>
      </c>
      <c r="G69" s="220">
        <v>197</v>
      </c>
      <c r="H69" s="219">
        <v>14.071428571428571</v>
      </c>
      <c r="I69" s="220">
        <v>136</v>
      </c>
      <c r="J69" s="219">
        <v>9.7142857142857135</v>
      </c>
      <c r="K69" s="121">
        <v>6724714.1500000004</v>
      </c>
      <c r="L69" s="121">
        <v>480336.72500000003</v>
      </c>
      <c r="M69" s="121">
        <v>328034.83658536588</v>
      </c>
      <c r="N69" s="349">
        <v>68051</v>
      </c>
      <c r="O69" s="120">
        <v>4860.7857142857147</v>
      </c>
      <c r="P69" s="349">
        <v>261</v>
      </c>
      <c r="Q69" s="120">
        <v>18.642857142857142</v>
      </c>
      <c r="R69" s="348">
        <v>16932</v>
      </c>
      <c r="S69" s="120">
        <v>1209.4285714285713</v>
      </c>
      <c r="T69" s="348">
        <v>859</v>
      </c>
      <c r="U69" s="120">
        <v>61.357142857142854</v>
      </c>
      <c r="V69" s="348">
        <v>106</v>
      </c>
      <c r="W69" s="120">
        <v>7.5714285714285712</v>
      </c>
      <c r="X69" s="348">
        <v>204</v>
      </c>
      <c r="Y69" s="120">
        <v>14.571428571428571</v>
      </c>
      <c r="Z69" s="348">
        <v>188</v>
      </c>
      <c r="AA69" s="120">
        <v>13.428571428571429</v>
      </c>
      <c r="AB69" s="348">
        <v>127</v>
      </c>
      <c r="AC69" s="120">
        <v>9.0714285714285712</v>
      </c>
      <c r="AD69" s="348">
        <v>583</v>
      </c>
      <c r="AE69" s="120">
        <v>41.642857142857146</v>
      </c>
      <c r="AF69" s="122">
        <v>311</v>
      </c>
      <c r="AG69" s="120">
        <v>22.214285714285715</v>
      </c>
      <c r="AH69" s="122">
        <v>196</v>
      </c>
      <c r="AI69" s="120">
        <v>14</v>
      </c>
      <c r="AJ69" s="122">
        <v>37</v>
      </c>
      <c r="AK69" s="120">
        <v>2.6428571428571428</v>
      </c>
      <c r="AL69" s="122">
        <v>2065</v>
      </c>
      <c r="AM69" s="120">
        <v>147.5</v>
      </c>
      <c r="AN69" s="122">
        <v>3580</v>
      </c>
      <c r="AO69" s="120">
        <v>255.71428571428572</v>
      </c>
      <c r="AP69" s="122">
        <v>4733</v>
      </c>
      <c r="AQ69" s="120">
        <v>338.07142857142856</v>
      </c>
      <c r="AR69" s="122">
        <v>3163</v>
      </c>
      <c r="AS69" s="120">
        <v>225.92857142857142</v>
      </c>
    </row>
    <row r="70" spans="1:45" ht="13.5" customHeight="1" x14ac:dyDescent="0.3">
      <c r="A70" s="119" t="s">
        <v>166</v>
      </c>
      <c r="B70" s="163" t="str">
        <f>'Incentive Goal'!B69</f>
        <v>NEW HANOVER</v>
      </c>
      <c r="C70" s="120">
        <v>11</v>
      </c>
      <c r="D70" s="120">
        <v>16</v>
      </c>
      <c r="E70" s="220">
        <v>4606</v>
      </c>
      <c r="F70" s="219">
        <v>418.72727272727275</v>
      </c>
      <c r="G70" s="220">
        <v>108</v>
      </c>
      <c r="H70" s="219">
        <v>9.8181818181818183</v>
      </c>
      <c r="I70" s="220">
        <v>120</v>
      </c>
      <c r="J70" s="219">
        <v>10.909090909090908</v>
      </c>
      <c r="K70" s="121">
        <v>7684343.2699999996</v>
      </c>
      <c r="L70" s="121">
        <v>698576.66090909089</v>
      </c>
      <c r="M70" s="121">
        <v>480271.45437499997</v>
      </c>
      <c r="N70" s="349">
        <v>83813</v>
      </c>
      <c r="O70" s="120">
        <v>7619.363636363636</v>
      </c>
      <c r="P70" s="349">
        <v>253</v>
      </c>
      <c r="Q70" s="120">
        <v>23</v>
      </c>
      <c r="R70" s="348">
        <v>1903</v>
      </c>
      <c r="S70" s="120">
        <v>173</v>
      </c>
      <c r="T70" s="348">
        <v>52</v>
      </c>
      <c r="U70" s="120">
        <v>4.7272727272727275</v>
      </c>
      <c r="V70" s="348">
        <v>70</v>
      </c>
      <c r="W70" s="120">
        <v>6.3636363636363633</v>
      </c>
      <c r="X70" s="348">
        <v>114</v>
      </c>
      <c r="Y70" s="120">
        <v>10.363636363636363</v>
      </c>
      <c r="Z70" s="348">
        <v>176</v>
      </c>
      <c r="AA70" s="120">
        <v>16</v>
      </c>
      <c r="AB70" s="348">
        <v>109</v>
      </c>
      <c r="AC70" s="120">
        <v>9.9090909090909083</v>
      </c>
      <c r="AD70" s="348">
        <v>66</v>
      </c>
      <c r="AE70" s="120">
        <v>6</v>
      </c>
      <c r="AF70" s="122">
        <v>101</v>
      </c>
      <c r="AG70" s="120">
        <v>9.1818181818181817</v>
      </c>
      <c r="AH70" s="122">
        <v>146</v>
      </c>
      <c r="AI70" s="120">
        <v>13.272727272727273</v>
      </c>
      <c r="AJ70" s="122">
        <v>112</v>
      </c>
      <c r="AK70" s="120">
        <v>10.181818181818182</v>
      </c>
      <c r="AL70" s="122">
        <v>1849</v>
      </c>
      <c r="AM70" s="120">
        <v>168.09090909090909</v>
      </c>
      <c r="AN70" s="122">
        <v>935</v>
      </c>
      <c r="AO70" s="120">
        <v>85</v>
      </c>
      <c r="AP70" s="122">
        <v>1421</v>
      </c>
      <c r="AQ70" s="120">
        <v>129.18181818181819</v>
      </c>
      <c r="AR70" s="122">
        <v>704</v>
      </c>
      <c r="AS70" s="120">
        <v>64</v>
      </c>
    </row>
    <row r="71" spans="1:45" ht="13.5" customHeight="1" x14ac:dyDescent="0.3">
      <c r="A71" s="119" t="s">
        <v>154</v>
      </c>
      <c r="B71" s="163" t="str">
        <f>'Incentive Goal'!B70</f>
        <v>NORTH CAROLINA</v>
      </c>
      <c r="C71" s="120">
        <v>0</v>
      </c>
      <c r="D71" s="120">
        <v>0</v>
      </c>
      <c r="E71" s="220">
        <v>10</v>
      </c>
      <c r="F71" s="219"/>
      <c r="G71" s="220">
        <v>3</v>
      </c>
      <c r="H71" s="219">
        <v>0</v>
      </c>
      <c r="I71" s="220"/>
      <c r="J71" s="219" t="e">
        <v>#DIV/0!</v>
      </c>
      <c r="K71" s="121">
        <v>0</v>
      </c>
      <c r="L71" s="121" t="e">
        <v>#DIV/0!</v>
      </c>
      <c r="M71" s="121" t="e">
        <v>#DIV/0!</v>
      </c>
      <c r="N71" s="349">
        <v>254208</v>
      </c>
      <c r="O71" s="120" t="e">
        <v>#DIV/0!</v>
      </c>
      <c r="P71" s="349">
        <v>2075</v>
      </c>
      <c r="Q71" s="120" t="e">
        <v>#DIV/0!</v>
      </c>
      <c r="R71" s="348">
        <v>19523</v>
      </c>
      <c r="S71" s="120" t="e">
        <v>#DIV/0!</v>
      </c>
      <c r="T71" s="348">
        <v>40</v>
      </c>
      <c r="U71" s="120" t="e">
        <v>#DIV/0!</v>
      </c>
      <c r="V71" s="348">
        <v>0</v>
      </c>
      <c r="W71" s="120" t="e">
        <v>#DIV/0!</v>
      </c>
      <c r="X71" s="348">
        <v>7</v>
      </c>
      <c r="Y71" s="120" t="e">
        <v>#DIV/0!</v>
      </c>
      <c r="Z71" s="348">
        <v>0</v>
      </c>
      <c r="AA71" s="120" t="e">
        <v>#DIV/0!</v>
      </c>
      <c r="AB71" s="348">
        <v>0</v>
      </c>
      <c r="AC71" s="120" t="e">
        <v>#DIV/0!</v>
      </c>
      <c r="AD71" s="348">
        <v>1</v>
      </c>
      <c r="AE71" s="120" t="e">
        <v>#DIV/0!</v>
      </c>
      <c r="AF71" s="122">
        <v>0</v>
      </c>
      <c r="AG71" s="120" t="e">
        <v>#DIV/0!</v>
      </c>
      <c r="AH71" s="122">
        <v>0</v>
      </c>
      <c r="AI71" s="120" t="e">
        <v>#DIV/0!</v>
      </c>
      <c r="AJ71" s="122">
        <v>0</v>
      </c>
      <c r="AK71" s="120" t="e">
        <v>#DIV/0!</v>
      </c>
      <c r="AL71" s="122">
        <v>0</v>
      </c>
      <c r="AM71" s="120" t="e">
        <v>#DIV/0!</v>
      </c>
      <c r="AN71" s="122">
        <v>12</v>
      </c>
      <c r="AO71" s="120" t="e">
        <v>#DIV/0!</v>
      </c>
      <c r="AP71" s="122">
        <v>22</v>
      </c>
      <c r="AQ71" s="120" t="e">
        <v>#DIV/0!</v>
      </c>
      <c r="AR71" s="122">
        <v>0</v>
      </c>
      <c r="AS71" s="120" t="e">
        <v>#DIV/0!</v>
      </c>
    </row>
    <row r="72" spans="1:45" ht="13.5" customHeight="1" x14ac:dyDescent="0.3">
      <c r="A72" s="119" t="s">
        <v>238</v>
      </c>
      <c r="B72" s="163" t="str">
        <f>'Incentive Goal'!B71</f>
        <v>NORTHAMPTON</v>
      </c>
      <c r="C72" s="120">
        <v>6</v>
      </c>
      <c r="D72" s="120">
        <v>8</v>
      </c>
      <c r="E72" s="220">
        <v>1397</v>
      </c>
      <c r="F72" s="219">
        <v>232.83333333333334</v>
      </c>
      <c r="G72" s="220">
        <v>35</v>
      </c>
      <c r="H72" s="219">
        <v>5.833333333333333</v>
      </c>
      <c r="I72" s="220">
        <v>32</v>
      </c>
      <c r="J72" s="219">
        <v>5.333333333333333</v>
      </c>
      <c r="K72" s="121">
        <v>1485406.06</v>
      </c>
      <c r="L72" s="121">
        <v>247567.67666666667</v>
      </c>
      <c r="M72" s="121">
        <v>185675.75750000001</v>
      </c>
      <c r="N72" s="349">
        <v>23315</v>
      </c>
      <c r="O72" s="120">
        <v>3885.8333333333335</v>
      </c>
      <c r="P72" s="349">
        <v>62</v>
      </c>
      <c r="Q72" s="120">
        <v>10.333333333333334</v>
      </c>
      <c r="R72" s="348">
        <v>4372</v>
      </c>
      <c r="S72" s="120">
        <v>728.66666666666663</v>
      </c>
      <c r="T72" s="348">
        <v>42</v>
      </c>
      <c r="U72" s="120">
        <v>7</v>
      </c>
      <c r="V72" s="348">
        <v>22</v>
      </c>
      <c r="W72" s="120">
        <v>3.6666666666666665</v>
      </c>
      <c r="X72" s="348">
        <v>36</v>
      </c>
      <c r="Y72" s="120">
        <v>6</v>
      </c>
      <c r="Z72" s="348">
        <v>38</v>
      </c>
      <c r="AA72" s="120">
        <v>6.333333333333333</v>
      </c>
      <c r="AB72" s="348">
        <v>25</v>
      </c>
      <c r="AC72" s="120">
        <v>4.166666666666667</v>
      </c>
      <c r="AD72" s="348">
        <v>19</v>
      </c>
      <c r="AE72" s="120">
        <v>3.1666666666666665</v>
      </c>
      <c r="AF72" s="122">
        <v>25</v>
      </c>
      <c r="AG72" s="120">
        <v>4.166666666666667</v>
      </c>
      <c r="AH72" s="122">
        <v>48</v>
      </c>
      <c r="AI72" s="120">
        <v>8</v>
      </c>
      <c r="AJ72" s="122">
        <v>17</v>
      </c>
      <c r="AK72" s="120">
        <v>2.8333333333333335</v>
      </c>
      <c r="AL72" s="122">
        <v>610</v>
      </c>
      <c r="AM72" s="120">
        <v>101.66666666666667</v>
      </c>
      <c r="AN72" s="122">
        <v>642</v>
      </c>
      <c r="AO72" s="120">
        <v>107</v>
      </c>
      <c r="AP72" s="122">
        <v>410</v>
      </c>
      <c r="AQ72" s="120">
        <v>68.333333333333329</v>
      </c>
      <c r="AR72" s="122">
        <v>204</v>
      </c>
      <c r="AS72" s="120">
        <v>34</v>
      </c>
    </row>
    <row r="73" spans="1:45" ht="13.5" customHeight="1" x14ac:dyDescent="0.3">
      <c r="A73" s="119" t="s">
        <v>166</v>
      </c>
      <c r="B73" s="163" t="str">
        <f>'Incentive Goal'!B72</f>
        <v>ONSLOW</v>
      </c>
      <c r="C73" s="120">
        <v>13</v>
      </c>
      <c r="D73" s="120">
        <v>18</v>
      </c>
      <c r="E73" s="220">
        <v>6332</v>
      </c>
      <c r="F73" s="219">
        <v>487.07692307692309</v>
      </c>
      <c r="G73" s="220">
        <v>197</v>
      </c>
      <c r="H73" s="219">
        <v>15.153846153846153</v>
      </c>
      <c r="I73" s="220">
        <v>281</v>
      </c>
      <c r="J73" s="219">
        <v>21.615384615384617</v>
      </c>
      <c r="K73" s="121">
        <v>14559713.5</v>
      </c>
      <c r="L73" s="121">
        <v>1119977.9615384615</v>
      </c>
      <c r="M73" s="121">
        <v>808872.97222222225</v>
      </c>
      <c r="N73" s="349">
        <v>70868</v>
      </c>
      <c r="O73" s="120">
        <v>5451.3846153846152</v>
      </c>
      <c r="P73" s="349">
        <v>184</v>
      </c>
      <c r="Q73" s="120">
        <v>14.153846153846153</v>
      </c>
      <c r="R73" s="348">
        <v>3236</v>
      </c>
      <c r="S73" s="120">
        <v>248.92307692307693</v>
      </c>
      <c r="T73" s="348">
        <v>18</v>
      </c>
      <c r="U73" s="120">
        <v>1.3846153846153846</v>
      </c>
      <c r="V73" s="348">
        <v>120</v>
      </c>
      <c r="W73" s="120">
        <v>9.2307692307692299</v>
      </c>
      <c r="X73" s="348">
        <v>191</v>
      </c>
      <c r="Y73" s="120">
        <v>14.692307692307692</v>
      </c>
      <c r="Z73" s="348">
        <v>380</v>
      </c>
      <c r="AA73" s="120">
        <v>29.23076923076923</v>
      </c>
      <c r="AB73" s="348">
        <v>273</v>
      </c>
      <c r="AC73" s="120">
        <v>21</v>
      </c>
      <c r="AD73" s="348">
        <v>6</v>
      </c>
      <c r="AE73" s="120">
        <v>0.46153846153846156</v>
      </c>
      <c r="AF73" s="122">
        <v>153</v>
      </c>
      <c r="AG73" s="120">
        <v>11.76923076923077</v>
      </c>
      <c r="AH73" s="122">
        <v>228</v>
      </c>
      <c r="AI73" s="120">
        <v>17.53846153846154</v>
      </c>
      <c r="AJ73" s="122">
        <v>21</v>
      </c>
      <c r="AK73" s="120">
        <v>1.6153846153846154</v>
      </c>
      <c r="AL73" s="122">
        <v>2314</v>
      </c>
      <c r="AM73" s="120">
        <v>178</v>
      </c>
      <c r="AN73" s="122">
        <v>1396</v>
      </c>
      <c r="AO73" s="120">
        <v>107.38461538461539</v>
      </c>
      <c r="AP73" s="122">
        <v>4682</v>
      </c>
      <c r="AQ73" s="120">
        <v>360.15384615384613</v>
      </c>
      <c r="AR73" s="122">
        <v>873</v>
      </c>
      <c r="AS73" s="120">
        <v>67.15384615384616</v>
      </c>
    </row>
    <row r="74" spans="1:45" ht="13.5" customHeight="1" x14ac:dyDescent="0.3">
      <c r="A74" s="119" t="s">
        <v>142</v>
      </c>
      <c r="B74" s="163" t="str">
        <f>'Incentive Goal'!B73</f>
        <v>ORANGE</v>
      </c>
      <c r="C74" s="120">
        <v>8</v>
      </c>
      <c r="D74" s="120">
        <v>13</v>
      </c>
      <c r="E74" s="220">
        <v>1488</v>
      </c>
      <c r="F74" s="219">
        <v>186</v>
      </c>
      <c r="G74" s="220">
        <v>46</v>
      </c>
      <c r="H74" s="219">
        <v>5.75</v>
      </c>
      <c r="I74" s="220">
        <v>46</v>
      </c>
      <c r="J74" s="219">
        <v>5.75</v>
      </c>
      <c r="K74" s="121">
        <v>3087383.1</v>
      </c>
      <c r="L74" s="121">
        <v>385922.88750000001</v>
      </c>
      <c r="M74" s="121">
        <v>237491.0076923077</v>
      </c>
      <c r="N74" s="349">
        <v>24968</v>
      </c>
      <c r="O74" s="120">
        <v>3121</v>
      </c>
      <c r="P74" s="349">
        <v>127</v>
      </c>
      <c r="Q74" s="120">
        <v>15.875</v>
      </c>
      <c r="R74" s="348">
        <v>2811</v>
      </c>
      <c r="S74" s="120">
        <v>351.375</v>
      </c>
      <c r="T74" s="348">
        <v>181</v>
      </c>
      <c r="U74" s="120">
        <v>22.625</v>
      </c>
      <c r="V74" s="348">
        <v>15</v>
      </c>
      <c r="W74" s="120">
        <v>1.875</v>
      </c>
      <c r="X74" s="348">
        <v>43</v>
      </c>
      <c r="Y74" s="120">
        <v>5.375</v>
      </c>
      <c r="Z74" s="348">
        <v>49</v>
      </c>
      <c r="AA74" s="120">
        <v>6.125</v>
      </c>
      <c r="AB74" s="348">
        <v>46</v>
      </c>
      <c r="AC74" s="120">
        <v>5.75</v>
      </c>
      <c r="AD74" s="348">
        <v>298</v>
      </c>
      <c r="AE74" s="120">
        <v>37.25</v>
      </c>
      <c r="AF74" s="122">
        <v>98</v>
      </c>
      <c r="AG74" s="120">
        <v>12.25</v>
      </c>
      <c r="AH74" s="122">
        <v>81</v>
      </c>
      <c r="AI74" s="120">
        <v>10.125</v>
      </c>
      <c r="AJ74" s="122">
        <v>22</v>
      </c>
      <c r="AK74" s="120">
        <v>2.75</v>
      </c>
      <c r="AL74" s="122">
        <v>622</v>
      </c>
      <c r="AM74" s="120">
        <v>77.75</v>
      </c>
      <c r="AN74" s="122">
        <v>583</v>
      </c>
      <c r="AO74" s="120">
        <v>72.875</v>
      </c>
      <c r="AP74" s="122">
        <v>3358</v>
      </c>
      <c r="AQ74" s="120">
        <v>419.75</v>
      </c>
      <c r="AR74" s="122">
        <v>343</v>
      </c>
      <c r="AS74" s="120">
        <v>42.875</v>
      </c>
    </row>
    <row r="75" spans="1:45" ht="13.5" customHeight="1" x14ac:dyDescent="0.3">
      <c r="A75" s="119" t="s">
        <v>166</v>
      </c>
      <c r="B75" s="163" t="str">
        <f>'Incentive Goal'!B74</f>
        <v>PAMLICO</v>
      </c>
      <c r="C75" s="120">
        <v>1</v>
      </c>
      <c r="D75" s="120">
        <v>1.33</v>
      </c>
      <c r="E75" s="220">
        <v>424</v>
      </c>
      <c r="F75" s="219">
        <v>424</v>
      </c>
      <c r="G75" s="220">
        <v>10</v>
      </c>
      <c r="H75" s="219">
        <v>10</v>
      </c>
      <c r="I75" s="220">
        <v>25</v>
      </c>
      <c r="J75" s="219">
        <v>25</v>
      </c>
      <c r="K75" s="121">
        <v>541973.80000000005</v>
      </c>
      <c r="L75" s="121">
        <v>541973.80000000005</v>
      </c>
      <c r="M75" s="121">
        <v>407499.09774436092</v>
      </c>
      <c r="N75" s="349">
        <v>6632</v>
      </c>
      <c r="O75" s="120">
        <v>6632</v>
      </c>
      <c r="P75" s="349">
        <v>17</v>
      </c>
      <c r="Q75" s="120">
        <v>17</v>
      </c>
      <c r="R75" s="348">
        <v>202</v>
      </c>
      <c r="S75" s="120">
        <v>202</v>
      </c>
      <c r="T75" s="348">
        <v>1</v>
      </c>
      <c r="U75" s="120">
        <v>1</v>
      </c>
      <c r="V75" s="348">
        <v>8</v>
      </c>
      <c r="W75" s="120">
        <v>8</v>
      </c>
      <c r="X75" s="348">
        <v>11</v>
      </c>
      <c r="Y75" s="120">
        <v>11</v>
      </c>
      <c r="Z75" s="348">
        <v>31</v>
      </c>
      <c r="AA75" s="120">
        <v>31</v>
      </c>
      <c r="AB75" s="348">
        <v>25</v>
      </c>
      <c r="AC75" s="120">
        <v>25</v>
      </c>
      <c r="AD75" s="348">
        <v>1</v>
      </c>
      <c r="AE75" s="120">
        <v>1</v>
      </c>
      <c r="AF75" s="122">
        <v>14</v>
      </c>
      <c r="AG75" s="120">
        <v>14</v>
      </c>
      <c r="AH75" s="122">
        <v>14</v>
      </c>
      <c r="AI75" s="120">
        <v>14</v>
      </c>
      <c r="AJ75" s="122">
        <v>7</v>
      </c>
      <c r="AK75" s="120">
        <v>7</v>
      </c>
      <c r="AL75" s="122">
        <v>121</v>
      </c>
      <c r="AM75" s="120">
        <v>121</v>
      </c>
      <c r="AN75" s="122">
        <v>303</v>
      </c>
      <c r="AO75" s="120">
        <v>303</v>
      </c>
      <c r="AP75" s="122">
        <v>76</v>
      </c>
      <c r="AQ75" s="120">
        <v>76</v>
      </c>
      <c r="AR75" s="122">
        <v>122</v>
      </c>
      <c r="AS75" s="120">
        <v>122</v>
      </c>
    </row>
    <row r="76" spans="1:45" ht="13.5" customHeight="1" x14ac:dyDescent="0.3">
      <c r="A76" s="119" t="s">
        <v>310</v>
      </c>
      <c r="B76" s="163" t="str">
        <f>'Incentive Goal'!B75</f>
        <v>PASQUOTANK</v>
      </c>
      <c r="C76" s="120">
        <v>5</v>
      </c>
      <c r="D76" s="120">
        <v>6</v>
      </c>
      <c r="E76" s="220">
        <v>1872</v>
      </c>
      <c r="F76" s="219">
        <v>374.4</v>
      </c>
      <c r="G76" s="220">
        <v>85</v>
      </c>
      <c r="H76" s="219">
        <v>17</v>
      </c>
      <c r="I76" s="220">
        <v>39</v>
      </c>
      <c r="J76" s="219">
        <v>7.8</v>
      </c>
      <c r="K76" s="121">
        <v>2982106.2</v>
      </c>
      <c r="L76" s="121">
        <v>596421.24</v>
      </c>
      <c r="M76" s="121">
        <v>497017.7</v>
      </c>
      <c r="N76" s="349">
        <v>32240</v>
      </c>
      <c r="O76" s="120">
        <v>6448</v>
      </c>
      <c r="P76" s="349">
        <v>85</v>
      </c>
      <c r="Q76" s="120">
        <v>17</v>
      </c>
      <c r="R76" s="348">
        <v>968</v>
      </c>
      <c r="S76" s="120">
        <v>193.6</v>
      </c>
      <c r="T76" s="348">
        <v>7</v>
      </c>
      <c r="U76" s="120">
        <v>1.4</v>
      </c>
      <c r="V76" s="348">
        <v>28</v>
      </c>
      <c r="W76" s="120">
        <v>5.6</v>
      </c>
      <c r="X76" s="348">
        <v>123</v>
      </c>
      <c r="Y76" s="120">
        <v>24.6</v>
      </c>
      <c r="Z76" s="348">
        <v>66</v>
      </c>
      <c r="AA76" s="120">
        <v>13.2</v>
      </c>
      <c r="AB76" s="348">
        <v>61</v>
      </c>
      <c r="AC76" s="120">
        <v>12.2</v>
      </c>
      <c r="AD76" s="348">
        <v>5</v>
      </c>
      <c r="AE76" s="120">
        <v>1</v>
      </c>
      <c r="AF76" s="122">
        <v>43</v>
      </c>
      <c r="AG76" s="120">
        <v>8.6</v>
      </c>
      <c r="AH76" s="122">
        <v>122</v>
      </c>
      <c r="AI76" s="120">
        <v>24.4</v>
      </c>
      <c r="AJ76" s="122">
        <v>33</v>
      </c>
      <c r="AK76" s="120">
        <v>6.6</v>
      </c>
      <c r="AL76" s="122">
        <v>572</v>
      </c>
      <c r="AM76" s="120">
        <v>114.4</v>
      </c>
      <c r="AN76" s="122">
        <v>939</v>
      </c>
      <c r="AO76" s="120">
        <v>187.8</v>
      </c>
      <c r="AP76" s="122">
        <v>917</v>
      </c>
      <c r="AQ76" s="120">
        <v>183.4</v>
      </c>
      <c r="AR76" s="122">
        <v>262</v>
      </c>
      <c r="AS76" s="120">
        <v>52.4</v>
      </c>
    </row>
    <row r="77" spans="1:45" ht="13.5" customHeight="1" x14ac:dyDescent="0.3">
      <c r="A77" s="119" t="s">
        <v>166</v>
      </c>
      <c r="B77" s="163" t="str">
        <f>'Incentive Goal'!B76</f>
        <v>PENDER</v>
      </c>
      <c r="C77" s="120">
        <v>3</v>
      </c>
      <c r="D77" s="120">
        <v>5.75</v>
      </c>
      <c r="E77" s="220">
        <v>1443</v>
      </c>
      <c r="F77" s="219">
        <v>481</v>
      </c>
      <c r="G77" s="220">
        <v>42</v>
      </c>
      <c r="H77" s="219">
        <v>14</v>
      </c>
      <c r="I77" s="220">
        <v>70</v>
      </c>
      <c r="J77" s="219">
        <v>23.333333333333332</v>
      </c>
      <c r="K77" s="121">
        <v>2505938.44</v>
      </c>
      <c r="L77" s="121">
        <v>835312.81333333335</v>
      </c>
      <c r="M77" s="121">
        <v>435815.38086956518</v>
      </c>
      <c r="N77" s="349">
        <v>21703</v>
      </c>
      <c r="O77" s="120">
        <v>7234.333333333333</v>
      </c>
      <c r="P77" s="349">
        <v>176</v>
      </c>
      <c r="Q77" s="120">
        <v>58.666666666666664</v>
      </c>
      <c r="R77" s="348">
        <v>477</v>
      </c>
      <c r="S77" s="120">
        <v>159</v>
      </c>
      <c r="T77" s="348">
        <v>3</v>
      </c>
      <c r="U77" s="120">
        <v>1</v>
      </c>
      <c r="V77" s="348">
        <v>18</v>
      </c>
      <c r="W77" s="120">
        <v>6</v>
      </c>
      <c r="X77" s="348">
        <v>40</v>
      </c>
      <c r="Y77" s="120">
        <v>13.333333333333334</v>
      </c>
      <c r="Z77" s="348">
        <v>63</v>
      </c>
      <c r="AA77" s="120">
        <v>21</v>
      </c>
      <c r="AB77" s="348">
        <v>71</v>
      </c>
      <c r="AC77" s="120">
        <v>23.666666666666668</v>
      </c>
      <c r="AD77" s="348">
        <v>12</v>
      </c>
      <c r="AE77" s="120">
        <v>4</v>
      </c>
      <c r="AF77" s="122">
        <v>68</v>
      </c>
      <c r="AG77" s="120">
        <v>22.666666666666668</v>
      </c>
      <c r="AH77" s="122">
        <v>60</v>
      </c>
      <c r="AI77" s="120">
        <v>20</v>
      </c>
      <c r="AJ77" s="122">
        <v>20</v>
      </c>
      <c r="AK77" s="120">
        <v>6.666666666666667</v>
      </c>
      <c r="AL77" s="122">
        <v>436</v>
      </c>
      <c r="AM77" s="120">
        <v>145.33333333333334</v>
      </c>
      <c r="AN77" s="122">
        <v>693</v>
      </c>
      <c r="AO77" s="120">
        <v>231</v>
      </c>
      <c r="AP77" s="122">
        <v>770</v>
      </c>
      <c r="AQ77" s="120">
        <v>256.66666666666669</v>
      </c>
      <c r="AR77" s="122">
        <v>176</v>
      </c>
      <c r="AS77" s="120">
        <v>58.666666666666664</v>
      </c>
    </row>
    <row r="78" spans="1:45" ht="13.5" customHeight="1" x14ac:dyDescent="0.3">
      <c r="A78" s="119" t="s">
        <v>310</v>
      </c>
      <c r="B78" s="163" t="str">
        <f>'Incentive Goal'!B77</f>
        <v>PERQUIMANS</v>
      </c>
      <c r="C78" s="120">
        <v>0.5</v>
      </c>
      <c r="D78" s="120">
        <v>1.5</v>
      </c>
      <c r="E78" s="220">
        <v>449</v>
      </c>
      <c r="F78" s="219">
        <v>898</v>
      </c>
      <c r="G78" s="220">
        <v>13</v>
      </c>
      <c r="H78" s="219">
        <v>26</v>
      </c>
      <c r="I78" s="220">
        <v>7</v>
      </c>
      <c r="J78" s="219">
        <v>14</v>
      </c>
      <c r="K78" s="121">
        <v>792387.29</v>
      </c>
      <c r="L78" s="121">
        <v>1584774.58</v>
      </c>
      <c r="M78" s="121">
        <v>528258.19333333336</v>
      </c>
      <c r="N78" s="349">
        <v>3774</v>
      </c>
      <c r="O78" s="120">
        <v>7548</v>
      </c>
      <c r="P78" s="349">
        <v>9</v>
      </c>
      <c r="Q78" s="120">
        <v>18</v>
      </c>
      <c r="R78" s="348">
        <v>182</v>
      </c>
      <c r="S78" s="120">
        <v>364</v>
      </c>
      <c r="T78" s="348">
        <v>2</v>
      </c>
      <c r="U78" s="120">
        <v>4</v>
      </c>
      <c r="V78" s="348">
        <v>0</v>
      </c>
      <c r="W78" s="120">
        <v>0</v>
      </c>
      <c r="X78" s="348">
        <v>10</v>
      </c>
      <c r="Y78" s="120">
        <v>20</v>
      </c>
      <c r="Z78" s="348">
        <v>0</v>
      </c>
      <c r="AA78" s="120">
        <v>0</v>
      </c>
      <c r="AB78" s="348">
        <v>0</v>
      </c>
      <c r="AC78" s="120">
        <v>0</v>
      </c>
      <c r="AD78" s="348">
        <v>0</v>
      </c>
      <c r="AE78" s="120">
        <v>0</v>
      </c>
      <c r="AF78" s="122">
        <v>13</v>
      </c>
      <c r="AG78" s="120">
        <v>26</v>
      </c>
      <c r="AH78" s="122">
        <v>24</v>
      </c>
      <c r="AI78" s="120">
        <v>48</v>
      </c>
      <c r="AJ78" s="122">
        <v>1</v>
      </c>
      <c r="AK78" s="120">
        <v>2</v>
      </c>
      <c r="AL78" s="122">
        <v>177</v>
      </c>
      <c r="AM78" s="120">
        <v>354</v>
      </c>
      <c r="AN78" s="122">
        <v>313</v>
      </c>
      <c r="AO78" s="120">
        <v>626</v>
      </c>
      <c r="AP78" s="122">
        <v>332</v>
      </c>
      <c r="AQ78" s="120">
        <v>664</v>
      </c>
      <c r="AR78" s="122">
        <v>81</v>
      </c>
      <c r="AS78" s="120">
        <v>162</v>
      </c>
    </row>
    <row r="79" spans="1:45" ht="13.5" customHeight="1" x14ac:dyDescent="0.3">
      <c r="A79" s="119" t="s">
        <v>142</v>
      </c>
      <c r="B79" s="163" t="str">
        <f>'Incentive Goal'!B78</f>
        <v>PERSON</v>
      </c>
      <c r="C79" s="120">
        <v>7</v>
      </c>
      <c r="D79" s="120">
        <v>10</v>
      </c>
      <c r="E79" s="220">
        <v>1617</v>
      </c>
      <c r="F79" s="219">
        <v>231</v>
      </c>
      <c r="G79" s="220">
        <v>69</v>
      </c>
      <c r="H79" s="219">
        <v>9.8571428571428577</v>
      </c>
      <c r="I79" s="220">
        <v>58</v>
      </c>
      <c r="J79" s="219">
        <v>8.2857142857142865</v>
      </c>
      <c r="K79" s="121">
        <v>2366472.25</v>
      </c>
      <c r="L79" s="121">
        <v>338067.46428571426</v>
      </c>
      <c r="M79" s="121">
        <v>236647.22500000001</v>
      </c>
      <c r="N79" s="349">
        <v>24609</v>
      </c>
      <c r="O79" s="120">
        <v>3515.5714285714284</v>
      </c>
      <c r="P79" s="349">
        <v>106</v>
      </c>
      <c r="Q79" s="120">
        <v>15.142857142857142</v>
      </c>
      <c r="R79" s="348">
        <v>4231</v>
      </c>
      <c r="S79" s="120">
        <v>604.42857142857144</v>
      </c>
      <c r="T79" s="348">
        <v>363</v>
      </c>
      <c r="U79" s="120">
        <v>51.857142857142854</v>
      </c>
      <c r="V79" s="348">
        <v>39</v>
      </c>
      <c r="W79" s="120">
        <v>5.5714285714285712</v>
      </c>
      <c r="X79" s="348">
        <v>73</v>
      </c>
      <c r="Y79" s="120">
        <v>10.428571428571429</v>
      </c>
      <c r="Z79" s="348">
        <v>92</v>
      </c>
      <c r="AA79" s="120">
        <v>13.142857142857142</v>
      </c>
      <c r="AB79" s="348">
        <v>49</v>
      </c>
      <c r="AC79" s="120">
        <v>7</v>
      </c>
      <c r="AD79" s="348">
        <v>4</v>
      </c>
      <c r="AE79" s="120">
        <v>0.5714285714285714</v>
      </c>
      <c r="AF79" s="122">
        <v>52</v>
      </c>
      <c r="AG79" s="120">
        <v>7.4285714285714288</v>
      </c>
      <c r="AH79" s="122">
        <v>27</v>
      </c>
      <c r="AI79" s="120">
        <v>3.8571428571428572</v>
      </c>
      <c r="AJ79" s="122">
        <v>4</v>
      </c>
      <c r="AK79" s="120">
        <v>0.5714285714285714</v>
      </c>
      <c r="AL79" s="122">
        <v>623</v>
      </c>
      <c r="AM79" s="120">
        <v>89</v>
      </c>
      <c r="AN79" s="122">
        <v>924</v>
      </c>
      <c r="AO79" s="120">
        <v>132</v>
      </c>
      <c r="AP79" s="122">
        <v>969</v>
      </c>
      <c r="AQ79" s="120">
        <v>138.42857142857142</v>
      </c>
      <c r="AR79" s="122">
        <v>887</v>
      </c>
      <c r="AS79" s="120">
        <v>126.71428571428571</v>
      </c>
    </row>
    <row r="80" spans="1:45" ht="13.5" customHeight="1" x14ac:dyDescent="0.3">
      <c r="A80" s="119" t="s">
        <v>238</v>
      </c>
      <c r="B80" s="163" t="str">
        <f>'Incentive Goal'!B79</f>
        <v>PITT</v>
      </c>
      <c r="C80" s="120">
        <v>22</v>
      </c>
      <c r="D80" s="120">
        <v>31.8</v>
      </c>
      <c r="E80" s="220">
        <v>8257</v>
      </c>
      <c r="F80" s="219">
        <v>375.31818181818181</v>
      </c>
      <c r="G80" s="220">
        <v>191</v>
      </c>
      <c r="H80" s="219">
        <v>8.6818181818181817</v>
      </c>
      <c r="I80" s="220">
        <v>286</v>
      </c>
      <c r="J80" s="219">
        <v>13</v>
      </c>
      <c r="K80" s="121">
        <v>11116778.710000001</v>
      </c>
      <c r="L80" s="121">
        <v>505308.12318181823</v>
      </c>
      <c r="M80" s="121">
        <v>349584.23616352206</v>
      </c>
      <c r="N80" s="349">
        <v>90369</v>
      </c>
      <c r="O80" s="120">
        <v>4107.681818181818</v>
      </c>
      <c r="P80" s="349">
        <v>328</v>
      </c>
      <c r="Q80" s="120">
        <v>14.909090909090908</v>
      </c>
      <c r="R80" s="348">
        <v>10247</v>
      </c>
      <c r="S80" s="120">
        <v>465.77272727272725</v>
      </c>
      <c r="T80" s="348">
        <v>778</v>
      </c>
      <c r="U80" s="120">
        <v>35.363636363636367</v>
      </c>
      <c r="V80" s="348">
        <v>663</v>
      </c>
      <c r="W80" s="120">
        <v>30.136363636363637</v>
      </c>
      <c r="X80" s="348">
        <v>196</v>
      </c>
      <c r="Y80" s="120">
        <v>8.9090909090909083</v>
      </c>
      <c r="Z80" s="348">
        <v>1208</v>
      </c>
      <c r="AA80" s="120">
        <v>54.909090909090907</v>
      </c>
      <c r="AB80" s="348">
        <v>236</v>
      </c>
      <c r="AC80" s="120">
        <v>10.727272727272727</v>
      </c>
      <c r="AD80" s="348">
        <v>806</v>
      </c>
      <c r="AE80" s="120">
        <v>36.636363636363633</v>
      </c>
      <c r="AF80" s="122">
        <v>242</v>
      </c>
      <c r="AG80" s="120">
        <v>11</v>
      </c>
      <c r="AH80" s="122">
        <v>322</v>
      </c>
      <c r="AI80" s="120">
        <v>14.636363636363637</v>
      </c>
      <c r="AJ80" s="122">
        <v>113</v>
      </c>
      <c r="AK80" s="120">
        <v>5.1363636363636367</v>
      </c>
      <c r="AL80" s="122">
        <v>3617</v>
      </c>
      <c r="AM80" s="120">
        <v>164.40909090909091</v>
      </c>
      <c r="AN80" s="122">
        <v>5740</v>
      </c>
      <c r="AO80" s="120">
        <v>260.90909090909093</v>
      </c>
      <c r="AP80" s="122">
        <v>10205</v>
      </c>
      <c r="AQ80" s="120">
        <v>463.86363636363637</v>
      </c>
      <c r="AR80" s="122">
        <v>1736</v>
      </c>
      <c r="AS80" s="120">
        <v>78.909090909090907</v>
      </c>
    </row>
    <row r="81" spans="1:45" ht="13.5" customHeight="1" x14ac:dyDescent="0.3">
      <c r="A81" s="119" t="s">
        <v>251</v>
      </c>
      <c r="B81" s="163" t="str">
        <f>'Incentive Goal'!B80</f>
        <v>POLK</v>
      </c>
      <c r="C81" s="120">
        <v>1</v>
      </c>
      <c r="D81" s="120">
        <v>1.1000000000000001</v>
      </c>
      <c r="E81" s="220">
        <v>342</v>
      </c>
      <c r="F81" s="219">
        <v>342</v>
      </c>
      <c r="G81" s="220">
        <v>5</v>
      </c>
      <c r="H81" s="219">
        <v>5</v>
      </c>
      <c r="I81" s="220">
        <v>21</v>
      </c>
      <c r="J81" s="219">
        <v>21</v>
      </c>
      <c r="K81" s="121">
        <v>516945.56</v>
      </c>
      <c r="L81" s="121">
        <v>516945.56</v>
      </c>
      <c r="M81" s="121">
        <v>469950.50909090904</v>
      </c>
      <c r="N81" s="349">
        <v>5488</v>
      </c>
      <c r="O81" s="120">
        <v>5488</v>
      </c>
      <c r="P81" s="349">
        <v>29</v>
      </c>
      <c r="Q81" s="120">
        <v>29</v>
      </c>
      <c r="R81" s="348">
        <v>456</v>
      </c>
      <c r="S81" s="120">
        <v>456</v>
      </c>
      <c r="T81" s="348">
        <v>30</v>
      </c>
      <c r="U81" s="120">
        <v>30</v>
      </c>
      <c r="V81" s="348">
        <v>1</v>
      </c>
      <c r="W81" s="120">
        <v>1</v>
      </c>
      <c r="X81" s="348">
        <v>5</v>
      </c>
      <c r="Y81" s="120">
        <v>5</v>
      </c>
      <c r="Z81" s="348">
        <v>26</v>
      </c>
      <c r="AA81" s="120">
        <v>26</v>
      </c>
      <c r="AB81" s="348">
        <v>20</v>
      </c>
      <c r="AC81" s="120">
        <v>20</v>
      </c>
      <c r="AD81" s="348">
        <v>0</v>
      </c>
      <c r="AE81" s="120">
        <v>0</v>
      </c>
      <c r="AF81" s="122">
        <v>0</v>
      </c>
      <c r="AG81" s="120">
        <v>0</v>
      </c>
      <c r="AH81" s="122">
        <v>53</v>
      </c>
      <c r="AI81" s="120">
        <v>53</v>
      </c>
      <c r="AJ81" s="122">
        <v>5</v>
      </c>
      <c r="AK81" s="120">
        <v>5</v>
      </c>
      <c r="AL81" s="122">
        <v>151</v>
      </c>
      <c r="AM81" s="120">
        <v>151</v>
      </c>
      <c r="AN81" s="122">
        <v>355</v>
      </c>
      <c r="AO81" s="120">
        <v>355</v>
      </c>
      <c r="AP81" s="122">
        <v>839</v>
      </c>
      <c r="AQ81" s="120">
        <v>839</v>
      </c>
      <c r="AR81" s="122">
        <v>208</v>
      </c>
      <c r="AS81" s="120">
        <v>208</v>
      </c>
    </row>
    <row r="82" spans="1:45" ht="13.5" customHeight="1" x14ac:dyDescent="0.3">
      <c r="A82" s="119" t="s">
        <v>142</v>
      </c>
      <c r="B82" s="163" t="str">
        <f>'Incentive Goal'!B81</f>
        <v>RANDOLPH</v>
      </c>
      <c r="C82" s="120">
        <v>12</v>
      </c>
      <c r="D82" s="120">
        <v>16.5</v>
      </c>
      <c r="E82" s="220">
        <v>3768</v>
      </c>
      <c r="F82" s="219">
        <v>314</v>
      </c>
      <c r="G82" s="220">
        <v>163</v>
      </c>
      <c r="H82" s="219">
        <v>13.583333333333334</v>
      </c>
      <c r="I82" s="220">
        <v>137</v>
      </c>
      <c r="J82" s="219">
        <v>11.416666666666666</v>
      </c>
      <c r="K82" s="121">
        <v>6172992.7699999996</v>
      </c>
      <c r="L82" s="121">
        <v>514416.06416666665</v>
      </c>
      <c r="M82" s="121">
        <v>374120.77393939393</v>
      </c>
      <c r="N82" s="349">
        <v>55003</v>
      </c>
      <c r="O82" s="120">
        <v>4583.583333333333</v>
      </c>
      <c r="P82" s="349">
        <v>191</v>
      </c>
      <c r="Q82" s="120">
        <v>15.916666666666666</v>
      </c>
      <c r="R82" s="348">
        <v>1896</v>
      </c>
      <c r="S82" s="120">
        <v>158</v>
      </c>
      <c r="T82" s="348">
        <v>39</v>
      </c>
      <c r="U82" s="120">
        <v>3.25</v>
      </c>
      <c r="V82" s="348">
        <v>102</v>
      </c>
      <c r="W82" s="120">
        <v>8.5</v>
      </c>
      <c r="X82" s="348">
        <v>170</v>
      </c>
      <c r="Y82" s="120">
        <v>14.166666666666666</v>
      </c>
      <c r="Z82" s="348">
        <v>298</v>
      </c>
      <c r="AA82" s="120">
        <v>24.833333333333332</v>
      </c>
      <c r="AB82" s="348">
        <v>127</v>
      </c>
      <c r="AC82" s="120">
        <v>10.583333333333334</v>
      </c>
      <c r="AD82" s="348">
        <v>19</v>
      </c>
      <c r="AE82" s="120">
        <v>1.5833333333333333</v>
      </c>
      <c r="AF82" s="122">
        <v>113</v>
      </c>
      <c r="AG82" s="120">
        <v>9.4166666666666661</v>
      </c>
      <c r="AH82" s="122">
        <v>201</v>
      </c>
      <c r="AI82" s="120">
        <v>16.75</v>
      </c>
      <c r="AJ82" s="122">
        <v>30</v>
      </c>
      <c r="AK82" s="120">
        <v>2.5</v>
      </c>
      <c r="AL82" s="122">
        <v>1412</v>
      </c>
      <c r="AM82" s="120">
        <v>117.66666666666667</v>
      </c>
      <c r="AN82" s="122">
        <v>1783</v>
      </c>
      <c r="AO82" s="120">
        <v>148.58333333333334</v>
      </c>
      <c r="AP82" s="122">
        <v>3079</v>
      </c>
      <c r="AQ82" s="120">
        <v>256.58333333333331</v>
      </c>
      <c r="AR82" s="122">
        <v>813</v>
      </c>
      <c r="AS82" s="120">
        <v>67.75</v>
      </c>
    </row>
    <row r="83" spans="1:45" ht="13.5" customHeight="1" x14ac:dyDescent="0.3">
      <c r="A83" s="119" t="s">
        <v>153</v>
      </c>
      <c r="B83" s="163" t="str">
        <f>'Incentive Goal'!B82</f>
        <v>RICHMOND</v>
      </c>
      <c r="C83" s="120">
        <v>8.75</v>
      </c>
      <c r="D83" s="120">
        <v>13</v>
      </c>
      <c r="E83" s="220">
        <v>3699</v>
      </c>
      <c r="F83" s="219">
        <v>422.74285714285713</v>
      </c>
      <c r="G83" s="220">
        <v>65</v>
      </c>
      <c r="H83" s="219">
        <v>7.4285714285714288</v>
      </c>
      <c r="I83" s="220">
        <v>118</v>
      </c>
      <c r="J83" s="219">
        <v>13.485714285714286</v>
      </c>
      <c r="K83" s="121">
        <v>4160023.69</v>
      </c>
      <c r="L83" s="121">
        <v>475431.27885714284</v>
      </c>
      <c r="M83" s="121">
        <v>320001.82230769232</v>
      </c>
      <c r="N83" s="349">
        <v>67774</v>
      </c>
      <c r="O83" s="120">
        <v>7745.6</v>
      </c>
      <c r="P83" s="349">
        <v>214</v>
      </c>
      <c r="Q83" s="120">
        <v>24.457142857142856</v>
      </c>
      <c r="R83" s="348">
        <v>3597</v>
      </c>
      <c r="S83" s="120">
        <v>411.08571428571429</v>
      </c>
      <c r="T83" s="348">
        <v>88</v>
      </c>
      <c r="U83" s="120">
        <v>10.057142857142857</v>
      </c>
      <c r="V83" s="348">
        <v>60</v>
      </c>
      <c r="W83" s="120">
        <v>6.8571428571428568</v>
      </c>
      <c r="X83" s="348">
        <v>61</v>
      </c>
      <c r="Y83" s="120">
        <v>6.9714285714285715</v>
      </c>
      <c r="Z83" s="348">
        <v>137</v>
      </c>
      <c r="AA83" s="120">
        <v>15.657142857142857</v>
      </c>
      <c r="AB83" s="348">
        <v>87</v>
      </c>
      <c r="AC83" s="120">
        <v>9.9428571428571431</v>
      </c>
      <c r="AD83" s="348">
        <v>9</v>
      </c>
      <c r="AE83" s="120">
        <v>1.0285714285714285</v>
      </c>
      <c r="AF83" s="122">
        <v>97</v>
      </c>
      <c r="AG83" s="120">
        <v>11.085714285714285</v>
      </c>
      <c r="AH83" s="122">
        <v>140</v>
      </c>
      <c r="AI83" s="120">
        <v>16</v>
      </c>
      <c r="AJ83" s="122">
        <v>16</v>
      </c>
      <c r="AK83" s="120">
        <v>1.8285714285714285</v>
      </c>
      <c r="AL83" s="122">
        <v>1420</v>
      </c>
      <c r="AM83" s="120">
        <v>162.28571428571428</v>
      </c>
      <c r="AN83" s="122">
        <v>2276</v>
      </c>
      <c r="AO83" s="120">
        <v>260.1142857142857</v>
      </c>
      <c r="AP83" s="122">
        <v>10002</v>
      </c>
      <c r="AQ83" s="120">
        <v>1143.0857142857142</v>
      </c>
      <c r="AR83" s="122">
        <v>687</v>
      </c>
      <c r="AS83" s="120">
        <v>78.51428571428572</v>
      </c>
    </row>
    <row r="84" spans="1:45" ht="13.5" customHeight="1" x14ac:dyDescent="0.3">
      <c r="A84" s="119" t="s">
        <v>153</v>
      </c>
      <c r="B84" s="163" t="str">
        <f>'Incentive Goal'!B83</f>
        <v>ROBESON</v>
      </c>
      <c r="C84" s="120">
        <v>25</v>
      </c>
      <c r="D84" s="120">
        <v>30</v>
      </c>
      <c r="E84" s="220">
        <v>7316</v>
      </c>
      <c r="F84" s="219">
        <v>292.64</v>
      </c>
      <c r="G84" s="220">
        <v>236</v>
      </c>
      <c r="H84" s="219">
        <v>9.44</v>
      </c>
      <c r="I84" s="220">
        <v>335</v>
      </c>
      <c r="J84" s="219">
        <v>13.4</v>
      </c>
      <c r="K84" s="121">
        <v>8784698.2100000009</v>
      </c>
      <c r="L84" s="121">
        <v>351387.92840000003</v>
      </c>
      <c r="M84" s="121">
        <v>292823.2736666667</v>
      </c>
      <c r="N84" s="349">
        <v>126687</v>
      </c>
      <c r="O84" s="120">
        <v>5067.4799999999996</v>
      </c>
      <c r="P84" s="349">
        <v>474</v>
      </c>
      <c r="Q84" s="120">
        <v>18.96</v>
      </c>
      <c r="R84" s="348">
        <v>3454</v>
      </c>
      <c r="S84" s="120">
        <v>138.16</v>
      </c>
      <c r="T84" s="348">
        <v>120</v>
      </c>
      <c r="U84" s="120">
        <v>4.8</v>
      </c>
      <c r="V84" s="348">
        <v>88</v>
      </c>
      <c r="W84" s="120">
        <v>3.52</v>
      </c>
      <c r="X84" s="348">
        <v>254</v>
      </c>
      <c r="Y84" s="120">
        <v>10.16</v>
      </c>
      <c r="Z84" s="348">
        <v>230</v>
      </c>
      <c r="AA84" s="120">
        <v>9.1999999999999993</v>
      </c>
      <c r="AB84" s="348">
        <v>276</v>
      </c>
      <c r="AC84" s="120">
        <v>11.04</v>
      </c>
      <c r="AD84" s="348">
        <v>260</v>
      </c>
      <c r="AE84" s="120">
        <v>10.4</v>
      </c>
      <c r="AF84" s="122">
        <v>345</v>
      </c>
      <c r="AG84" s="120">
        <v>13.8</v>
      </c>
      <c r="AH84" s="122">
        <v>505</v>
      </c>
      <c r="AI84" s="120">
        <v>20.2</v>
      </c>
      <c r="AJ84" s="122">
        <v>42</v>
      </c>
      <c r="AK84" s="120">
        <v>1.68</v>
      </c>
      <c r="AL84" s="122">
        <v>2434</v>
      </c>
      <c r="AM84" s="120">
        <v>97.36</v>
      </c>
      <c r="AN84" s="122">
        <v>2471</v>
      </c>
      <c r="AO84" s="120">
        <v>98.84</v>
      </c>
      <c r="AP84" s="122">
        <v>5923</v>
      </c>
      <c r="AQ84" s="120">
        <v>236.92</v>
      </c>
      <c r="AR84" s="122">
        <v>1345</v>
      </c>
      <c r="AS84" s="120">
        <v>53.8</v>
      </c>
    </row>
    <row r="85" spans="1:45" ht="13.5" customHeight="1" x14ac:dyDescent="0.3">
      <c r="A85" s="119" t="s">
        <v>142</v>
      </c>
      <c r="B85" s="163" t="str">
        <f>'Incentive Goal'!B84</f>
        <v>ROCKINGHAM</v>
      </c>
      <c r="C85" s="120">
        <v>8</v>
      </c>
      <c r="D85" s="120">
        <v>11</v>
      </c>
      <c r="E85" s="220">
        <v>2933</v>
      </c>
      <c r="F85" s="219">
        <v>366.625</v>
      </c>
      <c r="G85" s="220">
        <v>117</v>
      </c>
      <c r="H85" s="219">
        <v>14.625</v>
      </c>
      <c r="I85" s="220">
        <v>214</v>
      </c>
      <c r="J85" s="219">
        <v>26.75</v>
      </c>
      <c r="K85" s="121">
        <v>4291408.59</v>
      </c>
      <c r="L85" s="121">
        <v>536426.07374999998</v>
      </c>
      <c r="M85" s="121">
        <v>390128.05363636365</v>
      </c>
      <c r="N85" s="349">
        <v>48918</v>
      </c>
      <c r="O85" s="120">
        <v>6114.75</v>
      </c>
      <c r="P85" s="349">
        <v>296</v>
      </c>
      <c r="Q85" s="120">
        <v>37</v>
      </c>
      <c r="R85" s="348">
        <v>312</v>
      </c>
      <c r="S85" s="120">
        <v>39</v>
      </c>
      <c r="T85" s="348">
        <v>8</v>
      </c>
      <c r="U85" s="120">
        <v>1</v>
      </c>
      <c r="V85" s="348">
        <v>153</v>
      </c>
      <c r="W85" s="120">
        <v>19.125</v>
      </c>
      <c r="X85" s="348">
        <v>123</v>
      </c>
      <c r="Y85" s="120">
        <v>15.375</v>
      </c>
      <c r="Z85" s="348">
        <v>508</v>
      </c>
      <c r="AA85" s="120">
        <v>63.5</v>
      </c>
      <c r="AB85" s="348">
        <v>193</v>
      </c>
      <c r="AC85" s="120">
        <v>24.125</v>
      </c>
      <c r="AD85" s="348">
        <v>3</v>
      </c>
      <c r="AE85" s="120">
        <v>0.375</v>
      </c>
      <c r="AF85" s="122">
        <v>164</v>
      </c>
      <c r="AG85" s="120">
        <v>20.5</v>
      </c>
      <c r="AH85" s="122">
        <v>346</v>
      </c>
      <c r="AI85" s="120">
        <v>43.25</v>
      </c>
      <c r="AJ85" s="122">
        <v>18</v>
      </c>
      <c r="AK85" s="120">
        <v>2.25</v>
      </c>
      <c r="AL85" s="122">
        <v>1340</v>
      </c>
      <c r="AM85" s="120">
        <v>167.5</v>
      </c>
      <c r="AN85" s="122">
        <v>2045</v>
      </c>
      <c r="AO85" s="120">
        <v>255.625</v>
      </c>
      <c r="AP85" s="122">
        <v>2739</v>
      </c>
      <c r="AQ85" s="120">
        <v>342.375</v>
      </c>
      <c r="AR85" s="122">
        <v>551</v>
      </c>
      <c r="AS85" s="120">
        <v>68.875</v>
      </c>
    </row>
    <row r="86" spans="1:45" ht="13.5" customHeight="1" x14ac:dyDescent="0.3">
      <c r="A86" s="119" t="s">
        <v>153</v>
      </c>
      <c r="B86" s="163" t="str">
        <f>'Incentive Goal'!B85</f>
        <v>ROWAN</v>
      </c>
      <c r="C86" s="120">
        <v>12.75</v>
      </c>
      <c r="D86" s="120">
        <v>20</v>
      </c>
      <c r="E86" s="220">
        <v>4168</v>
      </c>
      <c r="F86" s="219">
        <v>326.9019607843137</v>
      </c>
      <c r="G86" s="220">
        <v>127</v>
      </c>
      <c r="H86" s="219">
        <v>9.9607843137254903</v>
      </c>
      <c r="I86" s="220">
        <v>179</v>
      </c>
      <c r="J86" s="219">
        <v>14.03921568627451</v>
      </c>
      <c r="K86" s="121">
        <v>7036445.8600000003</v>
      </c>
      <c r="L86" s="121">
        <v>551878.10666666669</v>
      </c>
      <c r="M86" s="121">
        <v>351822.29300000001</v>
      </c>
      <c r="N86" s="349">
        <v>59606</v>
      </c>
      <c r="O86" s="120">
        <v>4674.9803921568628</v>
      </c>
      <c r="P86" s="349">
        <v>403</v>
      </c>
      <c r="Q86" s="120">
        <v>31.607843137254903</v>
      </c>
      <c r="R86" s="348">
        <v>41191</v>
      </c>
      <c r="S86" s="120">
        <v>3230.6666666666665</v>
      </c>
      <c r="T86" s="348">
        <v>19488</v>
      </c>
      <c r="U86" s="120">
        <v>1528.4705882352941</v>
      </c>
      <c r="V86" s="348">
        <v>64</v>
      </c>
      <c r="W86" s="120">
        <v>5.0196078431372548</v>
      </c>
      <c r="X86" s="348">
        <v>131</v>
      </c>
      <c r="Y86" s="120">
        <v>10.274509803921569</v>
      </c>
      <c r="Z86" s="348">
        <v>179</v>
      </c>
      <c r="AA86" s="120">
        <v>14.03921568627451</v>
      </c>
      <c r="AB86" s="348">
        <v>172</v>
      </c>
      <c r="AC86" s="120">
        <v>13.490196078431373</v>
      </c>
      <c r="AD86" s="348">
        <v>12</v>
      </c>
      <c r="AE86" s="120">
        <v>0.94117647058823528</v>
      </c>
      <c r="AF86" s="122">
        <v>125</v>
      </c>
      <c r="AG86" s="120">
        <v>9.8039215686274517</v>
      </c>
      <c r="AH86" s="122">
        <v>131</v>
      </c>
      <c r="AI86" s="120">
        <v>10.274509803921569</v>
      </c>
      <c r="AJ86" s="122">
        <v>52</v>
      </c>
      <c r="AK86" s="120">
        <v>4.0784313725490193</v>
      </c>
      <c r="AL86" s="122">
        <v>1762</v>
      </c>
      <c r="AM86" s="120">
        <v>138.19607843137254</v>
      </c>
      <c r="AN86" s="122">
        <v>3191</v>
      </c>
      <c r="AO86" s="120">
        <v>250.27450980392157</v>
      </c>
      <c r="AP86" s="122">
        <v>2952</v>
      </c>
      <c r="AQ86" s="120">
        <v>231.52941176470588</v>
      </c>
      <c r="AR86" s="122">
        <v>2290</v>
      </c>
      <c r="AS86" s="120">
        <v>179.60784313725489</v>
      </c>
    </row>
    <row r="87" spans="1:45" ht="13.5" customHeight="1" x14ac:dyDescent="0.3">
      <c r="A87" s="119" t="s">
        <v>152</v>
      </c>
      <c r="B87" s="163" t="str">
        <f>'Incentive Goal'!B86</f>
        <v>RUTHERFORD</v>
      </c>
      <c r="C87" s="120">
        <v>9</v>
      </c>
      <c r="D87" s="120">
        <v>10</v>
      </c>
      <c r="E87" s="220">
        <v>3141</v>
      </c>
      <c r="F87" s="219">
        <v>349</v>
      </c>
      <c r="G87" s="220">
        <v>73</v>
      </c>
      <c r="H87" s="219">
        <v>8.1111111111111107</v>
      </c>
      <c r="I87" s="220">
        <v>93</v>
      </c>
      <c r="J87" s="219">
        <v>10.333333333333334</v>
      </c>
      <c r="K87" s="121">
        <v>3569817.21</v>
      </c>
      <c r="L87" s="121">
        <v>396646.35666666669</v>
      </c>
      <c r="M87" s="121">
        <v>356981.72100000002</v>
      </c>
      <c r="N87" s="349">
        <v>44235</v>
      </c>
      <c r="O87" s="120">
        <v>4915</v>
      </c>
      <c r="P87" s="349">
        <v>145</v>
      </c>
      <c r="Q87" s="120">
        <v>16.111111111111111</v>
      </c>
      <c r="R87" s="348">
        <v>9147</v>
      </c>
      <c r="S87" s="120">
        <v>1016.3333333333334</v>
      </c>
      <c r="T87" s="348">
        <v>288</v>
      </c>
      <c r="U87" s="120">
        <v>32</v>
      </c>
      <c r="V87" s="348">
        <v>52</v>
      </c>
      <c r="W87" s="120">
        <v>5.7777777777777777</v>
      </c>
      <c r="X87" s="348">
        <v>77</v>
      </c>
      <c r="Y87" s="120">
        <v>8.5555555555555554</v>
      </c>
      <c r="Z87" s="348">
        <v>214</v>
      </c>
      <c r="AA87" s="120">
        <v>23.777777777777779</v>
      </c>
      <c r="AB87" s="348">
        <v>86</v>
      </c>
      <c r="AC87" s="120">
        <v>9.5555555555555554</v>
      </c>
      <c r="AD87" s="348">
        <v>5</v>
      </c>
      <c r="AE87" s="120">
        <v>0.55555555555555558</v>
      </c>
      <c r="AF87" s="122">
        <v>54</v>
      </c>
      <c r="AG87" s="120">
        <v>6</v>
      </c>
      <c r="AH87" s="122">
        <v>86</v>
      </c>
      <c r="AI87" s="120">
        <v>9.5555555555555554</v>
      </c>
      <c r="AJ87" s="122">
        <v>12</v>
      </c>
      <c r="AK87" s="120">
        <v>1.3333333333333333</v>
      </c>
      <c r="AL87" s="122">
        <v>1147</v>
      </c>
      <c r="AM87" s="120">
        <v>127.44444444444444</v>
      </c>
      <c r="AN87" s="122">
        <v>928</v>
      </c>
      <c r="AO87" s="120">
        <v>103.11111111111111</v>
      </c>
      <c r="AP87" s="122">
        <v>1296</v>
      </c>
      <c r="AQ87" s="120">
        <v>144</v>
      </c>
      <c r="AR87" s="122">
        <v>899</v>
      </c>
      <c r="AS87" s="120">
        <v>99.888888888888886</v>
      </c>
    </row>
    <row r="88" spans="1:45" ht="13.5" customHeight="1" x14ac:dyDescent="0.3">
      <c r="A88" s="119" t="s">
        <v>166</v>
      </c>
      <c r="B88" s="163" t="str">
        <f>'Incentive Goal'!B87</f>
        <v>SAMPSON</v>
      </c>
      <c r="C88" s="120">
        <v>10</v>
      </c>
      <c r="D88" s="120">
        <v>13</v>
      </c>
      <c r="E88" s="220">
        <v>2814</v>
      </c>
      <c r="F88" s="219">
        <v>281.39999999999998</v>
      </c>
      <c r="G88" s="220">
        <v>92</v>
      </c>
      <c r="H88" s="219">
        <v>9.1999999999999993</v>
      </c>
      <c r="I88" s="220">
        <v>106</v>
      </c>
      <c r="J88" s="219">
        <v>10.6</v>
      </c>
      <c r="K88" s="121">
        <v>4825386.9000000004</v>
      </c>
      <c r="L88" s="121">
        <v>482538.69000000006</v>
      </c>
      <c r="M88" s="121">
        <v>371183.60769230773</v>
      </c>
      <c r="N88" s="349">
        <v>41042</v>
      </c>
      <c r="O88" s="120">
        <v>4104.2</v>
      </c>
      <c r="P88" s="349">
        <v>159</v>
      </c>
      <c r="Q88" s="120">
        <v>15.9</v>
      </c>
      <c r="R88" s="348">
        <v>3470</v>
      </c>
      <c r="S88" s="120">
        <v>347</v>
      </c>
      <c r="T88" s="348">
        <v>38</v>
      </c>
      <c r="U88" s="120">
        <v>3.8</v>
      </c>
      <c r="V88" s="348">
        <v>32</v>
      </c>
      <c r="W88" s="120">
        <v>3.2</v>
      </c>
      <c r="X88" s="348">
        <v>94</v>
      </c>
      <c r="Y88" s="120">
        <v>9.4</v>
      </c>
      <c r="Z88" s="348">
        <v>109</v>
      </c>
      <c r="AA88" s="120">
        <v>10.9</v>
      </c>
      <c r="AB88" s="348">
        <v>97</v>
      </c>
      <c r="AC88" s="120">
        <v>9.6999999999999993</v>
      </c>
      <c r="AD88" s="348">
        <v>12</v>
      </c>
      <c r="AE88" s="120">
        <v>1.2</v>
      </c>
      <c r="AF88" s="122">
        <v>246</v>
      </c>
      <c r="AG88" s="120">
        <v>24.6</v>
      </c>
      <c r="AH88" s="122">
        <v>132</v>
      </c>
      <c r="AI88" s="120">
        <v>13.2</v>
      </c>
      <c r="AJ88" s="122">
        <v>26</v>
      </c>
      <c r="AK88" s="120">
        <v>2.6</v>
      </c>
      <c r="AL88" s="122">
        <v>1249</v>
      </c>
      <c r="AM88" s="120">
        <v>124.9</v>
      </c>
      <c r="AN88" s="122">
        <v>1646</v>
      </c>
      <c r="AO88" s="120">
        <v>164.6</v>
      </c>
      <c r="AP88" s="122">
        <v>2855</v>
      </c>
      <c r="AQ88" s="120">
        <v>285.5</v>
      </c>
      <c r="AR88" s="122">
        <v>930</v>
      </c>
      <c r="AS88" s="120">
        <v>93</v>
      </c>
    </row>
    <row r="89" spans="1:45" ht="13.5" customHeight="1" x14ac:dyDescent="0.3">
      <c r="A89" s="119" t="s">
        <v>153</v>
      </c>
      <c r="B89" s="163" t="str">
        <f>'Incentive Goal'!B88</f>
        <v>SCOTLAND</v>
      </c>
      <c r="C89" s="120">
        <v>11</v>
      </c>
      <c r="D89" s="120">
        <v>12</v>
      </c>
      <c r="E89" s="220">
        <v>3209</v>
      </c>
      <c r="F89" s="219">
        <v>291.72727272727275</v>
      </c>
      <c r="G89" s="220">
        <v>96</v>
      </c>
      <c r="H89" s="219">
        <v>8.7272727272727266</v>
      </c>
      <c r="I89" s="220">
        <v>115</v>
      </c>
      <c r="J89" s="219">
        <v>10.454545454545455</v>
      </c>
      <c r="K89" s="121">
        <v>3819622.06</v>
      </c>
      <c r="L89" s="121">
        <v>347238.36909090908</v>
      </c>
      <c r="M89" s="121">
        <v>318301.83833333332</v>
      </c>
      <c r="N89" s="349">
        <v>46358</v>
      </c>
      <c r="O89" s="120">
        <v>4214.363636363636</v>
      </c>
      <c r="P89" s="349">
        <v>78</v>
      </c>
      <c r="Q89" s="120">
        <v>7.0909090909090908</v>
      </c>
      <c r="R89" s="348">
        <v>2437</v>
      </c>
      <c r="S89" s="120">
        <v>221.54545454545453</v>
      </c>
      <c r="T89" s="348">
        <v>25</v>
      </c>
      <c r="U89" s="120">
        <v>2.2727272727272729</v>
      </c>
      <c r="V89" s="348">
        <v>111</v>
      </c>
      <c r="W89" s="120">
        <v>10.090909090909092</v>
      </c>
      <c r="X89" s="348">
        <v>101</v>
      </c>
      <c r="Y89" s="120">
        <v>9.1818181818181817</v>
      </c>
      <c r="Z89" s="348">
        <v>161</v>
      </c>
      <c r="AA89" s="120">
        <v>14.636363636363637</v>
      </c>
      <c r="AB89" s="348">
        <v>108</v>
      </c>
      <c r="AC89" s="120">
        <v>9.8181818181818183</v>
      </c>
      <c r="AD89" s="348">
        <v>143</v>
      </c>
      <c r="AE89" s="120">
        <v>13</v>
      </c>
      <c r="AF89" s="122">
        <v>40</v>
      </c>
      <c r="AG89" s="120">
        <v>3.6363636363636362</v>
      </c>
      <c r="AH89" s="122">
        <v>165</v>
      </c>
      <c r="AI89" s="120">
        <v>15</v>
      </c>
      <c r="AJ89" s="122">
        <v>41</v>
      </c>
      <c r="AK89" s="120">
        <v>3.7272727272727271</v>
      </c>
      <c r="AL89" s="122">
        <v>1643</v>
      </c>
      <c r="AM89" s="120">
        <v>149.36363636363637</v>
      </c>
      <c r="AN89" s="122">
        <v>1590</v>
      </c>
      <c r="AO89" s="120">
        <v>144.54545454545453</v>
      </c>
      <c r="AP89" s="122">
        <v>12634</v>
      </c>
      <c r="AQ89" s="120">
        <v>1148.5454545454545</v>
      </c>
      <c r="AR89" s="122">
        <v>292</v>
      </c>
      <c r="AS89" s="120">
        <v>26.545454545454547</v>
      </c>
    </row>
    <row r="90" spans="1:45" ht="13.5" customHeight="1" x14ac:dyDescent="0.3">
      <c r="A90" s="119" t="s">
        <v>153</v>
      </c>
      <c r="B90" s="163" t="str">
        <f>'Incentive Goal'!B89</f>
        <v>STANLY</v>
      </c>
      <c r="C90" s="120">
        <v>6.63</v>
      </c>
      <c r="D90" s="120">
        <v>10.629999999999999</v>
      </c>
      <c r="E90" s="220">
        <v>1843</v>
      </c>
      <c r="F90" s="219">
        <v>277.9788838612368</v>
      </c>
      <c r="G90" s="220">
        <v>69</v>
      </c>
      <c r="H90" s="219">
        <v>10.407239819004525</v>
      </c>
      <c r="I90" s="220">
        <v>65</v>
      </c>
      <c r="J90" s="219">
        <v>9.8039215686274517</v>
      </c>
      <c r="K90" s="121">
        <v>2635204.34</v>
      </c>
      <c r="L90" s="121">
        <v>397466.71794871794</v>
      </c>
      <c r="M90" s="121">
        <v>247902.5719661336</v>
      </c>
      <c r="N90" s="349">
        <v>30314</v>
      </c>
      <c r="O90" s="120">
        <v>4572.2473604826546</v>
      </c>
      <c r="P90" s="349">
        <v>149</v>
      </c>
      <c r="Q90" s="120">
        <v>22.473604826546005</v>
      </c>
      <c r="R90" s="348">
        <v>855</v>
      </c>
      <c r="S90" s="120">
        <v>128.95927601809956</v>
      </c>
      <c r="T90" s="348">
        <v>38</v>
      </c>
      <c r="U90" s="120">
        <v>5.7315233785822022</v>
      </c>
      <c r="V90" s="348">
        <v>17</v>
      </c>
      <c r="W90" s="120">
        <v>2.5641025641025643</v>
      </c>
      <c r="X90" s="348">
        <v>71</v>
      </c>
      <c r="Y90" s="120">
        <v>10.708898944193063</v>
      </c>
      <c r="Z90" s="348">
        <v>41</v>
      </c>
      <c r="AA90" s="120">
        <v>6.1840120663650078</v>
      </c>
      <c r="AB90" s="348">
        <v>56</v>
      </c>
      <c r="AC90" s="120">
        <v>8.4464555052790349</v>
      </c>
      <c r="AD90" s="348">
        <v>10</v>
      </c>
      <c r="AE90" s="120">
        <v>1.5082956259426847</v>
      </c>
      <c r="AF90" s="122">
        <v>30</v>
      </c>
      <c r="AG90" s="120">
        <v>4.5248868778280542</v>
      </c>
      <c r="AH90" s="122">
        <v>85</v>
      </c>
      <c r="AI90" s="120">
        <v>12.820512820512821</v>
      </c>
      <c r="AJ90" s="122">
        <v>30</v>
      </c>
      <c r="AK90" s="120">
        <v>4.5248868778280542</v>
      </c>
      <c r="AL90" s="122">
        <v>626</v>
      </c>
      <c r="AM90" s="120">
        <v>94.419306184012072</v>
      </c>
      <c r="AN90" s="122">
        <v>928</v>
      </c>
      <c r="AO90" s="120">
        <v>139.96983408748116</v>
      </c>
      <c r="AP90" s="122">
        <v>351</v>
      </c>
      <c r="AQ90" s="120">
        <v>52.941176470588239</v>
      </c>
      <c r="AR90" s="122">
        <v>217</v>
      </c>
      <c r="AS90" s="120">
        <v>32.730015082956257</v>
      </c>
    </row>
    <row r="91" spans="1:45" ht="13.5" customHeight="1" x14ac:dyDescent="0.3">
      <c r="A91" s="119" t="s">
        <v>142</v>
      </c>
      <c r="B91" s="163" t="str">
        <f>'Incentive Goal'!B90</f>
        <v>STOKES</v>
      </c>
      <c r="C91" s="120">
        <v>4</v>
      </c>
      <c r="D91" s="120">
        <v>6</v>
      </c>
      <c r="E91" s="220">
        <v>988</v>
      </c>
      <c r="F91" s="219">
        <v>247</v>
      </c>
      <c r="G91" s="220">
        <v>38</v>
      </c>
      <c r="H91" s="219">
        <v>9.5</v>
      </c>
      <c r="I91" s="220">
        <v>47</v>
      </c>
      <c r="J91" s="219">
        <v>11.75</v>
      </c>
      <c r="K91" s="121">
        <v>1585804.64</v>
      </c>
      <c r="L91" s="121">
        <v>396451.16</v>
      </c>
      <c r="M91" s="121">
        <v>264300.77333333332</v>
      </c>
      <c r="N91" s="349">
        <v>15034</v>
      </c>
      <c r="O91" s="120">
        <v>3758.5</v>
      </c>
      <c r="P91" s="349">
        <v>105</v>
      </c>
      <c r="Q91" s="120">
        <v>26.25</v>
      </c>
      <c r="R91" s="348">
        <v>212</v>
      </c>
      <c r="S91" s="120">
        <v>53</v>
      </c>
      <c r="T91" s="348">
        <v>11</v>
      </c>
      <c r="U91" s="120">
        <v>2.75</v>
      </c>
      <c r="V91" s="348">
        <v>9</v>
      </c>
      <c r="W91" s="120">
        <v>2.25</v>
      </c>
      <c r="X91" s="348">
        <v>40</v>
      </c>
      <c r="Y91" s="120">
        <v>10</v>
      </c>
      <c r="Z91" s="348">
        <v>101</v>
      </c>
      <c r="AA91" s="120">
        <v>25.25</v>
      </c>
      <c r="AB91" s="348">
        <v>43</v>
      </c>
      <c r="AC91" s="120">
        <v>10.75</v>
      </c>
      <c r="AD91" s="348">
        <v>2</v>
      </c>
      <c r="AE91" s="120">
        <v>0.5</v>
      </c>
      <c r="AF91" s="122">
        <v>21</v>
      </c>
      <c r="AG91" s="120">
        <v>5.25</v>
      </c>
      <c r="AH91" s="122">
        <v>65</v>
      </c>
      <c r="AI91" s="120">
        <v>16.25</v>
      </c>
      <c r="AJ91" s="122">
        <v>3</v>
      </c>
      <c r="AK91" s="120">
        <v>0.75</v>
      </c>
      <c r="AL91" s="122">
        <v>257</v>
      </c>
      <c r="AM91" s="120">
        <v>64.25</v>
      </c>
      <c r="AN91" s="122">
        <v>517</v>
      </c>
      <c r="AO91" s="120">
        <v>129.25</v>
      </c>
      <c r="AP91" s="122">
        <v>389</v>
      </c>
      <c r="AQ91" s="120">
        <v>97.25</v>
      </c>
      <c r="AR91" s="122">
        <v>96</v>
      </c>
      <c r="AS91" s="120">
        <v>24</v>
      </c>
    </row>
    <row r="92" spans="1:45" ht="13.5" customHeight="1" x14ac:dyDescent="0.3">
      <c r="A92" s="119" t="s">
        <v>142</v>
      </c>
      <c r="B92" s="163" t="str">
        <f>'Incentive Goal'!B91</f>
        <v>SURRY</v>
      </c>
      <c r="C92" s="120">
        <v>7</v>
      </c>
      <c r="D92" s="120">
        <v>10</v>
      </c>
      <c r="E92" s="220">
        <v>1776</v>
      </c>
      <c r="F92" s="219">
        <v>253.71428571428572</v>
      </c>
      <c r="G92" s="220">
        <v>40</v>
      </c>
      <c r="H92" s="219">
        <v>5.7142857142857144</v>
      </c>
      <c r="I92" s="220">
        <v>69</v>
      </c>
      <c r="J92" s="219">
        <v>9.8571428571428577</v>
      </c>
      <c r="K92" s="121">
        <v>2340077.44</v>
      </c>
      <c r="L92" s="121">
        <v>334296.77714285714</v>
      </c>
      <c r="M92" s="121">
        <v>234007.74400000001</v>
      </c>
      <c r="N92" s="349">
        <v>26252</v>
      </c>
      <c r="O92" s="120">
        <v>3750.2857142857142</v>
      </c>
      <c r="P92" s="349">
        <v>121</v>
      </c>
      <c r="Q92" s="120">
        <v>17.285714285714285</v>
      </c>
      <c r="R92" s="348">
        <v>852</v>
      </c>
      <c r="S92" s="120">
        <v>121.71428571428571</v>
      </c>
      <c r="T92" s="348">
        <v>12</v>
      </c>
      <c r="U92" s="120">
        <v>1.7142857142857142</v>
      </c>
      <c r="V92" s="348">
        <v>10</v>
      </c>
      <c r="W92" s="120">
        <v>1.4285714285714286</v>
      </c>
      <c r="X92" s="348">
        <v>45</v>
      </c>
      <c r="Y92" s="120">
        <v>6.4285714285714288</v>
      </c>
      <c r="Z92" s="348">
        <v>74</v>
      </c>
      <c r="AA92" s="120">
        <v>10.571428571428571</v>
      </c>
      <c r="AB92" s="348">
        <v>56</v>
      </c>
      <c r="AC92" s="120">
        <v>8</v>
      </c>
      <c r="AD92" s="348">
        <v>8</v>
      </c>
      <c r="AE92" s="120">
        <v>1.1428571428571428</v>
      </c>
      <c r="AF92" s="122">
        <v>34</v>
      </c>
      <c r="AG92" s="120">
        <v>4.8571428571428568</v>
      </c>
      <c r="AH92" s="122">
        <v>60</v>
      </c>
      <c r="AI92" s="120">
        <v>8.5714285714285712</v>
      </c>
      <c r="AJ92" s="122">
        <v>10</v>
      </c>
      <c r="AK92" s="120">
        <v>1.4285714285714286</v>
      </c>
      <c r="AL92" s="122">
        <v>454</v>
      </c>
      <c r="AM92" s="120">
        <v>64.857142857142861</v>
      </c>
      <c r="AN92" s="122">
        <v>453</v>
      </c>
      <c r="AO92" s="120">
        <v>64.714285714285708</v>
      </c>
      <c r="AP92" s="122">
        <v>2908</v>
      </c>
      <c r="AQ92" s="120">
        <v>415.42857142857144</v>
      </c>
      <c r="AR92" s="122">
        <v>226</v>
      </c>
      <c r="AS92" s="120">
        <v>32.285714285714285</v>
      </c>
    </row>
    <row r="93" spans="1:45" ht="13.5" customHeight="1" x14ac:dyDescent="0.3">
      <c r="A93" s="119" t="s">
        <v>251</v>
      </c>
      <c r="B93" s="163" t="str">
        <f>'Incentive Goal'!B92</f>
        <v>SWAIN</v>
      </c>
      <c r="C93" s="120">
        <v>1</v>
      </c>
      <c r="D93" s="120">
        <v>1.35</v>
      </c>
      <c r="E93" s="220">
        <v>309</v>
      </c>
      <c r="F93" s="219">
        <v>309</v>
      </c>
      <c r="G93" s="220">
        <v>8</v>
      </c>
      <c r="H93" s="219">
        <v>8</v>
      </c>
      <c r="I93" s="220">
        <v>7</v>
      </c>
      <c r="J93" s="219">
        <v>7</v>
      </c>
      <c r="K93" s="121">
        <v>436364.47</v>
      </c>
      <c r="L93" s="121">
        <v>436364.47</v>
      </c>
      <c r="M93" s="121">
        <v>323232.94074074068</v>
      </c>
      <c r="N93" s="349">
        <v>3966</v>
      </c>
      <c r="O93" s="120">
        <v>3966</v>
      </c>
      <c r="P93" s="349">
        <v>11</v>
      </c>
      <c r="Q93" s="120">
        <v>11</v>
      </c>
      <c r="R93" s="348">
        <v>17</v>
      </c>
      <c r="S93" s="120">
        <v>17</v>
      </c>
      <c r="T93" s="348">
        <v>0</v>
      </c>
      <c r="U93" s="120">
        <v>0</v>
      </c>
      <c r="V93" s="348">
        <v>1</v>
      </c>
      <c r="W93" s="120">
        <v>1</v>
      </c>
      <c r="X93" s="348">
        <v>9</v>
      </c>
      <c r="Y93" s="120">
        <v>9</v>
      </c>
      <c r="Z93" s="348">
        <v>31</v>
      </c>
      <c r="AA93" s="120">
        <v>31</v>
      </c>
      <c r="AB93" s="348">
        <v>8</v>
      </c>
      <c r="AC93" s="120">
        <v>8</v>
      </c>
      <c r="AD93" s="348">
        <v>1</v>
      </c>
      <c r="AE93" s="120">
        <v>1</v>
      </c>
      <c r="AF93" s="122">
        <v>4</v>
      </c>
      <c r="AG93" s="120">
        <v>4</v>
      </c>
      <c r="AH93" s="122">
        <v>21</v>
      </c>
      <c r="AI93" s="120">
        <v>21</v>
      </c>
      <c r="AJ93" s="122">
        <v>2</v>
      </c>
      <c r="AK93" s="120">
        <v>2</v>
      </c>
      <c r="AL93" s="122">
        <v>26</v>
      </c>
      <c r="AM93" s="120">
        <v>26</v>
      </c>
      <c r="AN93" s="122">
        <v>89</v>
      </c>
      <c r="AO93" s="120">
        <v>89</v>
      </c>
      <c r="AP93" s="122">
        <v>58</v>
      </c>
      <c r="AQ93" s="120">
        <v>58</v>
      </c>
      <c r="AR93" s="122">
        <v>90</v>
      </c>
      <c r="AS93" s="120">
        <v>90</v>
      </c>
    </row>
    <row r="94" spans="1:45" ht="13.5" customHeight="1" x14ac:dyDescent="0.3">
      <c r="A94" s="119" t="s">
        <v>251</v>
      </c>
      <c r="B94" s="163" t="str">
        <f>'Incentive Goal'!B93</f>
        <v>TRANSYLVANIA</v>
      </c>
      <c r="C94" s="120">
        <v>2</v>
      </c>
      <c r="D94" s="120">
        <v>2.1</v>
      </c>
      <c r="E94" s="220">
        <v>618</v>
      </c>
      <c r="F94" s="219">
        <v>309</v>
      </c>
      <c r="G94" s="220">
        <v>15</v>
      </c>
      <c r="H94" s="219">
        <v>7.5</v>
      </c>
      <c r="I94" s="220">
        <v>22</v>
      </c>
      <c r="J94" s="219">
        <v>11</v>
      </c>
      <c r="K94" s="121">
        <v>834828.06</v>
      </c>
      <c r="L94" s="121">
        <v>417414.03</v>
      </c>
      <c r="M94" s="121">
        <v>397537.17142857146</v>
      </c>
      <c r="N94" s="349">
        <v>9685</v>
      </c>
      <c r="O94" s="120">
        <v>4842.5</v>
      </c>
      <c r="P94" s="349">
        <v>55</v>
      </c>
      <c r="Q94" s="120">
        <v>27.5</v>
      </c>
      <c r="R94" s="348">
        <v>91</v>
      </c>
      <c r="S94" s="120">
        <v>45.5</v>
      </c>
      <c r="T94" s="348">
        <v>11</v>
      </c>
      <c r="U94" s="120">
        <v>5.5</v>
      </c>
      <c r="V94" s="348">
        <v>7</v>
      </c>
      <c r="W94" s="120">
        <v>3.5</v>
      </c>
      <c r="X94" s="348">
        <v>15</v>
      </c>
      <c r="Y94" s="120">
        <v>7.5</v>
      </c>
      <c r="Z94" s="348">
        <v>23</v>
      </c>
      <c r="AA94" s="120">
        <v>11.5</v>
      </c>
      <c r="AB94" s="348">
        <v>22</v>
      </c>
      <c r="AC94" s="120">
        <v>11</v>
      </c>
      <c r="AD94" s="348">
        <v>26</v>
      </c>
      <c r="AE94" s="120">
        <v>13</v>
      </c>
      <c r="AF94" s="122">
        <v>19</v>
      </c>
      <c r="AG94" s="120">
        <v>9.5</v>
      </c>
      <c r="AH94" s="122">
        <v>49</v>
      </c>
      <c r="AI94" s="120">
        <v>24.5</v>
      </c>
      <c r="AJ94" s="122">
        <v>9</v>
      </c>
      <c r="AK94" s="120">
        <v>4.5</v>
      </c>
      <c r="AL94" s="122">
        <v>198</v>
      </c>
      <c r="AM94" s="120">
        <v>99</v>
      </c>
      <c r="AN94" s="122">
        <v>589</v>
      </c>
      <c r="AO94" s="120">
        <v>294.5</v>
      </c>
      <c r="AP94" s="122">
        <v>435</v>
      </c>
      <c r="AQ94" s="120">
        <v>217.5</v>
      </c>
      <c r="AR94" s="122">
        <v>420</v>
      </c>
      <c r="AS94" s="120">
        <v>210</v>
      </c>
    </row>
    <row r="95" spans="1:45" ht="13.5" customHeight="1" x14ac:dyDescent="0.3">
      <c r="A95" s="119" t="s">
        <v>155</v>
      </c>
      <c r="B95" s="163" t="s">
        <v>96</v>
      </c>
      <c r="C95" s="120"/>
      <c r="D95" s="120"/>
      <c r="E95" s="220"/>
      <c r="F95" s="219"/>
      <c r="G95" s="220"/>
      <c r="H95" s="219" t="s">
        <v>155</v>
      </c>
      <c r="I95" s="220"/>
      <c r="J95" s="219" t="s">
        <v>155</v>
      </c>
      <c r="K95" s="121">
        <v>0</v>
      </c>
      <c r="L95" s="121" t="s">
        <v>155</v>
      </c>
      <c r="M95" s="121" t="s">
        <v>155</v>
      </c>
      <c r="N95" s="349">
        <v>1129</v>
      </c>
      <c r="O95" s="120" t="s">
        <v>155</v>
      </c>
      <c r="P95" s="349">
        <v>0</v>
      </c>
      <c r="Q95" s="120" t="s">
        <v>155</v>
      </c>
      <c r="R95" s="348">
        <v>5</v>
      </c>
      <c r="S95" s="120" t="s">
        <v>155</v>
      </c>
      <c r="T95" s="348">
        <v>0</v>
      </c>
      <c r="U95" s="120" t="s">
        <v>155</v>
      </c>
      <c r="V95" s="348">
        <v>0</v>
      </c>
      <c r="W95" s="120" t="s">
        <v>155</v>
      </c>
      <c r="X95" s="348">
        <v>0</v>
      </c>
      <c r="Y95" s="120" t="s">
        <v>155</v>
      </c>
      <c r="Z95" s="348">
        <v>0</v>
      </c>
      <c r="AA95" s="120" t="s">
        <v>155</v>
      </c>
      <c r="AB95" s="348">
        <v>0</v>
      </c>
      <c r="AC95" s="120" t="s">
        <v>155</v>
      </c>
      <c r="AD95" s="348">
        <v>0</v>
      </c>
      <c r="AE95" s="120" t="s">
        <v>155</v>
      </c>
      <c r="AF95" s="122">
        <v>0</v>
      </c>
      <c r="AG95" s="120" t="s">
        <v>155</v>
      </c>
      <c r="AH95" s="122">
        <v>0</v>
      </c>
      <c r="AI95" s="120" t="s">
        <v>155</v>
      </c>
      <c r="AJ95" s="122">
        <v>0</v>
      </c>
      <c r="AK95" s="120" t="s">
        <v>155</v>
      </c>
      <c r="AL95" s="122">
        <v>0</v>
      </c>
      <c r="AM95" s="120" t="s">
        <v>155</v>
      </c>
      <c r="AN95" s="122">
        <v>0</v>
      </c>
      <c r="AO95" s="120" t="s">
        <v>155</v>
      </c>
      <c r="AP95" s="122">
        <v>0</v>
      </c>
      <c r="AQ95" s="120" t="s">
        <v>155</v>
      </c>
      <c r="AR95" s="122">
        <v>0</v>
      </c>
      <c r="AS95" s="120" t="s">
        <v>155</v>
      </c>
    </row>
    <row r="96" spans="1:45" ht="13.5" customHeight="1" x14ac:dyDescent="0.3">
      <c r="A96" s="119" t="s">
        <v>310</v>
      </c>
      <c r="B96" s="163" t="str">
        <f>'Incentive Goal'!B95</f>
        <v>TYRRELL</v>
      </c>
      <c r="C96" s="120">
        <v>0.5</v>
      </c>
      <c r="D96" s="120">
        <v>0.75</v>
      </c>
      <c r="E96" s="220">
        <v>142</v>
      </c>
      <c r="F96" s="219">
        <v>284</v>
      </c>
      <c r="G96" s="220">
        <v>3</v>
      </c>
      <c r="H96" s="219">
        <v>6</v>
      </c>
      <c r="I96" s="220"/>
      <c r="J96" s="219">
        <v>0</v>
      </c>
      <c r="K96" s="121">
        <v>244336.86</v>
      </c>
      <c r="L96" s="121">
        <v>488673.72</v>
      </c>
      <c r="M96" s="121">
        <v>325782.48</v>
      </c>
      <c r="N96" s="349">
        <v>0</v>
      </c>
      <c r="O96" s="120">
        <v>0</v>
      </c>
      <c r="P96" s="349">
        <v>0</v>
      </c>
      <c r="Q96" s="120">
        <v>0</v>
      </c>
      <c r="R96" s="348">
        <v>0</v>
      </c>
      <c r="S96" s="120">
        <v>0</v>
      </c>
      <c r="T96" s="348">
        <v>0</v>
      </c>
      <c r="U96" s="120">
        <v>0</v>
      </c>
      <c r="V96" s="348">
        <v>0</v>
      </c>
      <c r="W96" s="120">
        <v>0</v>
      </c>
      <c r="X96" s="348">
        <v>0</v>
      </c>
      <c r="Y96" s="120">
        <v>0</v>
      </c>
      <c r="Z96" s="348">
        <v>0</v>
      </c>
      <c r="AA96" s="120">
        <v>0</v>
      </c>
      <c r="AB96" s="348">
        <v>0</v>
      </c>
      <c r="AC96" s="120">
        <v>0</v>
      </c>
      <c r="AD96" s="348">
        <v>0</v>
      </c>
      <c r="AE96" s="120">
        <v>0</v>
      </c>
      <c r="AF96" s="122">
        <v>0</v>
      </c>
      <c r="AG96" s="120">
        <v>0</v>
      </c>
      <c r="AH96" s="122">
        <v>0</v>
      </c>
      <c r="AI96" s="120">
        <v>0</v>
      </c>
      <c r="AJ96" s="122">
        <v>0</v>
      </c>
      <c r="AK96" s="120">
        <v>0</v>
      </c>
      <c r="AL96" s="122">
        <v>70</v>
      </c>
      <c r="AM96" s="120">
        <v>140</v>
      </c>
      <c r="AN96" s="122">
        <v>0</v>
      </c>
      <c r="AO96" s="120">
        <v>0</v>
      </c>
      <c r="AP96" s="122">
        <v>0</v>
      </c>
      <c r="AQ96" s="120">
        <v>0</v>
      </c>
      <c r="AR96" s="122">
        <v>28</v>
      </c>
      <c r="AS96" s="120">
        <v>56</v>
      </c>
    </row>
    <row r="97" spans="1:45" ht="13.5" customHeight="1" x14ac:dyDescent="0.3">
      <c r="A97" s="119" t="s">
        <v>153</v>
      </c>
      <c r="B97" s="163" t="str">
        <f>'Incentive Goal'!B96</f>
        <v>UNION</v>
      </c>
      <c r="C97" s="120">
        <v>9</v>
      </c>
      <c r="D97" s="120">
        <v>14</v>
      </c>
      <c r="E97" s="220">
        <v>4342</v>
      </c>
      <c r="F97" s="219">
        <v>482.44444444444446</v>
      </c>
      <c r="G97" s="220">
        <v>227</v>
      </c>
      <c r="H97" s="219">
        <v>25.222222222222221</v>
      </c>
      <c r="I97" s="220">
        <v>189</v>
      </c>
      <c r="J97" s="219">
        <v>21</v>
      </c>
      <c r="K97" s="121">
        <v>7377037.7300000004</v>
      </c>
      <c r="L97" s="121">
        <v>819670.85888888896</v>
      </c>
      <c r="M97" s="121">
        <v>526931.26642857143</v>
      </c>
      <c r="N97" s="349">
        <v>57765</v>
      </c>
      <c r="O97" s="120">
        <v>6418.333333333333</v>
      </c>
      <c r="P97" s="349">
        <v>352</v>
      </c>
      <c r="Q97" s="120">
        <v>39.111111111111114</v>
      </c>
      <c r="R97" s="348">
        <v>846</v>
      </c>
      <c r="S97" s="120">
        <v>94</v>
      </c>
      <c r="T97" s="348">
        <v>88</v>
      </c>
      <c r="U97" s="120">
        <v>9.7777777777777786</v>
      </c>
      <c r="V97" s="348">
        <v>37</v>
      </c>
      <c r="W97" s="120">
        <v>4.1111111111111107</v>
      </c>
      <c r="X97" s="348">
        <v>227</v>
      </c>
      <c r="Y97" s="120">
        <v>25.222222222222221</v>
      </c>
      <c r="Z97" s="348">
        <v>211</v>
      </c>
      <c r="AA97" s="120">
        <v>23.444444444444443</v>
      </c>
      <c r="AB97" s="348">
        <v>179</v>
      </c>
      <c r="AC97" s="120">
        <v>19.888888888888889</v>
      </c>
      <c r="AD97" s="348">
        <v>5</v>
      </c>
      <c r="AE97" s="120">
        <v>0.55555555555555558</v>
      </c>
      <c r="AF97" s="122">
        <v>81</v>
      </c>
      <c r="AG97" s="120">
        <v>9</v>
      </c>
      <c r="AH97" s="122">
        <v>216</v>
      </c>
      <c r="AI97" s="120">
        <v>24</v>
      </c>
      <c r="AJ97" s="122">
        <v>76</v>
      </c>
      <c r="AK97" s="120">
        <v>8.4444444444444446</v>
      </c>
      <c r="AL97" s="122">
        <v>1285</v>
      </c>
      <c r="AM97" s="120">
        <v>142.77777777777777</v>
      </c>
      <c r="AN97" s="122">
        <v>594</v>
      </c>
      <c r="AO97" s="120">
        <v>66</v>
      </c>
      <c r="AP97" s="122">
        <v>2610</v>
      </c>
      <c r="AQ97" s="120">
        <v>290</v>
      </c>
      <c r="AR97" s="122">
        <v>379</v>
      </c>
      <c r="AS97" s="120">
        <v>42.111111111111114</v>
      </c>
    </row>
    <row r="98" spans="1:45" ht="13.5" customHeight="1" x14ac:dyDescent="0.3">
      <c r="A98" s="119" t="s">
        <v>238</v>
      </c>
      <c r="B98" s="163" t="str">
        <f>'Incentive Goal'!B97</f>
        <v>VANCE</v>
      </c>
      <c r="C98" s="120">
        <v>9</v>
      </c>
      <c r="D98" s="120">
        <v>10.5</v>
      </c>
      <c r="E98" s="220">
        <v>2653</v>
      </c>
      <c r="F98" s="219">
        <v>294.77777777777777</v>
      </c>
      <c r="G98" s="220">
        <v>100</v>
      </c>
      <c r="H98" s="219">
        <v>11.111111111111111</v>
      </c>
      <c r="I98" s="220">
        <v>104</v>
      </c>
      <c r="J98" s="219">
        <v>11.555555555555555</v>
      </c>
      <c r="K98" s="121">
        <v>3347427.99</v>
      </c>
      <c r="L98" s="121">
        <v>371936.44333333336</v>
      </c>
      <c r="M98" s="121">
        <v>318802.66571428574</v>
      </c>
      <c r="N98" s="349">
        <v>39612</v>
      </c>
      <c r="O98" s="120">
        <v>4401.333333333333</v>
      </c>
      <c r="P98" s="349">
        <v>99</v>
      </c>
      <c r="Q98" s="120">
        <v>11</v>
      </c>
      <c r="R98" s="348">
        <v>1398</v>
      </c>
      <c r="S98" s="120">
        <v>155.33333333333334</v>
      </c>
      <c r="T98" s="348">
        <v>82</v>
      </c>
      <c r="U98" s="120">
        <v>9.1111111111111107</v>
      </c>
      <c r="V98" s="348">
        <v>71</v>
      </c>
      <c r="W98" s="120">
        <v>7.8888888888888893</v>
      </c>
      <c r="X98" s="348">
        <v>142</v>
      </c>
      <c r="Y98" s="120">
        <v>15.777777777777779</v>
      </c>
      <c r="Z98" s="348">
        <v>144</v>
      </c>
      <c r="AA98" s="120">
        <v>16</v>
      </c>
      <c r="AB98" s="348">
        <v>86</v>
      </c>
      <c r="AC98" s="120">
        <v>9.5555555555555554</v>
      </c>
      <c r="AD98" s="348">
        <v>10</v>
      </c>
      <c r="AE98" s="120">
        <v>1.1111111111111112</v>
      </c>
      <c r="AF98" s="122">
        <v>46</v>
      </c>
      <c r="AG98" s="120">
        <v>5.1111111111111107</v>
      </c>
      <c r="AH98" s="122">
        <v>124</v>
      </c>
      <c r="AI98" s="120">
        <v>13.777777777777779</v>
      </c>
      <c r="AJ98" s="122">
        <v>2</v>
      </c>
      <c r="AK98" s="120">
        <v>0.22222222222222221</v>
      </c>
      <c r="AL98" s="122">
        <v>1284</v>
      </c>
      <c r="AM98" s="120">
        <v>142.66666666666666</v>
      </c>
      <c r="AN98" s="122">
        <v>878</v>
      </c>
      <c r="AO98" s="120">
        <v>97.555555555555557</v>
      </c>
      <c r="AP98" s="122">
        <v>6260</v>
      </c>
      <c r="AQ98" s="120">
        <v>695.55555555555554</v>
      </c>
      <c r="AR98" s="122">
        <v>293</v>
      </c>
      <c r="AS98" s="120">
        <v>32.555555555555557</v>
      </c>
    </row>
    <row r="99" spans="1:45" ht="13.5" customHeight="1" x14ac:dyDescent="0.3">
      <c r="A99" s="119" t="s">
        <v>238</v>
      </c>
      <c r="B99" s="163" t="str">
        <f>'Incentive Goal'!B98</f>
        <v>WAKE</v>
      </c>
      <c r="C99" s="120">
        <v>47</v>
      </c>
      <c r="D99" s="120">
        <v>80</v>
      </c>
      <c r="E99" s="220">
        <v>17543</v>
      </c>
      <c r="F99" s="219">
        <v>373.25531914893617</v>
      </c>
      <c r="G99" s="220">
        <v>674</v>
      </c>
      <c r="H99" s="219">
        <v>14.340425531914894</v>
      </c>
      <c r="I99" s="220">
        <v>679</v>
      </c>
      <c r="J99" s="219">
        <v>14.446808510638299</v>
      </c>
      <c r="K99" s="121">
        <v>32349716.25</v>
      </c>
      <c r="L99" s="121">
        <v>688291.83510638296</v>
      </c>
      <c r="M99" s="121">
        <v>404371.453125</v>
      </c>
      <c r="N99" s="349">
        <v>213772</v>
      </c>
      <c r="O99" s="120">
        <v>4548.3404255319147</v>
      </c>
      <c r="P99" s="349">
        <v>1202</v>
      </c>
      <c r="Q99" s="120">
        <v>25.574468085106382</v>
      </c>
      <c r="R99" s="348">
        <v>5361</v>
      </c>
      <c r="S99" s="120">
        <v>114.06382978723404</v>
      </c>
      <c r="T99" s="348">
        <v>171</v>
      </c>
      <c r="U99" s="120">
        <v>3.6382978723404253</v>
      </c>
      <c r="V99" s="348">
        <v>484</v>
      </c>
      <c r="W99" s="120">
        <v>10.297872340425531</v>
      </c>
      <c r="X99" s="348">
        <v>727</v>
      </c>
      <c r="Y99" s="120">
        <v>15.468085106382979</v>
      </c>
      <c r="Z99" s="348">
        <v>1144</v>
      </c>
      <c r="AA99" s="120">
        <v>24.340425531914892</v>
      </c>
      <c r="AB99" s="348">
        <v>667</v>
      </c>
      <c r="AC99" s="120">
        <v>14.191489361702128</v>
      </c>
      <c r="AD99" s="348">
        <v>26</v>
      </c>
      <c r="AE99" s="120">
        <v>0.55319148936170215</v>
      </c>
      <c r="AF99" s="122">
        <v>531</v>
      </c>
      <c r="AG99" s="120">
        <v>11.297872340425531</v>
      </c>
      <c r="AH99" s="122">
        <v>875</v>
      </c>
      <c r="AI99" s="120">
        <v>18.617021276595743</v>
      </c>
      <c r="AJ99" s="122">
        <v>106</v>
      </c>
      <c r="AK99" s="120">
        <v>2.2553191489361701</v>
      </c>
      <c r="AL99" s="122">
        <v>6227</v>
      </c>
      <c r="AM99" s="120">
        <v>132.48936170212767</v>
      </c>
      <c r="AN99" s="122">
        <v>3116</v>
      </c>
      <c r="AO99" s="120">
        <v>66.297872340425528</v>
      </c>
      <c r="AP99" s="122">
        <v>13578</v>
      </c>
      <c r="AQ99" s="120">
        <v>288.89361702127661</v>
      </c>
      <c r="AR99" s="122">
        <v>637</v>
      </c>
      <c r="AS99" s="120">
        <v>13.553191489361701</v>
      </c>
    </row>
    <row r="100" spans="1:45" ht="13.5" customHeight="1" x14ac:dyDescent="0.3">
      <c r="A100" s="119" t="s">
        <v>238</v>
      </c>
      <c r="B100" s="163" t="str">
        <f>'Incentive Goal'!B99</f>
        <v>WARREN</v>
      </c>
      <c r="C100" s="120">
        <v>4</v>
      </c>
      <c r="D100" s="120">
        <v>6</v>
      </c>
      <c r="E100" s="220">
        <v>956</v>
      </c>
      <c r="F100" s="219">
        <v>239</v>
      </c>
      <c r="G100" s="220">
        <v>18</v>
      </c>
      <c r="H100" s="219">
        <v>4.5</v>
      </c>
      <c r="I100" s="220">
        <v>25</v>
      </c>
      <c r="J100" s="219">
        <v>6.25</v>
      </c>
      <c r="K100" s="121">
        <v>1375570.75</v>
      </c>
      <c r="L100" s="121">
        <v>343892.6875</v>
      </c>
      <c r="M100" s="121">
        <v>229261.79166666666</v>
      </c>
      <c r="N100" s="349">
        <v>13607</v>
      </c>
      <c r="O100" s="120">
        <v>3401.75</v>
      </c>
      <c r="P100" s="349">
        <v>45</v>
      </c>
      <c r="Q100" s="120">
        <v>11.25</v>
      </c>
      <c r="R100" s="348">
        <v>993</v>
      </c>
      <c r="S100" s="120">
        <v>248.25</v>
      </c>
      <c r="T100" s="348">
        <v>5</v>
      </c>
      <c r="U100" s="120">
        <v>1.25</v>
      </c>
      <c r="V100" s="348">
        <v>12</v>
      </c>
      <c r="W100" s="120">
        <v>3</v>
      </c>
      <c r="X100" s="348">
        <v>18</v>
      </c>
      <c r="Y100" s="120">
        <v>4.5</v>
      </c>
      <c r="Z100" s="348">
        <v>34</v>
      </c>
      <c r="AA100" s="120">
        <v>8.5</v>
      </c>
      <c r="AB100" s="348">
        <v>23</v>
      </c>
      <c r="AC100" s="120">
        <v>5.75</v>
      </c>
      <c r="AD100" s="348">
        <v>49</v>
      </c>
      <c r="AE100" s="120">
        <v>12.25</v>
      </c>
      <c r="AF100" s="122">
        <v>41</v>
      </c>
      <c r="AG100" s="120">
        <v>10.25</v>
      </c>
      <c r="AH100" s="122">
        <v>52</v>
      </c>
      <c r="AI100" s="120">
        <v>13</v>
      </c>
      <c r="AJ100" s="122">
        <v>6</v>
      </c>
      <c r="AK100" s="120">
        <v>1.5</v>
      </c>
      <c r="AL100" s="122">
        <v>472</v>
      </c>
      <c r="AM100" s="120">
        <v>118</v>
      </c>
      <c r="AN100" s="122">
        <v>422</v>
      </c>
      <c r="AO100" s="120">
        <v>105.5</v>
      </c>
      <c r="AP100" s="122">
        <v>2411</v>
      </c>
      <c r="AQ100" s="120">
        <v>602.75</v>
      </c>
      <c r="AR100" s="122">
        <v>183</v>
      </c>
      <c r="AS100" s="120">
        <v>45.75</v>
      </c>
    </row>
    <row r="101" spans="1:45" ht="13.5" customHeight="1" x14ac:dyDescent="0.3">
      <c r="A101" s="119" t="s">
        <v>310</v>
      </c>
      <c r="B101" s="163" t="str">
        <f>'Incentive Goal'!B100</f>
        <v>WASHINGTON</v>
      </c>
      <c r="C101" s="120">
        <v>3.5</v>
      </c>
      <c r="D101" s="120">
        <v>4.25</v>
      </c>
      <c r="E101" s="220">
        <v>784</v>
      </c>
      <c r="F101" s="219">
        <v>224</v>
      </c>
      <c r="G101" s="220">
        <v>24</v>
      </c>
      <c r="H101" s="219">
        <v>6.8571428571428568</v>
      </c>
      <c r="I101" s="220">
        <v>28</v>
      </c>
      <c r="J101" s="219">
        <v>8</v>
      </c>
      <c r="K101" s="121">
        <v>911023.15</v>
      </c>
      <c r="L101" s="121">
        <v>260292.32857142857</v>
      </c>
      <c r="M101" s="121">
        <v>214358.38823529411</v>
      </c>
      <c r="N101" s="349">
        <v>11320</v>
      </c>
      <c r="O101" s="120">
        <v>3234.2857142857142</v>
      </c>
      <c r="P101" s="349">
        <v>11</v>
      </c>
      <c r="Q101" s="120">
        <v>3.1428571428571428</v>
      </c>
      <c r="R101" s="348">
        <v>768</v>
      </c>
      <c r="S101" s="120">
        <v>219.42857142857142</v>
      </c>
      <c r="T101" s="348">
        <v>3</v>
      </c>
      <c r="U101" s="120">
        <v>0.8571428571428571</v>
      </c>
      <c r="V101" s="348">
        <v>1</v>
      </c>
      <c r="W101" s="120">
        <v>0.2857142857142857</v>
      </c>
      <c r="X101" s="348">
        <v>13</v>
      </c>
      <c r="Y101" s="120">
        <v>3.7142857142857144</v>
      </c>
      <c r="Z101" s="348">
        <v>5</v>
      </c>
      <c r="AA101" s="120">
        <v>1.4285714285714286</v>
      </c>
      <c r="AB101" s="348">
        <v>2</v>
      </c>
      <c r="AC101" s="120">
        <v>0.5714285714285714</v>
      </c>
      <c r="AD101" s="348">
        <v>1</v>
      </c>
      <c r="AE101" s="120">
        <v>0.2857142857142857</v>
      </c>
      <c r="AF101" s="122">
        <v>31</v>
      </c>
      <c r="AG101" s="120">
        <v>8.8571428571428577</v>
      </c>
      <c r="AH101" s="122">
        <v>42</v>
      </c>
      <c r="AI101" s="120">
        <v>12</v>
      </c>
      <c r="AJ101" s="122">
        <v>10</v>
      </c>
      <c r="AK101" s="120">
        <v>2.8571428571428572</v>
      </c>
      <c r="AL101" s="122">
        <v>376</v>
      </c>
      <c r="AM101" s="120">
        <v>107.42857142857143</v>
      </c>
      <c r="AN101" s="122">
        <v>417</v>
      </c>
      <c r="AO101" s="120">
        <v>119.14285714285714</v>
      </c>
      <c r="AP101" s="122">
        <v>212</v>
      </c>
      <c r="AQ101" s="120">
        <v>60.571428571428569</v>
      </c>
      <c r="AR101" s="122">
        <v>148</v>
      </c>
      <c r="AS101" s="120">
        <v>42.285714285714285</v>
      </c>
    </row>
    <row r="102" spans="1:45" ht="13.5" customHeight="1" x14ac:dyDescent="0.3">
      <c r="A102" s="119" t="s">
        <v>152</v>
      </c>
      <c r="B102" s="163" t="str">
        <f>'Incentive Goal'!B101</f>
        <v>WATAUGA</v>
      </c>
      <c r="C102" s="120">
        <v>1</v>
      </c>
      <c r="D102" s="120">
        <v>2</v>
      </c>
      <c r="E102" s="220">
        <v>453</v>
      </c>
      <c r="F102" s="219">
        <v>453</v>
      </c>
      <c r="G102" s="220">
        <v>1</v>
      </c>
      <c r="H102" s="219">
        <v>1</v>
      </c>
      <c r="I102" s="220">
        <v>12</v>
      </c>
      <c r="J102" s="219">
        <v>12</v>
      </c>
      <c r="K102" s="121">
        <v>1137146.8999999999</v>
      </c>
      <c r="L102" s="121">
        <v>1137146.8999999999</v>
      </c>
      <c r="M102" s="121">
        <v>568573.44999999995</v>
      </c>
      <c r="N102" s="349">
        <v>5498</v>
      </c>
      <c r="O102" s="120">
        <v>5498</v>
      </c>
      <c r="P102" s="349">
        <v>29</v>
      </c>
      <c r="Q102" s="120">
        <v>29</v>
      </c>
      <c r="R102" s="348">
        <v>54</v>
      </c>
      <c r="S102" s="120">
        <v>54</v>
      </c>
      <c r="T102" s="348">
        <v>1</v>
      </c>
      <c r="U102" s="120">
        <v>1</v>
      </c>
      <c r="V102" s="348">
        <v>0</v>
      </c>
      <c r="W102" s="120">
        <v>0</v>
      </c>
      <c r="X102" s="348">
        <v>1</v>
      </c>
      <c r="Y102" s="120">
        <v>1</v>
      </c>
      <c r="Z102" s="348">
        <v>21</v>
      </c>
      <c r="AA102" s="120">
        <v>21</v>
      </c>
      <c r="AB102" s="348">
        <v>13</v>
      </c>
      <c r="AC102" s="120">
        <v>13</v>
      </c>
      <c r="AD102" s="348">
        <v>0</v>
      </c>
      <c r="AE102" s="120">
        <v>0</v>
      </c>
      <c r="AF102" s="122">
        <v>9</v>
      </c>
      <c r="AG102" s="120">
        <v>9</v>
      </c>
      <c r="AH102" s="122">
        <v>43</v>
      </c>
      <c r="AI102" s="120">
        <v>43</v>
      </c>
      <c r="AJ102" s="122">
        <v>5</v>
      </c>
      <c r="AK102" s="120">
        <v>5</v>
      </c>
      <c r="AL102" s="122">
        <v>91</v>
      </c>
      <c r="AM102" s="120">
        <v>91</v>
      </c>
      <c r="AN102" s="122">
        <v>498</v>
      </c>
      <c r="AO102" s="120">
        <v>498</v>
      </c>
      <c r="AP102" s="122">
        <v>130</v>
      </c>
      <c r="AQ102" s="120">
        <v>130</v>
      </c>
      <c r="AR102" s="122">
        <v>127</v>
      </c>
      <c r="AS102" s="120">
        <v>127</v>
      </c>
    </row>
    <row r="103" spans="1:45" ht="13.5" customHeight="1" x14ac:dyDescent="0.3">
      <c r="A103" s="119" t="s">
        <v>238</v>
      </c>
      <c r="B103" s="163" t="str">
        <f>'Incentive Goal'!B102</f>
        <v>WAYNE</v>
      </c>
      <c r="C103" s="120">
        <v>10</v>
      </c>
      <c r="D103" s="120">
        <v>18</v>
      </c>
      <c r="E103" s="220">
        <v>6333</v>
      </c>
      <c r="F103" s="219">
        <v>633.29999999999995</v>
      </c>
      <c r="G103" s="220">
        <v>1007</v>
      </c>
      <c r="H103" s="219">
        <v>100.7</v>
      </c>
      <c r="I103" s="220">
        <v>188</v>
      </c>
      <c r="J103" s="219">
        <v>18.8</v>
      </c>
      <c r="K103" s="121">
        <v>8235920.5499999998</v>
      </c>
      <c r="L103" s="121">
        <v>823592.05499999993</v>
      </c>
      <c r="M103" s="121">
        <v>457551.14166666666</v>
      </c>
      <c r="N103" s="349">
        <v>103144</v>
      </c>
      <c r="O103" s="120">
        <v>10314.4</v>
      </c>
      <c r="P103" s="349">
        <v>323</v>
      </c>
      <c r="Q103" s="120">
        <v>32.299999999999997</v>
      </c>
      <c r="R103" s="348">
        <v>2337</v>
      </c>
      <c r="S103" s="120">
        <v>233.7</v>
      </c>
      <c r="T103" s="348">
        <v>205</v>
      </c>
      <c r="U103" s="120">
        <v>20.5</v>
      </c>
      <c r="V103" s="348">
        <v>169</v>
      </c>
      <c r="W103" s="120">
        <v>16.899999999999999</v>
      </c>
      <c r="X103" s="348">
        <v>994</v>
      </c>
      <c r="Y103" s="120">
        <v>99.4</v>
      </c>
      <c r="Z103" s="348">
        <v>335</v>
      </c>
      <c r="AA103" s="120">
        <v>33.5</v>
      </c>
      <c r="AB103" s="348">
        <v>142</v>
      </c>
      <c r="AC103" s="120">
        <v>14.2</v>
      </c>
      <c r="AD103" s="348">
        <v>32</v>
      </c>
      <c r="AE103" s="120">
        <v>3.2</v>
      </c>
      <c r="AF103" s="122">
        <v>285</v>
      </c>
      <c r="AG103" s="120">
        <v>28.5</v>
      </c>
      <c r="AH103" s="122">
        <v>320</v>
      </c>
      <c r="AI103" s="120">
        <v>32</v>
      </c>
      <c r="AJ103" s="122">
        <v>68</v>
      </c>
      <c r="AK103" s="120">
        <v>6.8</v>
      </c>
      <c r="AL103" s="122">
        <v>2156</v>
      </c>
      <c r="AM103" s="120">
        <v>215.6</v>
      </c>
      <c r="AN103" s="122">
        <v>1960</v>
      </c>
      <c r="AO103" s="120">
        <v>196</v>
      </c>
      <c r="AP103" s="122">
        <v>3434</v>
      </c>
      <c r="AQ103" s="120">
        <v>343.4</v>
      </c>
      <c r="AR103" s="122">
        <v>618</v>
      </c>
      <c r="AS103" s="120">
        <v>61.8</v>
      </c>
    </row>
    <row r="104" spans="1:45" ht="13.5" customHeight="1" x14ac:dyDescent="0.3">
      <c r="A104" s="119" t="s">
        <v>152</v>
      </c>
      <c r="B104" s="163" t="str">
        <f>'Incentive Goal'!B103</f>
        <v>WILKES</v>
      </c>
      <c r="C104" s="120">
        <v>6</v>
      </c>
      <c r="D104" s="120">
        <v>8</v>
      </c>
      <c r="E104" s="220">
        <v>2539</v>
      </c>
      <c r="F104" s="219">
        <v>423.16666666666669</v>
      </c>
      <c r="G104" s="220">
        <v>83</v>
      </c>
      <c r="H104" s="219">
        <v>13.833333333333334</v>
      </c>
      <c r="I104" s="220">
        <v>128</v>
      </c>
      <c r="J104" s="219">
        <v>21.333333333333332</v>
      </c>
      <c r="K104" s="121">
        <v>2648281.5499999998</v>
      </c>
      <c r="L104" s="121">
        <v>441380.2583333333</v>
      </c>
      <c r="M104" s="121">
        <v>331035.19374999998</v>
      </c>
      <c r="N104" s="349">
        <v>40221</v>
      </c>
      <c r="O104" s="120">
        <v>6703.5</v>
      </c>
      <c r="P104" s="349">
        <v>221</v>
      </c>
      <c r="Q104" s="120">
        <v>36.833333333333336</v>
      </c>
      <c r="R104" s="348">
        <v>358</v>
      </c>
      <c r="S104" s="120">
        <v>59.666666666666664</v>
      </c>
      <c r="T104" s="348">
        <v>15</v>
      </c>
      <c r="U104" s="120">
        <v>2.5</v>
      </c>
      <c r="V104" s="348">
        <v>68</v>
      </c>
      <c r="W104" s="120">
        <v>11.333333333333334</v>
      </c>
      <c r="X104" s="348">
        <v>96</v>
      </c>
      <c r="Y104" s="120">
        <v>16</v>
      </c>
      <c r="Z104" s="348">
        <v>189</v>
      </c>
      <c r="AA104" s="120">
        <v>31.5</v>
      </c>
      <c r="AB104" s="348">
        <v>130</v>
      </c>
      <c r="AC104" s="120">
        <v>21.666666666666668</v>
      </c>
      <c r="AD104" s="348">
        <v>8</v>
      </c>
      <c r="AE104" s="120">
        <v>1.3333333333333333</v>
      </c>
      <c r="AF104" s="122">
        <v>13</v>
      </c>
      <c r="AG104" s="120">
        <v>2.1666666666666665</v>
      </c>
      <c r="AH104" s="122">
        <v>64</v>
      </c>
      <c r="AI104" s="120">
        <v>10.666666666666666</v>
      </c>
      <c r="AJ104" s="122">
        <v>18</v>
      </c>
      <c r="AK104" s="120">
        <v>3</v>
      </c>
      <c r="AL104" s="122">
        <v>997</v>
      </c>
      <c r="AM104" s="120">
        <v>166.16666666666666</v>
      </c>
      <c r="AN104" s="122">
        <v>1674</v>
      </c>
      <c r="AO104" s="120">
        <v>279</v>
      </c>
      <c r="AP104" s="122">
        <v>8254</v>
      </c>
      <c r="AQ104" s="120">
        <v>1375.6666666666667</v>
      </c>
      <c r="AR104" s="122">
        <v>1243</v>
      </c>
      <c r="AS104" s="120">
        <v>207.16666666666666</v>
      </c>
    </row>
    <row r="105" spans="1:45" ht="13.5" customHeight="1" x14ac:dyDescent="0.3">
      <c r="A105" s="119" t="s">
        <v>238</v>
      </c>
      <c r="B105" s="163" t="str">
        <f>'Incentive Goal'!B104</f>
        <v>WILSON</v>
      </c>
      <c r="C105" s="120">
        <v>13.5</v>
      </c>
      <c r="D105" s="120">
        <v>20</v>
      </c>
      <c r="E105" s="220">
        <v>4572</v>
      </c>
      <c r="F105" s="219">
        <v>338.66666666666669</v>
      </c>
      <c r="G105" s="220">
        <v>111</v>
      </c>
      <c r="H105" s="219">
        <v>8.2222222222222214</v>
      </c>
      <c r="I105" s="220">
        <v>154</v>
      </c>
      <c r="J105" s="219">
        <v>11.407407407407407</v>
      </c>
      <c r="K105" s="121">
        <v>6139376.9000000004</v>
      </c>
      <c r="L105" s="121">
        <v>454768.65925925929</v>
      </c>
      <c r="M105" s="121">
        <v>306968.84500000003</v>
      </c>
      <c r="N105" s="349">
        <v>83873</v>
      </c>
      <c r="O105" s="120">
        <v>6212.8148148148148</v>
      </c>
      <c r="P105" s="349">
        <v>414</v>
      </c>
      <c r="Q105" s="120">
        <v>30.666666666666668</v>
      </c>
      <c r="R105" s="348">
        <v>3120</v>
      </c>
      <c r="S105" s="120">
        <v>231.11111111111111</v>
      </c>
      <c r="T105" s="348">
        <v>302</v>
      </c>
      <c r="U105" s="120">
        <v>22.37037037037037</v>
      </c>
      <c r="V105" s="348">
        <v>124</v>
      </c>
      <c r="W105" s="120">
        <v>9.1851851851851851</v>
      </c>
      <c r="X105" s="348">
        <v>117</v>
      </c>
      <c r="Y105" s="120">
        <v>8.6666666666666661</v>
      </c>
      <c r="Z105" s="348">
        <v>293</v>
      </c>
      <c r="AA105" s="120">
        <v>21.703703703703702</v>
      </c>
      <c r="AB105" s="348">
        <v>136</v>
      </c>
      <c r="AC105" s="120">
        <v>10.074074074074074</v>
      </c>
      <c r="AD105" s="348">
        <v>150</v>
      </c>
      <c r="AE105" s="120">
        <v>11.111111111111111</v>
      </c>
      <c r="AF105" s="122">
        <v>96</v>
      </c>
      <c r="AG105" s="120">
        <v>7.1111111111111107</v>
      </c>
      <c r="AH105" s="122">
        <v>222</v>
      </c>
      <c r="AI105" s="120">
        <v>16.444444444444443</v>
      </c>
      <c r="AJ105" s="122">
        <v>40</v>
      </c>
      <c r="AK105" s="120">
        <v>2.9629629629629628</v>
      </c>
      <c r="AL105" s="122">
        <v>2122</v>
      </c>
      <c r="AM105" s="120">
        <v>157.18518518518519</v>
      </c>
      <c r="AN105" s="122">
        <v>1666</v>
      </c>
      <c r="AO105" s="120">
        <v>123.4074074074074</v>
      </c>
      <c r="AP105" s="122">
        <v>2117</v>
      </c>
      <c r="AQ105" s="120">
        <v>156.81481481481481</v>
      </c>
      <c r="AR105" s="122">
        <v>870</v>
      </c>
      <c r="AS105" s="120">
        <v>64.444444444444443</v>
      </c>
    </row>
    <row r="106" spans="1:45" ht="13.5" customHeight="1" x14ac:dyDescent="0.3">
      <c r="A106" s="119" t="s">
        <v>142</v>
      </c>
      <c r="B106" s="163" t="str">
        <f>'Incentive Goal'!B105</f>
        <v>YADKIN</v>
      </c>
      <c r="C106" s="120">
        <v>3.5</v>
      </c>
      <c r="D106" s="120">
        <v>5</v>
      </c>
      <c r="E106" s="220">
        <v>904</v>
      </c>
      <c r="F106" s="219">
        <v>258.28571428571428</v>
      </c>
      <c r="G106" s="220">
        <v>35</v>
      </c>
      <c r="H106" s="219">
        <v>10</v>
      </c>
      <c r="I106" s="220">
        <v>33</v>
      </c>
      <c r="J106" s="219">
        <v>9.4285714285714288</v>
      </c>
      <c r="K106" s="121">
        <v>1346362.39</v>
      </c>
      <c r="L106" s="121">
        <v>384674.96857142856</v>
      </c>
      <c r="M106" s="121">
        <v>269272.478</v>
      </c>
      <c r="N106" s="349">
        <v>12702</v>
      </c>
      <c r="O106" s="120">
        <v>3629.1428571428573</v>
      </c>
      <c r="P106" s="349">
        <v>62</v>
      </c>
      <c r="Q106" s="120">
        <v>17.714285714285715</v>
      </c>
      <c r="R106" s="348">
        <v>265</v>
      </c>
      <c r="S106" s="120">
        <v>75.714285714285708</v>
      </c>
      <c r="T106" s="348">
        <v>6</v>
      </c>
      <c r="U106" s="120">
        <v>1.7142857142857142</v>
      </c>
      <c r="V106" s="348">
        <v>2</v>
      </c>
      <c r="W106" s="120">
        <v>0.5714285714285714</v>
      </c>
      <c r="X106" s="348">
        <v>37</v>
      </c>
      <c r="Y106" s="120">
        <v>10.571428571428571</v>
      </c>
      <c r="Z106" s="348">
        <v>50</v>
      </c>
      <c r="AA106" s="120">
        <v>14.285714285714286</v>
      </c>
      <c r="AB106" s="348">
        <v>34</v>
      </c>
      <c r="AC106" s="120">
        <v>9.7142857142857135</v>
      </c>
      <c r="AD106" s="348">
        <v>4</v>
      </c>
      <c r="AE106" s="120">
        <v>1.1428571428571428</v>
      </c>
      <c r="AF106" s="122">
        <v>18</v>
      </c>
      <c r="AG106" s="120">
        <v>5.1428571428571432</v>
      </c>
      <c r="AH106" s="122">
        <v>26</v>
      </c>
      <c r="AI106" s="120">
        <v>7.4285714285714288</v>
      </c>
      <c r="AJ106" s="122">
        <v>7</v>
      </c>
      <c r="AK106" s="120">
        <v>2</v>
      </c>
      <c r="AL106" s="122">
        <v>325</v>
      </c>
      <c r="AM106" s="120">
        <v>92.857142857142861</v>
      </c>
      <c r="AN106" s="122">
        <v>292</v>
      </c>
      <c r="AO106" s="120">
        <v>83.428571428571431</v>
      </c>
      <c r="AP106" s="122">
        <v>740</v>
      </c>
      <c r="AQ106" s="120">
        <v>211.42857142857142</v>
      </c>
      <c r="AR106" s="122">
        <v>220</v>
      </c>
      <c r="AS106" s="120">
        <v>62.857142857142854</v>
      </c>
    </row>
    <row r="107" spans="1:45" ht="13.5" customHeight="1" x14ac:dyDescent="0.3">
      <c r="A107" s="119" t="s">
        <v>251</v>
      </c>
      <c r="B107" s="163" t="str">
        <f>'Incentive Goal'!B106</f>
        <v>YANCEY</v>
      </c>
      <c r="C107" s="120">
        <v>0.75</v>
      </c>
      <c r="D107" s="120">
        <v>1.05</v>
      </c>
      <c r="E107" s="220">
        <v>310</v>
      </c>
      <c r="F107" s="219">
        <v>413.33333333333331</v>
      </c>
      <c r="G107" s="220">
        <v>11</v>
      </c>
      <c r="H107" s="219">
        <v>14.666666666666666</v>
      </c>
      <c r="I107" s="220">
        <v>2</v>
      </c>
      <c r="J107" s="219">
        <v>2.6666666666666665</v>
      </c>
      <c r="K107" s="121">
        <v>499604.51</v>
      </c>
      <c r="L107" s="121">
        <v>666139.34666666668</v>
      </c>
      <c r="M107" s="121">
        <v>475813.81904761906</v>
      </c>
      <c r="N107" s="349">
        <v>3985</v>
      </c>
      <c r="O107" s="120">
        <v>5313.333333333333</v>
      </c>
      <c r="P107" s="349">
        <v>22</v>
      </c>
      <c r="Q107" s="120">
        <v>29.333333333333332</v>
      </c>
      <c r="R107" s="348">
        <v>32</v>
      </c>
      <c r="S107" s="120">
        <v>42.666666666666664</v>
      </c>
      <c r="T107" s="348">
        <v>0</v>
      </c>
      <c r="U107" s="120">
        <v>0</v>
      </c>
      <c r="V107" s="348">
        <v>0</v>
      </c>
      <c r="W107" s="120">
        <v>0</v>
      </c>
      <c r="X107" s="348">
        <v>11</v>
      </c>
      <c r="Y107" s="120">
        <v>14.666666666666666</v>
      </c>
      <c r="Z107" s="348">
        <v>5</v>
      </c>
      <c r="AA107" s="120">
        <v>6.666666666666667</v>
      </c>
      <c r="AB107" s="348">
        <v>2</v>
      </c>
      <c r="AC107" s="120">
        <v>2.6666666666666665</v>
      </c>
      <c r="AD107" s="348">
        <v>0</v>
      </c>
      <c r="AE107" s="120">
        <v>0</v>
      </c>
      <c r="AF107" s="122">
        <v>3</v>
      </c>
      <c r="AG107" s="120">
        <v>4</v>
      </c>
      <c r="AH107" s="122">
        <v>7</v>
      </c>
      <c r="AI107" s="120">
        <v>9.3333333333333339</v>
      </c>
      <c r="AJ107" s="122">
        <v>10</v>
      </c>
      <c r="AK107" s="120">
        <v>13.333333333333334</v>
      </c>
      <c r="AL107" s="122">
        <v>43</v>
      </c>
      <c r="AM107" s="120">
        <v>57.333333333333336</v>
      </c>
      <c r="AN107" s="122">
        <v>71</v>
      </c>
      <c r="AO107" s="120">
        <v>94.666666666666671</v>
      </c>
      <c r="AP107" s="122">
        <v>66</v>
      </c>
      <c r="AQ107" s="120">
        <v>88</v>
      </c>
      <c r="AR107" s="122">
        <v>24</v>
      </c>
      <c r="AS107" s="120">
        <v>32</v>
      </c>
    </row>
    <row r="108" spans="1:45" ht="13.8" x14ac:dyDescent="0.3">
      <c r="A108" s="119"/>
      <c r="B108" s="119" t="s">
        <v>217</v>
      </c>
      <c r="C108" s="123">
        <v>931.38</v>
      </c>
      <c r="D108" s="123">
        <v>1389.3899999999999</v>
      </c>
      <c r="E108" s="220">
        <v>307621</v>
      </c>
      <c r="F108" s="222">
        <v>330.28516824496984</v>
      </c>
      <c r="G108" s="221">
        <v>11733</v>
      </c>
      <c r="H108" s="222">
        <v>12.597436062616762</v>
      </c>
      <c r="I108" s="221">
        <v>11709</v>
      </c>
      <c r="J108" s="222">
        <v>12.57166784770985</v>
      </c>
      <c r="K108" s="124">
        <v>470192136.08999979</v>
      </c>
      <c r="L108" s="124">
        <v>504833.83376280335</v>
      </c>
      <c r="M108" s="124">
        <v>338416.23740634369</v>
      </c>
      <c r="N108" s="351">
        <v>4730915</v>
      </c>
      <c r="O108" s="123">
        <v>5079.4681010972963</v>
      </c>
      <c r="P108" s="351">
        <v>22823</v>
      </c>
      <c r="Q108" s="123">
        <v>24.504498700852498</v>
      </c>
      <c r="R108" s="351">
        <v>328642</v>
      </c>
      <c r="S108" s="123">
        <v>352.85490347656167</v>
      </c>
      <c r="T108" s="351">
        <v>31057</v>
      </c>
      <c r="U108" s="123">
        <v>33.345143765165666</v>
      </c>
      <c r="V108" s="351">
        <v>6673</v>
      </c>
      <c r="W108" s="123">
        <v>7.1646374197427471</v>
      </c>
      <c r="X108" s="351">
        <v>12279</v>
      </c>
      <c r="Y108" s="123">
        <v>13.183662951749017</v>
      </c>
      <c r="Z108" s="351">
        <v>17788</v>
      </c>
      <c r="AA108" s="123">
        <v>19.098541948506519</v>
      </c>
      <c r="AB108" s="351">
        <v>10712</v>
      </c>
      <c r="AC108" s="123">
        <v>11.501213253451867</v>
      </c>
      <c r="AD108" s="351">
        <v>10306</v>
      </c>
      <c r="AE108" s="123">
        <v>11.065300951276601</v>
      </c>
      <c r="AF108" s="125">
        <v>9209</v>
      </c>
      <c r="AG108" s="123">
        <v>9.8874787949064835</v>
      </c>
      <c r="AH108" s="125">
        <v>14403</v>
      </c>
      <c r="AI108" s="123">
        <v>15.464149971010759</v>
      </c>
      <c r="AJ108" s="125">
        <v>3039</v>
      </c>
      <c r="AK108" s="123">
        <v>3.2629002125877729</v>
      </c>
      <c r="AL108" s="125">
        <v>119734</v>
      </c>
      <c r="AM108" s="123">
        <v>128.55547681934334</v>
      </c>
      <c r="AN108" s="125">
        <v>122715</v>
      </c>
      <c r="AO108" s="123">
        <v>131.75610384590607</v>
      </c>
      <c r="AP108" s="125">
        <v>333484</v>
      </c>
      <c r="AQ108" s="123">
        <v>358.05364083403123</v>
      </c>
      <c r="AR108" s="125">
        <v>50412</v>
      </c>
      <c r="AS108" s="123">
        <v>54.126135411969337</v>
      </c>
    </row>
    <row r="109" spans="1:45" ht="13.8" x14ac:dyDescent="0.3">
      <c r="A109" s="239"/>
      <c r="B109" s="239"/>
      <c r="C109" s="240"/>
      <c r="D109" s="240"/>
      <c r="E109" s="347"/>
      <c r="F109" s="241"/>
      <c r="G109" s="242"/>
      <c r="H109" s="241"/>
      <c r="I109" s="242"/>
      <c r="J109" s="241"/>
      <c r="K109" s="267"/>
      <c r="L109" s="267"/>
      <c r="M109" s="267"/>
      <c r="N109" s="352"/>
      <c r="O109" s="240"/>
      <c r="P109" s="352"/>
      <c r="Q109" s="240"/>
      <c r="R109" s="352"/>
      <c r="S109" s="240"/>
      <c r="T109" s="352"/>
      <c r="U109" s="240"/>
      <c r="V109" s="352"/>
      <c r="W109" s="240"/>
      <c r="X109" s="352"/>
      <c r="Y109" s="240"/>
      <c r="Z109" s="352"/>
      <c r="AA109" s="240"/>
      <c r="AB109" s="352"/>
      <c r="AC109" s="240"/>
      <c r="AD109" s="352"/>
      <c r="AE109" s="240"/>
      <c r="AF109" s="268"/>
      <c r="AG109" s="240"/>
      <c r="AH109" s="268"/>
      <c r="AI109" s="240"/>
      <c r="AJ109" s="268"/>
      <c r="AK109" s="240"/>
      <c r="AL109" s="268"/>
      <c r="AM109" s="240"/>
      <c r="AN109" s="268"/>
      <c r="AO109" s="240"/>
      <c r="AP109" s="268"/>
      <c r="AQ109" s="240"/>
      <c r="AR109" s="268"/>
      <c r="AS109" s="240"/>
    </row>
    <row r="110" spans="1:45" s="133" customFormat="1" ht="13.8" x14ac:dyDescent="0.3">
      <c r="A110" s="407" t="s">
        <v>3</v>
      </c>
      <c r="B110" s="408"/>
      <c r="C110" s="126">
        <v>931.38</v>
      </c>
      <c r="D110" s="127">
        <v>1389.3899999999999</v>
      </c>
      <c r="E110" s="345">
        <v>307621</v>
      </c>
      <c r="F110" s="346">
        <v>330.28516824496984</v>
      </c>
      <c r="G110" s="345">
        <v>11733</v>
      </c>
      <c r="H110" s="126">
        <v>12.597436062616762</v>
      </c>
      <c r="I110" s="345">
        <v>11709</v>
      </c>
      <c r="J110" s="127">
        <v>12.57166784770985</v>
      </c>
      <c r="K110" s="129">
        <v>470192136.08999979</v>
      </c>
      <c r="L110" s="130">
        <v>504833.83376280335</v>
      </c>
      <c r="M110" s="131">
        <v>338416.23740634369</v>
      </c>
      <c r="N110" s="345">
        <v>4730915</v>
      </c>
      <c r="O110" s="132">
        <v>5079.4681010972963</v>
      </c>
      <c r="P110" s="345">
        <v>22823</v>
      </c>
      <c r="Q110" s="127">
        <v>24.504498700852498</v>
      </c>
      <c r="R110" s="345">
        <v>328642</v>
      </c>
      <c r="S110" s="132">
        <v>352.85490347656167</v>
      </c>
      <c r="T110" s="345">
        <v>31057</v>
      </c>
      <c r="U110" s="127">
        <v>33.345143765165666</v>
      </c>
      <c r="V110" s="345">
        <v>6673</v>
      </c>
      <c r="W110" s="132">
        <v>7.1646374197427471</v>
      </c>
      <c r="X110" s="345">
        <v>12279</v>
      </c>
      <c r="Y110" s="127">
        <v>13.183662951749017</v>
      </c>
      <c r="Z110" s="345">
        <v>17788</v>
      </c>
      <c r="AA110" s="132">
        <v>19.098541948506519</v>
      </c>
      <c r="AB110" s="345">
        <v>10712</v>
      </c>
      <c r="AC110" s="127">
        <v>11.501213253451867</v>
      </c>
      <c r="AD110" s="345">
        <v>10306</v>
      </c>
      <c r="AE110" s="126">
        <v>11.065300951276601</v>
      </c>
      <c r="AF110" s="128">
        <v>9209</v>
      </c>
      <c r="AG110" s="127">
        <v>9.8874787949064835</v>
      </c>
      <c r="AH110" s="128">
        <v>14403</v>
      </c>
      <c r="AI110" s="127">
        <v>15.464149971010759</v>
      </c>
      <c r="AJ110" s="128">
        <v>3039</v>
      </c>
      <c r="AK110" s="127">
        <v>3.2629002125877729</v>
      </c>
      <c r="AL110" s="128">
        <v>119734</v>
      </c>
      <c r="AM110" s="127">
        <v>128.55547681934334</v>
      </c>
      <c r="AN110" s="128">
        <v>122715</v>
      </c>
      <c r="AO110" s="132">
        <v>131.75610384590607</v>
      </c>
      <c r="AP110" s="128">
        <v>333484</v>
      </c>
      <c r="AQ110" s="127">
        <v>358.05364083403123</v>
      </c>
      <c r="AR110" s="128">
        <v>50412</v>
      </c>
      <c r="AS110" s="127">
        <v>54.126135411969337</v>
      </c>
    </row>
    <row r="111" spans="1:45" s="134" customFormat="1" ht="13.8" x14ac:dyDescent="0.3">
      <c r="A111" s="119" t="s">
        <v>238</v>
      </c>
      <c r="B111" s="119" t="s">
        <v>236</v>
      </c>
      <c r="C111" s="123">
        <v>18</v>
      </c>
      <c r="D111" s="123">
        <v>24</v>
      </c>
      <c r="E111" s="221">
        <v>4157</v>
      </c>
      <c r="F111" s="222">
        <v>230.94444444444446</v>
      </c>
      <c r="G111" s="221">
        <v>84</v>
      </c>
      <c r="H111" s="222">
        <v>4.666666666666667</v>
      </c>
      <c r="I111" s="223">
        <v>22</v>
      </c>
      <c r="J111" s="222">
        <v>1.2222222222222223</v>
      </c>
      <c r="K111" s="124">
        <v>3508655.13</v>
      </c>
      <c r="L111" s="121">
        <v>194925.285</v>
      </c>
      <c r="M111" s="121">
        <v>146193.96375</v>
      </c>
      <c r="N111" s="351">
        <v>64288</v>
      </c>
      <c r="O111" s="123">
        <v>3571.5555555555557</v>
      </c>
      <c r="P111" s="351">
        <v>286</v>
      </c>
      <c r="Q111" s="123">
        <v>15.888888888888889</v>
      </c>
      <c r="R111" s="351">
        <v>6896</v>
      </c>
      <c r="S111" s="123">
        <v>383.11111111111109</v>
      </c>
      <c r="T111" s="351">
        <v>209</v>
      </c>
      <c r="U111" s="123">
        <v>11.611111111111111</v>
      </c>
      <c r="V111" s="351">
        <v>26</v>
      </c>
      <c r="W111" s="123">
        <v>1.4444444444444444</v>
      </c>
      <c r="X111" s="351">
        <v>85</v>
      </c>
      <c r="Y111" s="123">
        <v>4.7222222222222223</v>
      </c>
      <c r="Z111" s="351">
        <v>69</v>
      </c>
      <c r="AA111" s="123">
        <v>3.8333333333333335</v>
      </c>
      <c r="AB111" s="351">
        <v>18</v>
      </c>
      <c r="AC111" s="123">
        <v>1</v>
      </c>
      <c r="AD111" s="351">
        <v>85</v>
      </c>
      <c r="AE111" s="123">
        <v>4.7222222222222223</v>
      </c>
      <c r="AF111" s="125">
        <v>105</v>
      </c>
      <c r="AG111" s="123">
        <v>5.833333333333333</v>
      </c>
      <c r="AH111" s="125">
        <v>189</v>
      </c>
      <c r="AI111" s="123">
        <v>10.5</v>
      </c>
      <c r="AJ111" s="125">
        <v>43</v>
      </c>
      <c r="AK111" s="123">
        <v>2.3888888888888888</v>
      </c>
      <c r="AL111" s="125">
        <v>870</v>
      </c>
      <c r="AM111" s="123">
        <v>48.333333333333336</v>
      </c>
      <c r="AN111" s="125">
        <v>2311</v>
      </c>
      <c r="AO111" s="123">
        <v>128.38888888888889</v>
      </c>
      <c r="AP111" s="125">
        <v>1579</v>
      </c>
      <c r="AQ111" s="123">
        <v>87.722222222222229</v>
      </c>
      <c r="AR111" s="125">
        <v>555</v>
      </c>
      <c r="AS111" s="123">
        <v>30.833333333333332</v>
      </c>
    </row>
    <row r="112" spans="1:45" s="134" customFormat="1" ht="13.8" x14ac:dyDescent="0.3">
      <c r="A112" s="119" t="s">
        <v>142</v>
      </c>
      <c r="B112" s="119" t="s">
        <v>237</v>
      </c>
      <c r="C112" s="123">
        <v>45</v>
      </c>
      <c r="D112" s="123">
        <v>94</v>
      </c>
      <c r="E112" s="221">
        <v>16317</v>
      </c>
      <c r="F112" s="222">
        <v>362.6</v>
      </c>
      <c r="G112" s="221">
        <v>551</v>
      </c>
      <c r="H112" s="222">
        <v>12.244444444444444</v>
      </c>
      <c r="I112" s="223">
        <v>558</v>
      </c>
      <c r="J112" s="222">
        <v>12.4</v>
      </c>
      <c r="K112" s="124">
        <v>24257713.59</v>
      </c>
      <c r="L112" s="121">
        <v>539060.30200000003</v>
      </c>
      <c r="M112" s="121">
        <v>258060.78287234044</v>
      </c>
      <c r="N112" s="351">
        <v>238010</v>
      </c>
      <c r="O112" s="123">
        <v>5289.1111111111113</v>
      </c>
      <c r="P112" s="351">
        <v>1280</v>
      </c>
      <c r="Q112" s="123">
        <v>28.444444444444443</v>
      </c>
      <c r="R112" s="351">
        <v>9515</v>
      </c>
      <c r="S112" s="123">
        <v>211.44444444444446</v>
      </c>
      <c r="T112" s="351">
        <v>327</v>
      </c>
      <c r="U112" s="123">
        <v>7.2666666666666666</v>
      </c>
      <c r="V112" s="351">
        <v>412</v>
      </c>
      <c r="W112" s="123">
        <v>9.155555555555555</v>
      </c>
      <c r="X112" s="351">
        <v>566</v>
      </c>
      <c r="Y112" s="123">
        <v>12.577777777777778</v>
      </c>
      <c r="Z112" s="351">
        <v>957</v>
      </c>
      <c r="AA112" s="123">
        <v>21.266666666666666</v>
      </c>
      <c r="AB112" s="351">
        <v>518</v>
      </c>
      <c r="AC112" s="123">
        <v>11.511111111111111</v>
      </c>
      <c r="AD112" s="351">
        <v>2155</v>
      </c>
      <c r="AE112" s="123">
        <v>47.888888888888886</v>
      </c>
      <c r="AF112" s="125">
        <v>445</v>
      </c>
      <c r="AG112" s="123">
        <v>9.8888888888888893</v>
      </c>
      <c r="AH112" s="125">
        <v>768</v>
      </c>
      <c r="AI112" s="123">
        <v>17.066666666666666</v>
      </c>
      <c r="AJ112" s="125">
        <v>205</v>
      </c>
      <c r="AK112" s="123">
        <v>4.5555555555555554</v>
      </c>
      <c r="AL112" s="125">
        <v>6198</v>
      </c>
      <c r="AM112" s="123">
        <v>137.73333333333332</v>
      </c>
      <c r="AN112" s="125">
        <v>4627</v>
      </c>
      <c r="AO112" s="123">
        <v>102.82222222222222</v>
      </c>
      <c r="AP112" s="125">
        <v>37701</v>
      </c>
      <c r="AQ112" s="123">
        <v>837.8</v>
      </c>
      <c r="AR112" s="125">
        <v>1124</v>
      </c>
      <c r="AS112" s="123">
        <v>24.977777777777778</v>
      </c>
    </row>
    <row r="113" spans="1:45" ht="18" customHeight="1" x14ac:dyDescent="0.3">
      <c r="A113" s="135" t="s">
        <v>218</v>
      </c>
      <c r="B113" s="136"/>
      <c r="C113" s="137"/>
      <c r="D113" s="138"/>
      <c r="E113" s="139"/>
      <c r="F113" s="140"/>
      <c r="G113" s="139"/>
      <c r="H113" s="141"/>
      <c r="I113" s="139"/>
      <c r="J113" s="140"/>
      <c r="K113" s="142"/>
      <c r="L113" s="143"/>
      <c r="M113" s="144"/>
      <c r="N113" s="141"/>
      <c r="O113" s="145"/>
      <c r="P113" s="141"/>
      <c r="Q113" s="140"/>
      <c r="R113" s="139"/>
      <c r="S113" s="145"/>
      <c r="T113" s="141"/>
      <c r="U113" s="140"/>
      <c r="V113" s="139"/>
      <c r="W113" s="145"/>
      <c r="X113" s="141"/>
      <c r="Y113" s="140"/>
      <c r="Z113" s="139"/>
      <c r="AA113" s="145"/>
      <c r="AB113" s="141"/>
      <c r="AC113" s="140"/>
      <c r="AD113" s="141"/>
      <c r="AE113" s="141"/>
      <c r="AF113" s="139"/>
      <c r="AG113" s="140"/>
      <c r="AH113" s="141"/>
      <c r="AI113" s="140"/>
      <c r="AJ113" s="139"/>
      <c r="AK113" s="140"/>
      <c r="AL113" s="139"/>
      <c r="AM113" s="140"/>
      <c r="AN113" s="139"/>
      <c r="AO113" s="145"/>
      <c r="AP113" s="141"/>
      <c r="AQ113" s="140"/>
      <c r="AR113" s="139"/>
      <c r="AS113" s="140"/>
    </row>
    <row r="114" spans="1:45" ht="18" customHeight="1" x14ac:dyDescent="0.25"/>
    <row r="116" spans="1:45" ht="13.8" x14ac:dyDescent="0.3">
      <c r="A116" s="155"/>
      <c r="B116" s="155"/>
      <c r="N116" s="150"/>
    </row>
    <row r="117" spans="1:45" x14ac:dyDescent="0.25">
      <c r="N117" s="150"/>
    </row>
    <row r="118" spans="1:45" x14ac:dyDescent="0.25">
      <c r="N118" s="150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4" activePane="bottomRight" state="frozen"/>
      <selection activeCell="D7" sqref="D7"/>
      <selection pane="topRight" activeCell="D7" sqref="D7"/>
      <selection pane="bottomLeft" activeCell="D7" sqref="D7"/>
      <selection pane="bottomRight" activeCell="K15" sqref="K15"/>
    </sheetView>
  </sheetViews>
  <sheetFormatPr defaultColWidth="9.33203125" defaultRowHeight="12" customHeight="1" x14ac:dyDescent="0.25"/>
  <cols>
    <col min="1" max="1" width="24" style="159" customWidth="1"/>
    <col min="2" max="2" width="20.5546875" style="159" customWidth="1"/>
    <col min="3" max="3" width="21.5546875" style="156" customWidth="1"/>
    <col min="4" max="11" width="8.6640625" style="160" customWidth="1"/>
    <col min="12" max="14" width="8.6640625" style="161" customWidth="1"/>
    <col min="15" max="15" width="8.6640625" style="162" customWidth="1"/>
    <col min="16" max="18" width="9.33203125" style="339" customWidth="1"/>
    <col min="19" max="19" width="9.33203125" style="340" customWidth="1"/>
    <col min="20" max="23" width="8.6640625" style="161" customWidth="1"/>
    <col min="24" max="24" width="10.6640625" style="161" customWidth="1"/>
    <col min="25" max="25" width="12.33203125" style="161" bestFit="1" customWidth="1"/>
    <col min="26" max="26" width="95.6640625" style="161" customWidth="1"/>
    <col min="27" max="16384" width="9.33203125" style="156"/>
  </cols>
  <sheetData>
    <row r="1" spans="1:26" ht="41.4" x14ac:dyDescent="0.25">
      <c r="A1" s="416" t="s">
        <v>322</v>
      </c>
      <c r="B1" s="416"/>
      <c r="C1" s="417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18" t="s">
        <v>309</v>
      </c>
      <c r="Z1" s="420" t="s">
        <v>252</v>
      </c>
    </row>
    <row r="2" spans="1:26" ht="42" customHeight="1" x14ac:dyDescent="0.25">
      <c r="A2" s="354"/>
      <c r="B2" s="354"/>
      <c r="C2" s="355"/>
      <c r="D2" s="422" t="s">
        <v>253</v>
      </c>
      <c r="E2" s="423"/>
      <c r="F2" s="423"/>
      <c r="G2" s="424"/>
      <c r="H2" s="425" t="s">
        <v>254</v>
      </c>
      <c r="I2" s="426"/>
      <c r="J2" s="426"/>
      <c r="K2" s="427"/>
      <c r="L2" s="422" t="s">
        <v>255</v>
      </c>
      <c r="M2" s="423"/>
      <c r="N2" s="423"/>
      <c r="O2" s="424"/>
      <c r="P2" s="425" t="s">
        <v>256</v>
      </c>
      <c r="Q2" s="426"/>
      <c r="R2" s="426"/>
      <c r="S2" s="427"/>
      <c r="T2" s="428" t="s">
        <v>257</v>
      </c>
      <c r="U2" s="429"/>
      <c r="V2" s="429"/>
      <c r="W2" s="430"/>
      <c r="X2" s="431" t="s">
        <v>220</v>
      </c>
      <c r="Y2" s="418"/>
      <c r="Z2" s="420"/>
    </row>
    <row r="3" spans="1:26" s="157" customFormat="1" ht="46.2" thickBot="1" x14ac:dyDescent="0.3">
      <c r="A3" s="356" t="s">
        <v>258</v>
      </c>
      <c r="B3" s="356"/>
      <c r="C3" s="357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32"/>
      <c r="Y3" s="419"/>
      <c r="Z3" s="421"/>
    </row>
    <row r="4" spans="1:26" ht="18" customHeight="1" thickBot="1" x14ac:dyDescent="0.3">
      <c r="A4" s="293" t="s">
        <v>267</v>
      </c>
      <c r="B4" s="343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3</v>
      </c>
      <c r="M4" s="301">
        <v>0</v>
      </c>
      <c r="N4" s="302">
        <f t="shared" ref="N4:N35" si="1">L4-M4</f>
        <v>3</v>
      </c>
      <c r="O4" s="303">
        <v>0</v>
      </c>
      <c r="P4" s="304">
        <v>3</v>
      </c>
      <c r="Q4" s="305">
        <v>0</v>
      </c>
      <c r="R4" s="306">
        <f t="shared" ref="R4:R35" si="2">P4-Q4</f>
        <v>3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4.5</v>
      </c>
      <c r="I5" s="315">
        <v>0</v>
      </c>
      <c r="J5" s="298">
        <f t="shared" si="0"/>
        <v>4.5</v>
      </c>
      <c r="K5" s="316">
        <v>0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5.75</v>
      </c>
      <c r="U5" s="308">
        <f t="shared" si="4"/>
        <v>0</v>
      </c>
      <c r="V5" s="308">
        <f t="shared" si="5"/>
        <v>5.75</v>
      </c>
      <c r="W5" s="323">
        <f t="shared" si="6"/>
        <v>0</v>
      </c>
      <c r="X5" s="309">
        <f>V5</f>
        <v>5.75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0</v>
      </c>
      <c r="L7" s="317">
        <v>1</v>
      </c>
      <c r="M7" s="318">
        <v>0</v>
      </c>
      <c r="N7" s="302">
        <f t="shared" si="1"/>
        <v>1</v>
      </c>
      <c r="O7" s="319">
        <v>1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1</v>
      </c>
      <c r="X7" s="309">
        <f t="shared" si="8"/>
        <v>7</v>
      </c>
      <c r="Y7" s="324">
        <v>2</v>
      </c>
      <c r="Z7" s="324" t="s">
        <v>269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270</v>
      </c>
      <c r="B10" s="312" t="s">
        <v>310</v>
      </c>
      <c r="C10" s="313" t="s">
        <v>11</v>
      </c>
      <c r="D10" s="314">
        <v>1.75</v>
      </c>
      <c r="E10" s="314">
        <v>0</v>
      </c>
      <c r="F10" s="296">
        <f t="shared" si="7"/>
        <v>1.75</v>
      </c>
      <c r="G10" s="314">
        <v>0</v>
      </c>
      <c r="H10" s="315">
        <v>5.5</v>
      </c>
      <c r="I10" s="315">
        <v>0</v>
      </c>
      <c r="J10" s="298">
        <f t="shared" si="0"/>
        <v>5.5</v>
      </c>
      <c r="K10" s="316">
        <v>0</v>
      </c>
      <c r="L10" s="317">
        <v>0</v>
      </c>
      <c r="M10" s="318">
        <v>0</v>
      </c>
      <c r="N10" s="302">
        <f t="shared" si="1"/>
        <v>0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7.25</v>
      </c>
      <c r="U10" s="308">
        <f t="shared" si="4"/>
        <v>0</v>
      </c>
      <c r="V10" s="308">
        <f t="shared" si="5"/>
        <v>7.25</v>
      </c>
      <c r="W10" s="323">
        <f t="shared" si="6"/>
        <v>0</v>
      </c>
      <c r="X10" s="309">
        <f t="shared" si="8"/>
        <v>7.25</v>
      </c>
      <c r="Y10" s="324">
        <v>0.3</v>
      </c>
      <c r="Z10" s="324" t="s">
        <v>271</v>
      </c>
    </row>
    <row r="11" spans="1:26" ht="18" customHeight="1" thickBot="1" x14ac:dyDescent="0.3">
      <c r="A11" s="311" t="s">
        <v>270</v>
      </c>
      <c r="B11" s="312" t="s">
        <v>310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0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0</v>
      </c>
      <c r="X11" s="309">
        <f t="shared" si="8"/>
        <v>3.5</v>
      </c>
      <c r="Y11" s="324">
        <v>7.0000000000000007E-2</v>
      </c>
      <c r="Z11" s="324" t="s">
        <v>272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1</v>
      </c>
      <c r="L12" s="317">
        <v>1</v>
      </c>
      <c r="M12" s="318">
        <v>0</v>
      </c>
      <c r="N12" s="302">
        <f t="shared" si="1"/>
        <v>1</v>
      </c>
      <c r="O12" s="319">
        <v>0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1</v>
      </c>
      <c r="X12" s="309">
        <f t="shared" si="8"/>
        <v>8</v>
      </c>
      <c r="Y12" s="324">
        <v>2.6</v>
      </c>
      <c r="Z12" s="324" t="s">
        <v>273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10.75</v>
      </c>
      <c r="I13" s="315">
        <v>0</v>
      </c>
      <c r="J13" s="298">
        <f t="shared" si="0"/>
        <v>10.75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1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1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270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10</v>
      </c>
      <c r="I14" s="315">
        <v>0</v>
      </c>
      <c r="J14" s="298">
        <f t="shared" si="0"/>
        <v>10</v>
      </c>
      <c r="K14" s="316">
        <v>1</v>
      </c>
      <c r="L14" s="317">
        <v>4</v>
      </c>
      <c r="M14" s="318">
        <v>0</v>
      </c>
      <c r="N14" s="302">
        <f t="shared" si="1"/>
        <v>4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1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270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0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0</v>
      </c>
      <c r="X15" s="309">
        <f t="shared" si="8"/>
        <v>8</v>
      </c>
      <c r="Y15" s="324">
        <v>0.2</v>
      </c>
      <c r="Z15" s="324" t="s">
        <v>274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2.54</v>
      </c>
      <c r="Z16" s="324" t="s">
        <v>315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6.75</v>
      </c>
      <c r="I17" s="315">
        <v>0</v>
      </c>
      <c r="J17" s="298">
        <f t="shared" si="0"/>
        <v>6.75</v>
      </c>
      <c r="K17" s="316">
        <v>1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9</v>
      </c>
      <c r="U17" s="308">
        <f t="shared" si="9"/>
        <v>0</v>
      </c>
      <c r="V17" s="308">
        <f t="shared" si="5"/>
        <v>9</v>
      </c>
      <c r="W17" s="323">
        <f t="shared" si="6"/>
        <v>1</v>
      </c>
      <c r="X17" s="309">
        <f t="shared" si="8"/>
        <v>9</v>
      </c>
      <c r="Y17" s="324">
        <v>1</v>
      </c>
      <c r="Z17" s="324" t="s">
        <v>233</v>
      </c>
    </row>
    <row r="18" spans="1:26" ht="18" customHeight="1" thickBot="1" x14ac:dyDescent="0.3">
      <c r="A18" s="311" t="s">
        <v>270</v>
      </c>
      <c r="B18" s="312" t="s">
        <v>310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275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1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1</v>
      </c>
      <c r="X19" s="309">
        <f t="shared" si="8"/>
        <v>6.5</v>
      </c>
      <c r="Y19" s="324">
        <v>0</v>
      </c>
      <c r="Z19" s="344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276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0</v>
      </c>
      <c r="Z22" s="324"/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270</v>
      </c>
      <c r="B24" s="312" t="s">
        <v>310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0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0</v>
      </c>
      <c r="X24" s="309">
        <f t="shared" si="8"/>
        <v>4</v>
      </c>
      <c r="Y24" s="324">
        <v>0.04</v>
      </c>
      <c r="Z24" s="324" t="s">
        <v>277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4</v>
      </c>
      <c r="E26" s="314">
        <v>1</v>
      </c>
      <c r="F26" s="296">
        <f t="shared" si="7"/>
        <v>3</v>
      </c>
      <c r="G26" s="314">
        <v>1</v>
      </c>
      <c r="H26" s="315">
        <v>13</v>
      </c>
      <c r="I26" s="315">
        <v>1</v>
      </c>
      <c r="J26" s="298">
        <f>H26-I26</f>
        <v>12</v>
      </c>
      <c r="K26" s="316">
        <v>2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2</v>
      </c>
      <c r="V26" s="308">
        <f t="shared" si="5"/>
        <v>17</v>
      </c>
      <c r="W26" s="323">
        <f t="shared" si="6"/>
        <v>3</v>
      </c>
      <c r="X26" s="309">
        <f t="shared" si="8"/>
        <v>17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4</v>
      </c>
      <c r="J27" s="298">
        <v>8</v>
      </c>
      <c r="K27" s="316">
        <v>0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4</v>
      </c>
      <c r="V27" s="308">
        <f t="shared" si="5"/>
        <v>13</v>
      </c>
      <c r="W27" s="323">
        <f t="shared" si="6"/>
        <v>0</v>
      </c>
      <c r="X27" s="309">
        <f t="shared" si="8"/>
        <v>13</v>
      </c>
      <c r="Y27" s="324">
        <v>0.5</v>
      </c>
      <c r="Z27" s="324" t="s">
        <v>233</v>
      </c>
    </row>
    <row r="28" spans="1:26" ht="18" customHeight="1" thickBot="1" x14ac:dyDescent="0.3">
      <c r="A28" s="311" t="s">
        <v>270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8</v>
      </c>
      <c r="I28" s="315">
        <v>0</v>
      </c>
      <c r="J28" s="298">
        <f t="shared" si="0"/>
        <v>8</v>
      </c>
      <c r="K28" s="316">
        <v>0</v>
      </c>
      <c r="L28" s="317">
        <v>0</v>
      </c>
      <c r="M28" s="318">
        <v>0</v>
      </c>
      <c r="N28" s="302">
        <f t="shared" si="1"/>
        <v>0</v>
      </c>
      <c r="O28" s="319">
        <v>0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9</v>
      </c>
      <c r="U28" s="308">
        <f t="shared" si="9"/>
        <v>0</v>
      </c>
      <c r="V28" s="308">
        <f t="shared" si="5"/>
        <v>9</v>
      </c>
      <c r="W28" s="323">
        <f t="shared" si="6"/>
        <v>0</v>
      </c>
      <c r="X28" s="309">
        <f t="shared" si="8"/>
        <v>9</v>
      </c>
      <c r="Y28" s="324">
        <v>1</v>
      </c>
      <c r="Z28" s="324" t="s">
        <v>233</v>
      </c>
    </row>
    <row r="29" spans="1:26" ht="18" customHeight="1" thickBot="1" x14ac:dyDescent="0.3">
      <c r="A29" s="311" t="s">
        <v>278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45</v>
      </c>
      <c r="I29" s="315">
        <v>0</v>
      </c>
      <c r="J29" s="298">
        <f t="shared" si="0"/>
        <v>45</v>
      </c>
      <c r="K29" s="316">
        <v>3</v>
      </c>
      <c r="L29" s="317">
        <v>17</v>
      </c>
      <c r="M29" s="318">
        <v>0</v>
      </c>
      <c r="N29" s="302">
        <f t="shared" si="1"/>
        <v>17</v>
      </c>
      <c r="O29" s="319">
        <v>0</v>
      </c>
      <c r="P29" s="320">
        <v>5</v>
      </c>
      <c r="Q29" s="321">
        <v>0</v>
      </c>
      <c r="R29" s="306">
        <f t="shared" si="2"/>
        <v>5</v>
      </c>
      <c r="S29" s="322">
        <v>0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3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270</v>
      </c>
      <c r="B30" s="312" t="s">
        <v>310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</v>
      </c>
      <c r="H30" s="315">
        <v>2</v>
      </c>
      <c r="I30" s="315">
        <v>0</v>
      </c>
      <c r="J30" s="298">
        <f t="shared" si="0"/>
        <v>2</v>
      </c>
      <c r="K30" s="316">
        <v>0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0</v>
      </c>
      <c r="X30" s="309">
        <f t="shared" si="8"/>
        <v>2.5</v>
      </c>
      <c r="Y30" s="324">
        <v>7.0000000000000007E-2</v>
      </c>
      <c r="Z30" s="324" t="s">
        <v>279</v>
      </c>
    </row>
    <row r="31" spans="1:26" ht="18" customHeight="1" thickBot="1" x14ac:dyDescent="0.3">
      <c r="A31" s="311" t="s">
        <v>270</v>
      </c>
      <c r="B31" s="312" t="s">
        <v>310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</v>
      </c>
      <c r="H31" s="315">
        <v>2</v>
      </c>
      <c r="I31" s="315">
        <v>0</v>
      </c>
      <c r="J31" s="298">
        <f t="shared" si="0"/>
        <v>2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2.5</v>
      </c>
      <c r="U31" s="308">
        <f t="shared" si="9"/>
        <v>0</v>
      </c>
      <c r="V31" s="308">
        <f t="shared" si="5"/>
        <v>2.5</v>
      </c>
      <c r="W31" s="323">
        <f t="shared" si="6"/>
        <v>0</v>
      </c>
      <c r="X31" s="309">
        <f t="shared" si="8"/>
        <v>2.5</v>
      </c>
      <c r="Y31" s="324">
        <v>0.1</v>
      </c>
      <c r="Z31" s="324" t="s">
        <v>280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0</v>
      </c>
      <c r="H32" s="315">
        <v>14</v>
      </c>
      <c r="I32" s="315">
        <v>0</v>
      </c>
      <c r="J32" s="298">
        <f t="shared" si="0"/>
        <v>14</v>
      </c>
      <c r="K32" s="316">
        <v>1</v>
      </c>
      <c r="L32" s="317">
        <v>1</v>
      </c>
      <c r="M32" s="318">
        <v>0</v>
      </c>
      <c r="N32" s="302">
        <f t="shared" si="1"/>
        <v>1</v>
      </c>
      <c r="O32" s="319">
        <v>0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18</v>
      </c>
      <c r="U32" s="308">
        <f t="shared" si="9"/>
        <v>0</v>
      </c>
      <c r="V32" s="308">
        <f t="shared" si="5"/>
        <v>18</v>
      </c>
      <c r="W32" s="323">
        <f t="shared" si="6"/>
        <v>1</v>
      </c>
      <c r="X32" s="309">
        <f t="shared" si="8"/>
        <v>18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0.5</v>
      </c>
      <c r="E33" s="314">
        <v>0</v>
      </c>
      <c r="F33" s="296">
        <f t="shared" si="7"/>
        <v>0.5</v>
      </c>
      <c r="G33" s="314">
        <v>0</v>
      </c>
      <c r="H33" s="315">
        <v>3.5</v>
      </c>
      <c r="I33" s="315">
        <v>0</v>
      </c>
      <c r="J33" s="298">
        <f t="shared" si="0"/>
        <v>3.5</v>
      </c>
      <c r="K33" s="316">
        <v>0</v>
      </c>
      <c r="L33" s="317">
        <v>0</v>
      </c>
      <c r="M33" s="318">
        <v>0</v>
      </c>
      <c r="N33" s="302">
        <f t="shared" si="1"/>
        <v>0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4</v>
      </c>
      <c r="U33" s="308">
        <f t="shared" si="9"/>
        <v>0</v>
      </c>
      <c r="V33" s="308">
        <f t="shared" si="5"/>
        <v>4</v>
      </c>
      <c r="W33" s="323">
        <f t="shared" si="6"/>
        <v>0</v>
      </c>
      <c r="X33" s="309">
        <f t="shared" si="8"/>
        <v>4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0</v>
      </c>
      <c r="H34" s="315">
        <v>9</v>
      </c>
      <c r="I34" s="315">
        <v>0</v>
      </c>
      <c r="J34" s="298">
        <f t="shared" si="0"/>
        <v>9</v>
      </c>
      <c r="K34" s="316">
        <v>2</v>
      </c>
      <c r="L34" s="317">
        <v>1</v>
      </c>
      <c r="M34" s="318">
        <v>0</v>
      </c>
      <c r="N34" s="302">
        <f t="shared" si="1"/>
        <v>1</v>
      </c>
      <c r="O34" s="319">
        <v>0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0</v>
      </c>
      <c r="V34" s="308">
        <f t="shared" si="5"/>
        <v>11</v>
      </c>
      <c r="W34" s="323">
        <f t="shared" si="6"/>
        <v>2</v>
      </c>
      <c r="X34" s="309">
        <f t="shared" si="8"/>
        <v>11</v>
      </c>
      <c r="Y34" s="324">
        <v>1.1000000000000001</v>
      </c>
      <c r="Z34" s="324" t="s">
        <v>281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0</v>
      </c>
      <c r="H35" s="315">
        <v>29</v>
      </c>
      <c r="I35" s="315">
        <v>0</v>
      </c>
      <c r="J35" s="298">
        <f t="shared" si="0"/>
        <v>29</v>
      </c>
      <c r="K35" s="316">
        <v>2</v>
      </c>
      <c r="L35" s="317">
        <v>2</v>
      </c>
      <c r="M35" s="318">
        <v>0</v>
      </c>
      <c r="N35" s="302">
        <f t="shared" si="1"/>
        <v>2</v>
      </c>
      <c r="O35" s="319">
        <v>0</v>
      </c>
      <c r="P35" s="320">
        <v>2.5</v>
      </c>
      <c r="Q35" s="321">
        <v>0</v>
      </c>
      <c r="R35" s="306">
        <f t="shared" si="2"/>
        <v>2.5</v>
      </c>
      <c r="S35" s="322">
        <v>0</v>
      </c>
      <c r="T35" s="323">
        <f t="shared" si="10"/>
        <v>39.5</v>
      </c>
      <c r="U35" s="308">
        <f t="shared" si="9"/>
        <v>0</v>
      </c>
      <c r="V35" s="308">
        <f t="shared" si="5"/>
        <v>39.5</v>
      </c>
      <c r="W35" s="323">
        <f t="shared" si="6"/>
        <v>2</v>
      </c>
      <c r="X35" s="309">
        <f t="shared" si="8"/>
        <v>39.5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282</v>
      </c>
      <c r="D36" s="314">
        <v>1.5</v>
      </c>
      <c r="E36" s="314">
        <v>0</v>
      </c>
      <c r="F36" s="296">
        <f t="shared" si="7"/>
        <v>1.5</v>
      </c>
      <c r="G36" s="314">
        <v>0.5</v>
      </c>
      <c r="H36" s="329">
        <v>8.5</v>
      </c>
      <c r="I36" s="329">
        <v>0</v>
      </c>
      <c r="J36" s="298">
        <f t="shared" si="0"/>
        <v>8.5</v>
      </c>
      <c r="K36" s="329">
        <v>1.5</v>
      </c>
      <c r="L36" s="314">
        <v>1</v>
      </c>
      <c r="M36" s="314">
        <v>0</v>
      </c>
      <c r="N36" s="302">
        <f t="shared" ref="N36:N67" si="11">L36-M36</f>
        <v>1</v>
      </c>
      <c r="O36" s="314">
        <v>0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2</v>
      </c>
      <c r="X36" s="309">
        <f t="shared" si="8"/>
        <v>11.5</v>
      </c>
      <c r="Y36" s="331">
        <v>1.5</v>
      </c>
      <c r="Z36" s="314" t="s">
        <v>311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283</v>
      </c>
      <c r="D37" s="314">
        <v>1.5</v>
      </c>
      <c r="E37" s="314">
        <v>0</v>
      </c>
      <c r="F37" s="296">
        <f t="shared" si="7"/>
        <v>1.5</v>
      </c>
      <c r="G37" s="314">
        <v>0</v>
      </c>
      <c r="H37" s="329">
        <v>9.5</v>
      </c>
      <c r="I37" s="329">
        <v>0</v>
      </c>
      <c r="J37" s="298">
        <f t="shared" si="0"/>
        <v>9.5</v>
      </c>
      <c r="K37" s="326">
        <v>2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12.5</v>
      </c>
      <c r="U37" s="308">
        <f t="shared" si="9"/>
        <v>0</v>
      </c>
      <c r="V37" s="308">
        <f t="shared" si="13"/>
        <v>12.5</v>
      </c>
      <c r="W37" s="323">
        <f t="shared" si="14"/>
        <v>2</v>
      </c>
      <c r="X37" s="309">
        <f t="shared" si="8"/>
        <v>12.5</v>
      </c>
      <c r="Y37" s="334">
        <v>1.5</v>
      </c>
      <c r="Z37" s="314" t="s">
        <v>311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2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5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1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1</v>
      </c>
      <c r="X39" s="309">
        <f t="shared" si="8"/>
        <v>10</v>
      </c>
      <c r="Y39" s="324">
        <v>2.5</v>
      </c>
      <c r="Z39" s="324" t="s">
        <v>323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6</v>
      </c>
      <c r="E40" s="314">
        <v>0</v>
      </c>
      <c r="F40" s="296">
        <f t="shared" si="7"/>
        <v>6</v>
      </c>
      <c r="G40" s="314">
        <v>0</v>
      </c>
      <c r="H40" s="315">
        <v>24</v>
      </c>
      <c r="I40" s="315">
        <v>0</v>
      </c>
      <c r="J40" s="298">
        <f t="shared" si="0"/>
        <v>24</v>
      </c>
      <c r="K40" s="316">
        <v>0</v>
      </c>
      <c r="L40" s="317">
        <v>3</v>
      </c>
      <c r="M40" s="318">
        <v>0</v>
      </c>
      <c r="N40" s="302">
        <f t="shared" si="11"/>
        <v>3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33</v>
      </c>
      <c r="U40" s="308">
        <f t="shared" si="9"/>
        <v>0</v>
      </c>
      <c r="V40" s="308">
        <f t="shared" si="13"/>
        <v>33</v>
      </c>
      <c r="W40" s="323">
        <f t="shared" si="14"/>
        <v>0</v>
      </c>
      <c r="X40" s="309">
        <f t="shared" si="8"/>
        <v>33</v>
      </c>
      <c r="Y40" s="324">
        <v>2</v>
      </c>
      <c r="Z40" s="324" t="s">
        <v>284</v>
      </c>
    </row>
    <row r="41" spans="1:26" ht="18" customHeight="1" thickBot="1" x14ac:dyDescent="0.3">
      <c r="A41" s="311" t="s">
        <v>270</v>
      </c>
      <c r="B41" s="312" t="s">
        <v>310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285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0</v>
      </c>
      <c r="H43" s="315">
        <v>9.5</v>
      </c>
      <c r="I43" s="315">
        <v>0</v>
      </c>
      <c r="J43" s="298">
        <f t="shared" si="0"/>
        <v>9.5</v>
      </c>
      <c r="K43" s="316">
        <v>3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0</v>
      </c>
      <c r="V43" s="308">
        <f t="shared" si="13"/>
        <v>11</v>
      </c>
      <c r="W43" s="323">
        <f t="shared" si="14"/>
        <v>3</v>
      </c>
      <c r="X43" s="309">
        <f t="shared" si="8"/>
        <v>11</v>
      </c>
      <c r="Y43" s="324">
        <v>1</v>
      </c>
      <c r="Z43" s="324" t="s">
        <v>286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278</v>
      </c>
      <c r="B45" s="312" t="s">
        <v>142</v>
      </c>
      <c r="C45" s="328" t="s">
        <v>287</v>
      </c>
      <c r="D45" s="314">
        <v>13</v>
      </c>
      <c r="E45" s="314">
        <v>0</v>
      </c>
      <c r="F45" s="296">
        <f t="shared" si="7"/>
        <v>13</v>
      </c>
      <c r="G45" s="314">
        <v>1</v>
      </c>
      <c r="H45" s="333">
        <v>32</v>
      </c>
      <c r="I45" s="330">
        <v>0</v>
      </c>
      <c r="J45" s="298">
        <f t="shared" si="0"/>
        <v>32</v>
      </c>
      <c r="K45" s="335">
        <v>2</v>
      </c>
      <c r="L45" s="331">
        <v>19</v>
      </c>
      <c r="M45" s="314">
        <v>0</v>
      </c>
      <c r="N45" s="302">
        <f t="shared" si="11"/>
        <v>19</v>
      </c>
      <c r="O45" s="319">
        <v>2</v>
      </c>
      <c r="P45" s="333">
        <v>1</v>
      </c>
      <c r="Q45" s="330">
        <v>0</v>
      </c>
      <c r="R45" s="306">
        <f t="shared" si="12"/>
        <v>1</v>
      </c>
      <c r="S45" s="322">
        <v>0</v>
      </c>
      <c r="T45" s="323">
        <f t="shared" si="10"/>
        <v>65</v>
      </c>
      <c r="U45" s="308">
        <f t="shared" ref="U45:U76" si="15">SUM(Q45,M45,I45,E45)</f>
        <v>0</v>
      </c>
      <c r="V45" s="308">
        <f t="shared" si="13"/>
        <v>65</v>
      </c>
      <c r="W45" s="323">
        <f t="shared" si="14"/>
        <v>5</v>
      </c>
      <c r="X45" s="309">
        <f t="shared" si="8"/>
        <v>65</v>
      </c>
      <c r="Y45" s="331">
        <v>1</v>
      </c>
      <c r="Z45" s="331" t="s">
        <v>233</v>
      </c>
    </row>
    <row r="46" spans="1:26" ht="18" customHeight="1" thickBot="1" x14ac:dyDescent="0.3">
      <c r="A46" s="327" t="s">
        <v>278</v>
      </c>
      <c r="B46" s="312" t="s">
        <v>142</v>
      </c>
      <c r="C46" s="328" t="s">
        <v>288</v>
      </c>
      <c r="D46" s="314">
        <v>5</v>
      </c>
      <c r="E46" s="314">
        <v>0</v>
      </c>
      <c r="F46" s="296">
        <f t="shared" si="7"/>
        <v>5</v>
      </c>
      <c r="G46" s="314">
        <v>1</v>
      </c>
      <c r="H46" s="333">
        <v>13</v>
      </c>
      <c r="I46" s="330">
        <v>0</v>
      </c>
      <c r="J46" s="298">
        <f t="shared" si="0"/>
        <v>13</v>
      </c>
      <c r="K46" s="335">
        <v>2</v>
      </c>
      <c r="L46" s="331">
        <v>11</v>
      </c>
      <c r="M46" s="314">
        <v>0</v>
      </c>
      <c r="N46" s="302">
        <f t="shared" si="11"/>
        <v>11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29</v>
      </c>
      <c r="U46" s="308">
        <f t="shared" si="15"/>
        <v>0</v>
      </c>
      <c r="V46" s="308">
        <f t="shared" si="13"/>
        <v>29</v>
      </c>
      <c r="W46" s="323">
        <f t="shared" si="14"/>
        <v>4</v>
      </c>
      <c r="X46" s="309">
        <f t="shared" si="8"/>
        <v>29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1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1</v>
      </c>
      <c r="X47" s="309">
        <f t="shared" si="8"/>
        <v>18.5</v>
      </c>
      <c r="Y47" s="324">
        <v>3</v>
      </c>
      <c r="Z47" s="324" t="s">
        <v>316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0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0</v>
      </c>
      <c r="X48" s="309">
        <f t="shared" si="8"/>
        <v>19.5</v>
      </c>
      <c r="Y48" s="324">
        <v>1</v>
      </c>
      <c r="Z48" s="324" t="s">
        <v>289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0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0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270</v>
      </c>
      <c r="B51" s="312" t="s">
        <v>310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0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0</v>
      </c>
      <c r="X51" s="309">
        <f t="shared" si="8"/>
        <v>4.5</v>
      </c>
      <c r="Y51" s="324">
        <v>0.11</v>
      </c>
      <c r="Z51" s="324" t="s">
        <v>290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0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0</v>
      </c>
      <c r="X52" s="309">
        <f t="shared" si="8"/>
        <v>12</v>
      </c>
      <c r="Y52" s="324">
        <v>0.93</v>
      </c>
      <c r="Z52" s="324" t="s">
        <v>291</v>
      </c>
    </row>
    <row r="53" spans="1:26" ht="18" customHeight="1" thickBot="1" x14ac:dyDescent="0.3">
      <c r="A53" s="311" t="s">
        <v>270</v>
      </c>
      <c r="B53" s="312" t="s">
        <v>310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0.25</v>
      </c>
      <c r="M53" s="318">
        <v>0</v>
      </c>
      <c r="N53" s="302">
        <f t="shared" si="11"/>
        <v>0.25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1</v>
      </c>
      <c r="U53" s="308">
        <f t="shared" si="15"/>
        <v>0</v>
      </c>
      <c r="V53" s="308">
        <f t="shared" si="13"/>
        <v>1</v>
      </c>
      <c r="W53" s="323">
        <f t="shared" si="14"/>
        <v>0</v>
      </c>
      <c r="X53" s="309">
        <f t="shared" si="8"/>
        <v>1</v>
      </c>
      <c r="Y53" s="324">
        <v>0.01</v>
      </c>
      <c r="Z53" s="324" t="s">
        <v>292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0</v>
      </c>
      <c r="Q54" s="321">
        <v>0</v>
      </c>
      <c r="R54" s="306">
        <f t="shared" si="12"/>
        <v>0</v>
      </c>
      <c r="S54" s="322">
        <v>0</v>
      </c>
      <c r="T54" s="323">
        <f t="shared" si="16"/>
        <v>17</v>
      </c>
      <c r="U54" s="308">
        <f t="shared" si="15"/>
        <v>1</v>
      </c>
      <c r="V54" s="308">
        <f t="shared" si="13"/>
        <v>16</v>
      </c>
      <c r="W54" s="323">
        <f t="shared" si="14"/>
        <v>0</v>
      </c>
      <c r="X54" s="309">
        <f t="shared" si="8"/>
        <v>16</v>
      </c>
      <c r="Y54" s="324">
        <v>2</v>
      </c>
      <c r="Z54" s="324" t="s">
        <v>293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278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14.25</v>
      </c>
      <c r="I56" s="315">
        <v>0</v>
      </c>
      <c r="J56" s="298">
        <f t="shared" si="0"/>
        <v>14.25</v>
      </c>
      <c r="K56" s="316">
        <v>0</v>
      </c>
      <c r="L56" s="317">
        <v>4.25</v>
      </c>
      <c r="M56" s="318">
        <v>0</v>
      </c>
      <c r="N56" s="302">
        <f t="shared" si="11"/>
        <v>4.25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v>24</v>
      </c>
      <c r="U56" s="308">
        <f t="shared" si="15"/>
        <v>0</v>
      </c>
      <c r="V56" s="308">
        <f t="shared" si="13"/>
        <v>24</v>
      </c>
      <c r="W56" s="323">
        <f t="shared" si="14"/>
        <v>0</v>
      </c>
      <c r="X56" s="309">
        <f t="shared" si="8"/>
        <v>24</v>
      </c>
      <c r="Y56" s="324">
        <v>1</v>
      </c>
      <c r="Z56" s="324" t="s">
        <v>294</v>
      </c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1</v>
      </c>
      <c r="E57" s="314">
        <v>0</v>
      </c>
      <c r="F57" s="296">
        <f t="shared" si="7"/>
        <v>1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0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2</v>
      </c>
      <c r="U57" s="308">
        <f t="shared" si="15"/>
        <v>0</v>
      </c>
      <c r="V57" s="308">
        <f t="shared" si="13"/>
        <v>2</v>
      </c>
      <c r="W57" s="323">
        <f t="shared" si="14"/>
        <v>0</v>
      </c>
      <c r="X57" s="309">
        <f t="shared" si="8"/>
        <v>2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</v>
      </c>
      <c r="H58" s="315">
        <v>6.75</v>
      </c>
      <c r="I58" s="315">
        <v>0</v>
      </c>
      <c r="J58" s="298">
        <f t="shared" si="0"/>
        <v>6.75</v>
      </c>
      <c r="K58" s="316">
        <v>0</v>
      </c>
      <c r="L58" s="317">
        <v>1</v>
      </c>
      <c r="M58" s="318">
        <v>0</v>
      </c>
      <c r="N58" s="302">
        <f t="shared" si="11"/>
        <v>1</v>
      </c>
      <c r="O58" s="319">
        <v>0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0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1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1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8</v>
      </c>
      <c r="I60" s="315">
        <v>0</v>
      </c>
      <c r="J60" s="298">
        <f t="shared" si="0"/>
        <v>8</v>
      </c>
      <c r="K60" s="316">
        <v>0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10</v>
      </c>
      <c r="U60" s="308">
        <f t="shared" si="15"/>
        <v>0</v>
      </c>
      <c r="V60" s="308">
        <f t="shared" si="13"/>
        <v>10</v>
      </c>
      <c r="W60" s="323">
        <f t="shared" si="14"/>
        <v>0</v>
      </c>
      <c r="X60" s="309">
        <f t="shared" si="8"/>
        <v>10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278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270</v>
      </c>
      <c r="B63" s="312" t="s">
        <v>310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6</v>
      </c>
      <c r="I63" s="315">
        <v>0</v>
      </c>
      <c r="J63" s="298">
        <f t="shared" si="0"/>
        <v>6</v>
      </c>
      <c r="K63" s="316">
        <v>0</v>
      </c>
      <c r="L63" s="317">
        <v>0.4</v>
      </c>
      <c r="M63" s="318">
        <v>0</v>
      </c>
      <c r="N63" s="302">
        <f t="shared" si="11"/>
        <v>0.4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7.4</v>
      </c>
      <c r="U63" s="308">
        <f t="shared" si="15"/>
        <v>0</v>
      </c>
      <c r="V63" s="308">
        <f t="shared" si="13"/>
        <v>7.4</v>
      </c>
      <c r="W63" s="323">
        <f t="shared" si="14"/>
        <v>1</v>
      </c>
      <c r="X63" s="309">
        <f t="shared" si="8"/>
        <v>7.4</v>
      </c>
      <c r="Y63" s="324">
        <v>0.08</v>
      </c>
      <c r="Z63" s="324" t="s">
        <v>295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1</v>
      </c>
      <c r="J64" s="298">
        <f t="shared" si="0"/>
        <v>4</v>
      </c>
      <c r="K64" s="316">
        <v>0</v>
      </c>
      <c r="L64" s="317">
        <v>1</v>
      </c>
      <c r="M64" s="318">
        <v>0</v>
      </c>
      <c r="N64" s="302">
        <f t="shared" si="11"/>
        <v>1</v>
      </c>
      <c r="O64" s="319">
        <v>0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1</v>
      </c>
      <c r="V64" s="308">
        <f t="shared" si="13"/>
        <v>6</v>
      </c>
      <c r="W64" s="323">
        <f t="shared" si="14"/>
        <v>0</v>
      </c>
      <c r="X64" s="309">
        <f t="shared" si="8"/>
        <v>6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278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</v>
      </c>
      <c r="H65" s="315">
        <v>80</v>
      </c>
      <c r="I65" s="315">
        <v>0</v>
      </c>
      <c r="J65" s="298">
        <f t="shared" si="0"/>
        <v>80</v>
      </c>
      <c r="K65" s="316">
        <v>2</v>
      </c>
      <c r="L65" s="317">
        <v>16</v>
      </c>
      <c r="M65" s="318">
        <v>0</v>
      </c>
      <c r="N65" s="302">
        <f t="shared" si="11"/>
        <v>16</v>
      </c>
      <c r="O65" s="319">
        <v>2</v>
      </c>
      <c r="P65" s="325">
        <v>9</v>
      </c>
      <c r="Q65" s="321">
        <v>0</v>
      </c>
      <c r="R65" s="306">
        <f t="shared" si="12"/>
        <v>9</v>
      </c>
      <c r="S65" s="322">
        <v>1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5</v>
      </c>
      <c r="X65" s="309">
        <f t="shared" si="8"/>
        <v>132</v>
      </c>
      <c r="Y65" s="324">
        <v>6</v>
      </c>
      <c r="Z65" s="324" t="s">
        <v>296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1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2</v>
      </c>
      <c r="X67" s="309">
        <f t="shared" si="8"/>
        <v>6</v>
      </c>
      <c r="Y67" s="324">
        <v>0.5</v>
      </c>
      <c r="Z67" s="324" t="s">
        <v>297</v>
      </c>
    </row>
    <row r="68" spans="1:26" ht="18" customHeight="1" thickBot="1" x14ac:dyDescent="0.3">
      <c r="A68" s="311" t="s">
        <v>278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0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0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3</v>
      </c>
      <c r="E69" s="314">
        <v>0</v>
      </c>
      <c r="F69" s="296">
        <f t="shared" ref="F69:F105" si="22">D69-E69</f>
        <v>3</v>
      </c>
      <c r="G69" s="314">
        <v>0</v>
      </c>
      <c r="H69" s="315">
        <v>14</v>
      </c>
      <c r="I69" s="315">
        <v>0</v>
      </c>
      <c r="J69" s="298">
        <f t="shared" si="17"/>
        <v>14</v>
      </c>
      <c r="K69" s="316">
        <v>1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20.5</v>
      </c>
      <c r="U69" s="308">
        <f t="shared" si="15"/>
        <v>0</v>
      </c>
      <c r="V69" s="308">
        <f t="shared" si="20"/>
        <v>20.5</v>
      </c>
      <c r="W69" s="323">
        <f t="shared" si="21"/>
        <v>1</v>
      </c>
      <c r="X69" s="309">
        <f t="shared" si="8"/>
        <v>20.5</v>
      </c>
      <c r="Y69" s="324">
        <v>0</v>
      </c>
      <c r="Z69" s="324"/>
    </row>
    <row r="70" spans="1:26" ht="18" customHeight="1" thickBot="1" x14ac:dyDescent="0.3">
      <c r="A70" s="311" t="s">
        <v>270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11</v>
      </c>
      <c r="I70" s="315">
        <v>0</v>
      </c>
      <c r="J70" s="298">
        <f t="shared" si="17"/>
        <v>11</v>
      </c>
      <c r="K70" s="316">
        <v>0</v>
      </c>
      <c r="L70" s="317">
        <v>4</v>
      </c>
      <c r="M70" s="318">
        <v>0</v>
      </c>
      <c r="N70" s="302">
        <f t="shared" si="18"/>
        <v>4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16</v>
      </c>
      <c r="U70" s="308">
        <f t="shared" si="15"/>
        <v>0</v>
      </c>
      <c r="V70" s="308">
        <f t="shared" si="20"/>
        <v>16</v>
      </c>
      <c r="W70" s="323">
        <f t="shared" si="21"/>
        <v>0</v>
      </c>
      <c r="X70" s="309">
        <f t="shared" ref="X70:X105" si="23">V70</f>
        <v>16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4</v>
      </c>
      <c r="L71" s="317">
        <v>1</v>
      </c>
      <c r="M71" s="318">
        <v>0</v>
      </c>
      <c r="N71" s="302">
        <f t="shared" si="18"/>
        <v>1</v>
      </c>
      <c r="O71" s="319">
        <v>0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4</v>
      </c>
      <c r="X71" s="309">
        <f t="shared" si="23"/>
        <v>8</v>
      </c>
      <c r="Y71" s="324">
        <v>0.05</v>
      </c>
      <c r="Z71" s="324" t="s">
        <v>324</v>
      </c>
    </row>
    <row r="72" spans="1:26" ht="18" customHeight="1" thickBot="1" x14ac:dyDescent="0.3">
      <c r="A72" s="311" t="s">
        <v>270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0</v>
      </c>
      <c r="H72" s="315">
        <v>13</v>
      </c>
      <c r="I72" s="315">
        <v>0</v>
      </c>
      <c r="J72" s="298">
        <f t="shared" si="17"/>
        <v>13</v>
      </c>
      <c r="K72" s="316">
        <v>3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3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278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0</v>
      </c>
      <c r="H73" s="315">
        <v>8</v>
      </c>
      <c r="I73" s="315">
        <v>0</v>
      </c>
      <c r="J73" s="298">
        <f t="shared" si="17"/>
        <v>8</v>
      </c>
      <c r="K73" s="316">
        <v>1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1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270</v>
      </c>
      <c r="B75" s="312" t="s">
        <v>310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1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1</v>
      </c>
      <c r="X75" s="309">
        <f t="shared" si="23"/>
        <v>6</v>
      </c>
      <c r="Y75" s="324">
        <v>0.55000000000000004</v>
      </c>
      <c r="Z75" s="324" t="s">
        <v>298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0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0.75</v>
      </c>
      <c r="Q76" s="321">
        <v>0</v>
      </c>
      <c r="R76" s="306">
        <f t="shared" si="19"/>
        <v>0.75</v>
      </c>
      <c r="S76" s="322">
        <v>0</v>
      </c>
      <c r="T76" s="323">
        <f t="shared" si="16"/>
        <v>5.75</v>
      </c>
      <c r="U76" s="308">
        <f t="shared" si="15"/>
        <v>0</v>
      </c>
      <c r="V76" s="308">
        <f t="shared" si="20"/>
        <v>5.75</v>
      </c>
      <c r="W76" s="323">
        <f t="shared" si="21"/>
        <v>0</v>
      </c>
      <c r="X76" s="309">
        <f t="shared" si="23"/>
        <v>5.75</v>
      </c>
      <c r="Y76" s="324">
        <v>0</v>
      </c>
      <c r="Z76" s="324"/>
    </row>
    <row r="77" spans="1:26" ht="18" customHeight="1" thickBot="1" x14ac:dyDescent="0.3">
      <c r="A77" s="311" t="s">
        <v>270</v>
      </c>
      <c r="B77" s="312" t="s">
        <v>310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0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0</v>
      </c>
      <c r="X77" s="309">
        <f t="shared" si="23"/>
        <v>1.5</v>
      </c>
      <c r="Y77" s="324">
        <v>0.05</v>
      </c>
      <c r="Z77" s="324" t="s">
        <v>299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7</v>
      </c>
      <c r="I78" s="315">
        <v>0</v>
      </c>
      <c r="J78" s="298">
        <f t="shared" si="17"/>
        <v>7</v>
      </c>
      <c r="K78" s="316">
        <v>0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10</v>
      </c>
      <c r="U78" s="308">
        <f t="shared" si="24"/>
        <v>0</v>
      </c>
      <c r="V78" s="308">
        <f t="shared" si="20"/>
        <v>10</v>
      </c>
      <c r="W78" s="323">
        <f t="shared" si="21"/>
        <v>0</v>
      </c>
      <c r="X78" s="309">
        <f t="shared" si="23"/>
        <v>10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0</v>
      </c>
      <c r="H79" s="315">
        <v>22</v>
      </c>
      <c r="I79" s="315">
        <v>0</v>
      </c>
      <c r="J79" s="298">
        <f t="shared" si="17"/>
        <v>22</v>
      </c>
      <c r="K79" s="316">
        <v>0</v>
      </c>
      <c r="L79" s="317">
        <v>3</v>
      </c>
      <c r="M79" s="318">
        <v>0</v>
      </c>
      <c r="N79" s="302">
        <f t="shared" si="18"/>
        <v>3</v>
      </c>
      <c r="O79" s="319">
        <v>0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0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270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278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0</v>
      </c>
      <c r="H81" s="315">
        <v>12</v>
      </c>
      <c r="I81" s="315">
        <v>0</v>
      </c>
      <c r="J81" s="298">
        <f t="shared" si="17"/>
        <v>12</v>
      </c>
      <c r="K81" s="316">
        <v>0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0</v>
      </c>
      <c r="X81" s="309">
        <f t="shared" si="23"/>
        <v>16.5</v>
      </c>
      <c r="Y81" s="324">
        <v>3</v>
      </c>
      <c r="Z81" s="324" t="s">
        <v>233</v>
      </c>
    </row>
    <row r="82" spans="1:26" ht="18" customHeight="1" thickBot="1" x14ac:dyDescent="0.3">
      <c r="A82" s="311" t="s">
        <v>267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0</v>
      </c>
      <c r="H82" s="315">
        <v>8.75</v>
      </c>
      <c r="I82" s="315">
        <v>0</v>
      </c>
      <c r="J82" s="298">
        <f t="shared" si="17"/>
        <v>8.75</v>
      </c>
      <c r="K82" s="316">
        <v>0</v>
      </c>
      <c r="L82" s="317">
        <v>3</v>
      </c>
      <c r="M82" s="318">
        <v>0</v>
      </c>
      <c r="N82" s="302">
        <f t="shared" si="18"/>
        <v>3</v>
      </c>
      <c r="O82" s="319">
        <v>0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0</v>
      </c>
      <c r="X82" s="309">
        <f t="shared" si="23"/>
        <v>13</v>
      </c>
      <c r="Y82" s="324">
        <v>0.4</v>
      </c>
      <c r="Z82" s="324" t="s">
        <v>297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3</v>
      </c>
      <c r="L83" s="317">
        <v>1</v>
      </c>
      <c r="M83" s="318">
        <v>0</v>
      </c>
      <c r="N83" s="302">
        <f t="shared" si="18"/>
        <v>1</v>
      </c>
      <c r="O83" s="319">
        <v>1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4</v>
      </c>
      <c r="X83" s="309">
        <f t="shared" si="23"/>
        <v>30</v>
      </c>
      <c r="Y83" s="324">
        <v>6</v>
      </c>
      <c r="Z83" s="324" t="s">
        <v>300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2.25</v>
      </c>
      <c r="E85" s="314">
        <v>0</v>
      </c>
      <c r="F85" s="296">
        <f t="shared" si="22"/>
        <v>2.25</v>
      </c>
      <c r="G85" s="331">
        <v>0</v>
      </c>
      <c r="H85" s="325">
        <v>12.75</v>
      </c>
      <c r="I85" s="315">
        <v>0</v>
      </c>
      <c r="J85" s="298">
        <f t="shared" si="17"/>
        <v>12.75</v>
      </c>
      <c r="K85" s="316">
        <v>0</v>
      </c>
      <c r="L85" s="317">
        <v>4</v>
      </c>
      <c r="M85" s="318">
        <v>0</v>
      </c>
      <c r="N85" s="302">
        <f t="shared" si="18"/>
        <v>4</v>
      </c>
      <c r="O85" s="319">
        <v>1</v>
      </c>
      <c r="P85" s="320">
        <v>1</v>
      </c>
      <c r="Q85" s="321">
        <v>0</v>
      </c>
      <c r="R85" s="306">
        <f t="shared" si="19"/>
        <v>1</v>
      </c>
      <c r="S85" s="322">
        <v>0</v>
      </c>
      <c r="T85" s="323">
        <f t="shared" si="25"/>
        <v>20</v>
      </c>
      <c r="U85" s="308">
        <f t="shared" si="24"/>
        <v>0</v>
      </c>
      <c r="V85" s="308">
        <f t="shared" si="20"/>
        <v>20</v>
      </c>
      <c r="W85" s="323">
        <f t="shared" si="21"/>
        <v>1</v>
      </c>
      <c r="X85" s="309">
        <f t="shared" si="23"/>
        <v>20</v>
      </c>
      <c r="Y85" s="324">
        <v>0</v>
      </c>
      <c r="Z85" s="324"/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0</v>
      </c>
      <c r="H86" s="325">
        <v>9</v>
      </c>
      <c r="I86" s="315">
        <v>0</v>
      </c>
      <c r="J86" s="298">
        <f t="shared" si="17"/>
        <v>9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10</v>
      </c>
      <c r="U86" s="308">
        <f t="shared" si="24"/>
        <v>0</v>
      </c>
      <c r="V86" s="308">
        <f t="shared" si="20"/>
        <v>10</v>
      </c>
      <c r="W86" s="323">
        <f t="shared" si="21"/>
        <v>0</v>
      </c>
      <c r="X86" s="309">
        <f t="shared" si="23"/>
        <v>10</v>
      </c>
      <c r="Y86" s="324">
        <v>2</v>
      </c>
      <c r="Z86" s="324" t="s">
        <v>314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10</v>
      </c>
      <c r="I87" s="315">
        <v>0</v>
      </c>
      <c r="J87" s="298">
        <f t="shared" si="17"/>
        <v>10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13</v>
      </c>
      <c r="U87" s="308">
        <f t="shared" si="24"/>
        <v>0</v>
      </c>
      <c r="V87" s="308">
        <f t="shared" si="20"/>
        <v>13</v>
      </c>
      <c r="W87" s="323">
        <f t="shared" si="21"/>
        <v>0</v>
      </c>
      <c r="X87" s="309">
        <f t="shared" si="23"/>
        <v>13</v>
      </c>
      <c r="Y87" s="324">
        <v>2.4</v>
      </c>
      <c r="Z87" s="324" t="s">
        <v>301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2</v>
      </c>
      <c r="E88" s="314">
        <v>1</v>
      </c>
      <c r="F88" s="296">
        <f t="shared" si="22"/>
        <v>1</v>
      </c>
      <c r="G88" s="331">
        <v>2</v>
      </c>
      <c r="H88" s="325">
        <v>11</v>
      </c>
      <c r="I88" s="315">
        <v>0</v>
      </c>
      <c r="J88" s="298">
        <f t="shared" si="17"/>
        <v>11</v>
      </c>
      <c r="K88" s="316">
        <v>2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</v>
      </c>
      <c r="U88" s="308">
        <f t="shared" si="24"/>
        <v>1</v>
      </c>
      <c r="V88" s="308">
        <f t="shared" si="20"/>
        <v>12</v>
      </c>
      <c r="W88" s="323">
        <f t="shared" si="21"/>
        <v>4</v>
      </c>
      <c r="X88" s="309">
        <f t="shared" si="23"/>
        <v>12</v>
      </c>
      <c r="Y88" s="324">
        <v>0.4</v>
      </c>
      <c r="Z88" s="324" t="s">
        <v>297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302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0</v>
      </c>
      <c r="H91" s="325">
        <v>7</v>
      </c>
      <c r="I91" s="315">
        <v>0</v>
      </c>
      <c r="J91" s="298">
        <f t="shared" si="17"/>
        <v>7</v>
      </c>
      <c r="K91" s="316">
        <v>1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10</v>
      </c>
      <c r="U91" s="308">
        <f t="shared" si="24"/>
        <v>0</v>
      </c>
      <c r="V91" s="308">
        <f t="shared" si="20"/>
        <v>10</v>
      </c>
      <c r="W91" s="323">
        <f t="shared" si="21"/>
        <v>1</v>
      </c>
      <c r="X91" s="309">
        <f t="shared" si="23"/>
        <v>10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0.1</v>
      </c>
      <c r="Q92" s="321">
        <v>0</v>
      </c>
      <c r="R92" s="306">
        <v>0.1</v>
      </c>
      <c r="S92" s="322">
        <v>0</v>
      </c>
      <c r="T92" s="323">
        <f t="shared" si="25"/>
        <v>1.35</v>
      </c>
      <c r="U92" s="308">
        <f t="shared" si="24"/>
        <v>0</v>
      </c>
      <c r="V92" s="308">
        <f t="shared" si="20"/>
        <v>1.35</v>
      </c>
      <c r="W92" s="323">
        <f t="shared" si="21"/>
        <v>0</v>
      </c>
      <c r="X92" s="309">
        <f t="shared" si="23"/>
        <v>1.35</v>
      </c>
      <c r="Y92" s="324">
        <v>0</v>
      </c>
      <c r="Z92" s="324"/>
    </row>
    <row r="93" spans="1:26" ht="18" customHeight="1" thickBot="1" x14ac:dyDescent="0.3">
      <c r="A93" s="311" t="s">
        <v>267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270</v>
      </c>
      <c r="B94" s="312" t="s">
        <v>310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0.25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</v>
      </c>
      <c r="M94" s="318">
        <v>0</v>
      </c>
      <c r="N94" s="302">
        <f t="shared" si="18"/>
        <v>0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0.75</v>
      </c>
      <c r="U94" s="308">
        <f t="shared" si="24"/>
        <v>0</v>
      </c>
      <c r="V94" s="308">
        <f t="shared" si="20"/>
        <v>0.75</v>
      </c>
      <c r="W94" s="323">
        <f t="shared" si="21"/>
        <v>0.25</v>
      </c>
      <c r="X94" s="309">
        <f t="shared" si="23"/>
        <v>0.75</v>
      </c>
      <c r="Y94" s="324">
        <v>0.01</v>
      </c>
      <c r="Z94" s="324" t="s">
        <v>292</v>
      </c>
    </row>
    <row r="95" spans="1:26" ht="18" customHeight="1" thickBot="1" x14ac:dyDescent="0.3">
      <c r="A95" s="311" t="s">
        <v>270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0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0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9</v>
      </c>
      <c r="I96" s="315">
        <v>0</v>
      </c>
      <c r="J96" s="298">
        <f t="shared" si="17"/>
        <v>9</v>
      </c>
      <c r="K96" s="316">
        <v>1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10.5</v>
      </c>
      <c r="U96" s="308">
        <f t="shared" si="24"/>
        <v>0</v>
      </c>
      <c r="V96" s="308">
        <f t="shared" si="20"/>
        <v>10.5</v>
      </c>
      <c r="W96" s="323">
        <f t="shared" si="21"/>
        <v>1</v>
      </c>
      <c r="X96" s="309">
        <f t="shared" si="23"/>
        <v>10.5</v>
      </c>
      <c r="Y96" s="324">
        <v>1.23</v>
      </c>
      <c r="Z96" s="324" t="s">
        <v>303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47</v>
      </c>
      <c r="I97" s="315">
        <v>0</v>
      </c>
      <c r="J97" s="298">
        <f t="shared" si="17"/>
        <v>47</v>
      </c>
      <c r="K97" s="316">
        <v>7</v>
      </c>
      <c r="L97" s="317">
        <v>12</v>
      </c>
      <c r="M97" s="318">
        <v>0</v>
      </c>
      <c r="N97" s="302">
        <f t="shared" si="18"/>
        <v>12</v>
      </c>
      <c r="O97" s="319">
        <v>2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80</v>
      </c>
      <c r="U97" s="308">
        <f t="shared" si="24"/>
        <v>0</v>
      </c>
      <c r="V97" s="308">
        <f t="shared" si="20"/>
        <v>80</v>
      </c>
      <c r="W97" s="323">
        <f t="shared" si="21"/>
        <v>10</v>
      </c>
      <c r="X97" s="309">
        <f t="shared" si="23"/>
        <v>80</v>
      </c>
      <c r="Y97" s="324">
        <v>5.5</v>
      </c>
      <c r="Z97" s="324" t="s">
        <v>304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1</v>
      </c>
      <c r="L98" s="317">
        <v>1</v>
      </c>
      <c r="M98" s="318">
        <v>0</v>
      </c>
      <c r="N98" s="302">
        <f t="shared" si="18"/>
        <v>1</v>
      </c>
      <c r="O98" s="319">
        <v>1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2</v>
      </c>
      <c r="X98" s="309">
        <f t="shared" si="23"/>
        <v>6</v>
      </c>
      <c r="Y98" s="324">
        <v>1.25</v>
      </c>
      <c r="Z98" s="324" t="s">
        <v>305</v>
      </c>
    </row>
    <row r="99" spans="1:27" ht="18" customHeight="1" thickBot="1" x14ac:dyDescent="0.3">
      <c r="A99" s="311" t="s">
        <v>270</v>
      </c>
      <c r="B99" s="312" t="s">
        <v>310</v>
      </c>
      <c r="C99" s="313" t="s">
        <v>102</v>
      </c>
      <c r="D99" s="314">
        <v>0.75</v>
      </c>
      <c r="E99" s="314">
        <v>0</v>
      </c>
      <c r="F99" s="296">
        <f t="shared" si="22"/>
        <v>0.75</v>
      </c>
      <c r="G99" s="331">
        <v>0.75</v>
      </c>
      <c r="H99" s="325">
        <v>3.5</v>
      </c>
      <c r="I99" s="315">
        <v>0</v>
      </c>
      <c r="J99" s="298">
        <f t="shared" si="17"/>
        <v>3.5</v>
      </c>
      <c r="K99" s="316">
        <v>1</v>
      </c>
      <c r="L99" s="317">
        <v>0</v>
      </c>
      <c r="M99" s="318">
        <v>0</v>
      </c>
      <c r="N99" s="302">
        <f t="shared" si="18"/>
        <v>0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4.25</v>
      </c>
      <c r="U99" s="308">
        <f t="shared" si="24"/>
        <v>0</v>
      </c>
      <c r="V99" s="308">
        <f t="shared" si="20"/>
        <v>4.25</v>
      </c>
      <c r="W99" s="323">
        <f t="shared" si="21"/>
        <v>1.75</v>
      </c>
      <c r="X99" s="309">
        <f t="shared" si="23"/>
        <v>4.25</v>
      </c>
      <c r="Y99" s="324">
        <v>0.04</v>
      </c>
      <c r="Z99" s="324" t="s">
        <v>306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270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10</v>
      </c>
      <c r="I101" s="315">
        <v>0</v>
      </c>
      <c r="J101" s="298">
        <f t="shared" si="17"/>
        <v>10</v>
      </c>
      <c r="K101" s="316">
        <v>1</v>
      </c>
      <c r="L101" s="317">
        <v>4</v>
      </c>
      <c r="M101" s="318">
        <v>0</v>
      </c>
      <c r="N101" s="302">
        <f t="shared" si="26"/>
        <v>4</v>
      </c>
      <c r="O101" s="319">
        <v>0</v>
      </c>
      <c r="P101" s="320">
        <v>1</v>
      </c>
      <c r="Q101" s="321">
        <v>0</v>
      </c>
      <c r="R101" s="306">
        <f t="shared" si="27"/>
        <v>1</v>
      </c>
      <c r="S101" s="322">
        <v>0</v>
      </c>
      <c r="T101" s="323">
        <f t="shared" si="25"/>
        <v>18</v>
      </c>
      <c r="U101" s="308">
        <f t="shared" si="24"/>
        <v>0</v>
      </c>
      <c r="V101" s="308">
        <f t="shared" si="28"/>
        <v>18</v>
      </c>
      <c r="W101" s="323">
        <f t="shared" si="29"/>
        <v>1</v>
      </c>
      <c r="X101" s="309">
        <f t="shared" si="23"/>
        <v>18</v>
      </c>
      <c r="Y101" s="324">
        <v>0.4</v>
      </c>
      <c r="Z101" s="324" t="s">
        <v>307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0</v>
      </c>
      <c r="L102" s="317">
        <v>1</v>
      </c>
      <c r="M102" s="318">
        <v>0</v>
      </c>
      <c r="N102" s="302">
        <f t="shared" si="26"/>
        <v>1</v>
      </c>
      <c r="O102" s="319">
        <v>0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0</v>
      </c>
      <c r="X102" s="309">
        <f t="shared" si="23"/>
        <v>8</v>
      </c>
      <c r="Y102" s="324">
        <v>0.91</v>
      </c>
      <c r="Z102" s="324" t="s">
        <v>274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5</v>
      </c>
      <c r="E103" s="314">
        <v>0.5</v>
      </c>
      <c r="F103" s="296">
        <f t="shared" si="22"/>
        <v>4.5</v>
      </c>
      <c r="G103" s="331">
        <v>0.5</v>
      </c>
      <c r="H103" s="325">
        <v>14</v>
      </c>
      <c r="I103" s="315">
        <v>0.5</v>
      </c>
      <c r="J103" s="298">
        <f t="shared" si="17"/>
        <v>13.5</v>
      </c>
      <c r="K103" s="316">
        <v>1.5</v>
      </c>
      <c r="L103" s="317">
        <v>3</v>
      </c>
      <c r="M103" s="318">
        <v>1</v>
      </c>
      <c r="N103" s="302">
        <f t="shared" si="26"/>
        <v>2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22</v>
      </c>
      <c r="U103" s="308">
        <f t="shared" si="24"/>
        <v>2</v>
      </c>
      <c r="V103" s="308">
        <f t="shared" si="28"/>
        <v>20</v>
      </c>
      <c r="W103" s="323">
        <f t="shared" si="29"/>
        <v>3</v>
      </c>
      <c r="X103" s="309">
        <f t="shared" si="23"/>
        <v>20</v>
      </c>
      <c r="Y103" s="324">
        <v>1.5</v>
      </c>
      <c r="Z103" s="324" t="s">
        <v>313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8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210.76000000000002</v>
      </c>
      <c r="E106" s="338">
        <f t="shared" si="30"/>
        <v>2.5</v>
      </c>
      <c r="F106" s="338">
        <f>SUM(F4:F105)</f>
        <v>208.26000000000002</v>
      </c>
      <c r="G106" s="338">
        <f t="shared" si="30"/>
        <v>8</v>
      </c>
      <c r="H106" s="338">
        <f t="shared" si="30"/>
        <v>938.88</v>
      </c>
      <c r="I106" s="338">
        <f t="shared" si="30"/>
        <v>7.5</v>
      </c>
      <c r="J106" s="338">
        <f t="shared" si="30"/>
        <v>931.38</v>
      </c>
      <c r="K106" s="338">
        <f t="shared" si="30"/>
        <v>61</v>
      </c>
      <c r="L106" s="338">
        <f t="shared" si="30"/>
        <v>186.15</v>
      </c>
      <c r="M106" s="338">
        <f t="shared" si="30"/>
        <v>1</v>
      </c>
      <c r="N106" s="338">
        <f t="shared" si="30"/>
        <v>185.15</v>
      </c>
      <c r="O106" s="338">
        <f>SUM(O4:O105)</f>
        <v>17</v>
      </c>
      <c r="P106" s="338">
        <f t="shared" si="30"/>
        <v>62.6</v>
      </c>
      <c r="Q106" s="338">
        <f t="shared" si="30"/>
        <v>0</v>
      </c>
      <c r="R106" s="338">
        <f t="shared" si="30"/>
        <v>62.6</v>
      </c>
      <c r="S106" s="338">
        <f t="shared" si="30"/>
        <v>2</v>
      </c>
      <c r="T106" s="338">
        <f t="shared" si="30"/>
        <v>1400.3899999999999</v>
      </c>
      <c r="U106" s="338">
        <f t="shared" si="30"/>
        <v>11</v>
      </c>
      <c r="V106" s="338">
        <f t="shared" si="30"/>
        <v>1389.3899999999999</v>
      </c>
      <c r="W106" s="338">
        <f t="shared" si="30"/>
        <v>88</v>
      </c>
      <c r="X106" s="338">
        <f>SUM(X4:X105)</f>
        <v>1389.3899999999999</v>
      </c>
      <c r="Y106" s="338">
        <f>SUM(Y4:Y105)</f>
        <v>80.77000000000001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C4" sqref="C4:K4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3" t="s">
        <v>320</v>
      </c>
      <c r="B1" s="434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3"/>
      <c r="B2" s="246"/>
      <c r="C2" s="41" t="s">
        <v>247</v>
      </c>
      <c r="D2" s="244" t="s">
        <v>247</v>
      </c>
      <c r="E2" s="244" t="s">
        <v>247</v>
      </c>
      <c r="F2" s="244" t="s">
        <v>247</v>
      </c>
      <c r="G2" s="244" t="s">
        <v>247</v>
      </c>
      <c r="H2" s="244" t="s">
        <v>247</v>
      </c>
      <c r="I2" s="244" t="s">
        <v>247</v>
      </c>
      <c r="J2" s="42" t="s">
        <v>247</v>
      </c>
      <c r="K2" s="245" t="s">
        <v>247</v>
      </c>
    </row>
    <row r="3" spans="1:11" s="1" customFormat="1" ht="15.6" x14ac:dyDescent="0.25">
      <c r="A3" s="215"/>
      <c r="B3" s="216" t="s">
        <v>0</v>
      </c>
      <c r="C3" s="248">
        <v>90</v>
      </c>
      <c r="D3" s="251">
        <v>75</v>
      </c>
      <c r="E3" s="251">
        <v>75</v>
      </c>
      <c r="F3" s="251">
        <v>90</v>
      </c>
      <c r="G3" s="251">
        <v>75</v>
      </c>
      <c r="H3" s="251">
        <v>75</v>
      </c>
      <c r="I3" s="251">
        <v>75</v>
      </c>
      <c r="J3" s="252">
        <v>75</v>
      </c>
      <c r="K3" s="253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98.821159441915995</v>
      </c>
      <c r="D4" s="36">
        <v>79.711529468353802</v>
      </c>
      <c r="E4" s="36">
        <v>68.496706889091897</v>
      </c>
      <c r="F4" s="36">
        <v>94.3022790883646</v>
      </c>
      <c r="G4" s="36">
        <v>84.187365538822604</v>
      </c>
      <c r="H4" s="36">
        <v>81.324599708879205</v>
      </c>
      <c r="I4" s="36">
        <v>88.633618520382498</v>
      </c>
      <c r="J4" s="36">
        <v>98.850988240055798</v>
      </c>
      <c r="K4" s="36">
        <v>89.873166864843398</v>
      </c>
    </row>
    <row r="5" spans="1:11" s="1" customFormat="1" ht="17.25" customHeight="1" x14ac:dyDescent="0.3">
      <c r="A5" s="37" t="s">
        <v>142</v>
      </c>
      <c r="B5" s="38" t="s">
        <v>5</v>
      </c>
      <c r="C5" s="249">
        <v>93.6</v>
      </c>
      <c r="D5" s="247">
        <v>68.895643363728496</v>
      </c>
      <c r="E5" s="254">
        <v>72.150259067357496</v>
      </c>
      <c r="F5" s="247">
        <v>93.162393162393201</v>
      </c>
      <c r="G5" s="254">
        <v>86.6666666666667</v>
      </c>
      <c r="H5" s="247">
        <v>71.641791044776099</v>
      </c>
      <c r="I5" s="254">
        <v>88.848594741613795</v>
      </c>
      <c r="J5" s="247">
        <v>98.899755501222501</v>
      </c>
      <c r="K5" s="254">
        <v>88.607594936708907</v>
      </c>
    </row>
    <row r="6" spans="1:11" s="1" customFormat="1" ht="17.25" customHeight="1" x14ac:dyDescent="0.3">
      <c r="A6" s="43" t="s">
        <v>152</v>
      </c>
      <c r="B6" s="44" t="s">
        <v>6</v>
      </c>
      <c r="C6" s="250">
        <v>96</v>
      </c>
      <c r="D6" s="238">
        <v>80.6282722513089</v>
      </c>
      <c r="E6" s="255">
        <v>31.1111111111111</v>
      </c>
      <c r="F6" s="238">
        <v>92.857142857142904</v>
      </c>
      <c r="G6" s="255">
        <v>86.6666666666667</v>
      </c>
      <c r="H6" s="238">
        <v>37.5</v>
      </c>
      <c r="I6" s="255">
        <v>91.213389121338906</v>
      </c>
      <c r="J6" s="238">
        <v>96.688741721854299</v>
      </c>
      <c r="K6" s="255">
        <v>37.5</v>
      </c>
    </row>
    <row r="7" spans="1:11" s="1" customFormat="1" ht="17.25" customHeight="1" x14ac:dyDescent="0.3">
      <c r="A7" s="43" t="s">
        <v>152</v>
      </c>
      <c r="B7" s="44" t="s">
        <v>7</v>
      </c>
      <c r="C7" s="250">
        <v>100</v>
      </c>
      <c r="D7" s="238">
        <v>94.890510948905103</v>
      </c>
      <c r="E7" s="255">
        <v>88.636363636363598</v>
      </c>
      <c r="F7" s="238" t="s">
        <v>155</v>
      </c>
      <c r="G7" s="255" t="s">
        <v>155</v>
      </c>
      <c r="H7" s="238">
        <v>88.8888888888889</v>
      </c>
      <c r="I7" s="255">
        <v>96.078431372549005</v>
      </c>
      <c r="J7" s="238">
        <v>100</v>
      </c>
      <c r="K7" s="255">
        <v>100</v>
      </c>
    </row>
    <row r="8" spans="1:11" s="1" customFormat="1" ht="17.25" customHeight="1" x14ac:dyDescent="0.3">
      <c r="A8" s="43" t="s">
        <v>153</v>
      </c>
      <c r="B8" s="44" t="s">
        <v>8</v>
      </c>
      <c r="C8" s="250">
        <v>85.714285714285694</v>
      </c>
      <c r="D8" s="238">
        <v>85.8798735511064</v>
      </c>
      <c r="E8" s="255">
        <v>85.2173913043478</v>
      </c>
      <c r="F8" s="238">
        <v>100</v>
      </c>
      <c r="G8" s="255">
        <v>86.2068965517241</v>
      </c>
      <c r="H8" s="238">
        <v>66.6666666666667</v>
      </c>
      <c r="I8" s="255">
        <v>81.538461538461505</v>
      </c>
      <c r="J8" s="238">
        <v>97.854077253218904</v>
      </c>
      <c r="K8" s="255">
        <v>77.272727272727295</v>
      </c>
    </row>
    <row r="9" spans="1:11" s="1" customFormat="1" ht="17.25" customHeight="1" x14ac:dyDescent="0.3">
      <c r="A9" s="43" t="s">
        <v>152</v>
      </c>
      <c r="B9" s="44" t="s">
        <v>9</v>
      </c>
      <c r="C9" s="250">
        <v>100</v>
      </c>
      <c r="D9" s="238">
        <v>83.512544802867396</v>
      </c>
      <c r="E9" s="255">
        <v>83.3333333333333</v>
      </c>
      <c r="F9" s="238">
        <v>90</v>
      </c>
      <c r="G9" s="255">
        <v>90</v>
      </c>
      <c r="H9" s="238">
        <v>100</v>
      </c>
      <c r="I9" s="255">
        <v>91.737891737891701</v>
      </c>
      <c r="J9" s="238">
        <v>100</v>
      </c>
      <c r="K9" s="255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0">
        <v>100</v>
      </c>
      <c r="D10" s="238">
        <v>65.346534653465397</v>
      </c>
      <c r="E10" s="255">
        <v>33.3333333333333</v>
      </c>
      <c r="F10" s="238">
        <v>100</v>
      </c>
      <c r="G10" s="255">
        <v>100</v>
      </c>
      <c r="H10" s="238">
        <v>71.428571428571402</v>
      </c>
      <c r="I10" s="255">
        <v>80.459770114942501</v>
      </c>
      <c r="J10" s="238">
        <v>96.774193548387103</v>
      </c>
      <c r="K10" s="255">
        <v>66.6666666666667</v>
      </c>
    </row>
    <row r="11" spans="1:11" s="1" customFormat="1" ht="17.25" customHeight="1" x14ac:dyDescent="0.3">
      <c r="A11" s="43" t="s">
        <v>310</v>
      </c>
      <c r="B11" s="44" t="s">
        <v>11</v>
      </c>
      <c r="C11" s="250">
        <v>99.275362318840607</v>
      </c>
      <c r="D11" s="238">
        <v>78.2577393808495</v>
      </c>
      <c r="E11" s="255">
        <v>76</v>
      </c>
      <c r="F11" s="238">
        <v>98.591549295774698</v>
      </c>
      <c r="G11" s="255">
        <v>97.183098591549296</v>
      </c>
      <c r="H11" s="238">
        <v>78.947368421052602</v>
      </c>
      <c r="I11" s="255">
        <v>83.299180327868896</v>
      </c>
      <c r="J11" s="238">
        <v>98.9690721649485</v>
      </c>
      <c r="K11" s="255">
        <v>87.878787878787904</v>
      </c>
    </row>
    <row r="12" spans="1:11" s="1" customFormat="1" ht="17.25" customHeight="1" x14ac:dyDescent="0.3">
      <c r="A12" s="43" t="s">
        <v>310</v>
      </c>
      <c r="B12" s="44" t="s">
        <v>12</v>
      </c>
      <c r="C12" s="250">
        <v>100</v>
      </c>
      <c r="D12" s="238">
        <v>75.483870967741893</v>
      </c>
      <c r="E12" s="255">
        <v>80.952380952381006</v>
      </c>
      <c r="F12" s="238">
        <v>100</v>
      </c>
      <c r="G12" s="255">
        <v>83.3333333333333</v>
      </c>
      <c r="H12" s="238">
        <v>83.3333333333333</v>
      </c>
      <c r="I12" s="255">
        <v>85.906040268456394</v>
      </c>
      <c r="J12" s="238">
        <v>94.886363636363598</v>
      </c>
      <c r="K12" s="255">
        <v>76.923076923076906</v>
      </c>
    </row>
    <row r="13" spans="1:11" s="1" customFormat="1" ht="17.25" customHeight="1" x14ac:dyDescent="0.3">
      <c r="A13" s="43" t="s">
        <v>166</v>
      </c>
      <c r="B13" s="44" t="s">
        <v>13</v>
      </c>
      <c r="C13" s="250">
        <v>100</v>
      </c>
      <c r="D13" s="238">
        <v>84.018264840182596</v>
      </c>
      <c r="E13" s="255">
        <v>85.353535353535406</v>
      </c>
      <c r="F13" s="238">
        <v>90.476190476190496</v>
      </c>
      <c r="G13" s="255">
        <v>80.952380952381006</v>
      </c>
      <c r="H13" s="238">
        <v>80</v>
      </c>
      <c r="I13" s="255">
        <v>92.947558770343605</v>
      </c>
      <c r="J13" s="238">
        <v>97.264437689969597</v>
      </c>
      <c r="K13" s="255">
        <v>78.571428571428598</v>
      </c>
    </row>
    <row r="14" spans="1:11" s="1" customFormat="1" ht="17.25" customHeight="1" x14ac:dyDescent="0.3">
      <c r="A14" s="43" t="s">
        <v>166</v>
      </c>
      <c r="B14" s="44" t="s">
        <v>14</v>
      </c>
      <c r="C14" s="250">
        <v>98.148148148148195</v>
      </c>
      <c r="D14" s="238">
        <v>84.357541899441301</v>
      </c>
      <c r="E14" s="255">
        <v>92.290249433106595</v>
      </c>
      <c r="F14" s="238">
        <v>98.684210526315795</v>
      </c>
      <c r="G14" s="255">
        <v>95.424836601307206</v>
      </c>
      <c r="H14" s="238">
        <v>85.263157894736807</v>
      </c>
      <c r="I14" s="255">
        <v>95.974025974026006</v>
      </c>
      <c r="J14" s="238">
        <v>97.7777777777778</v>
      </c>
      <c r="K14" s="255">
        <v>80.434782608695699</v>
      </c>
    </row>
    <row r="15" spans="1:11" s="1" customFormat="1" ht="17.25" customHeight="1" x14ac:dyDescent="0.3">
      <c r="A15" s="43" t="s">
        <v>251</v>
      </c>
      <c r="B15" s="44" t="s">
        <v>15</v>
      </c>
      <c r="C15" s="250">
        <v>100</v>
      </c>
      <c r="D15" s="238">
        <v>81.316348195329098</v>
      </c>
      <c r="E15" s="255">
        <v>95.468277945619306</v>
      </c>
      <c r="F15" s="238">
        <v>97.297297297297305</v>
      </c>
      <c r="G15" s="255">
        <v>84.057971014492793</v>
      </c>
      <c r="H15" s="238">
        <v>70.072992700729898</v>
      </c>
      <c r="I15" s="255">
        <v>92.808219178082197</v>
      </c>
      <c r="J15" s="238">
        <v>99.638989169675099</v>
      </c>
      <c r="K15" s="255">
        <v>96.296296296296305</v>
      </c>
    </row>
    <row r="16" spans="1:11" s="1" customFormat="1" ht="17.25" customHeight="1" x14ac:dyDescent="0.3">
      <c r="A16" s="43" t="s">
        <v>152</v>
      </c>
      <c r="B16" s="44" t="s">
        <v>16</v>
      </c>
      <c r="C16" s="250">
        <v>100</v>
      </c>
      <c r="D16" s="238">
        <v>79.043062200956896</v>
      </c>
      <c r="E16" s="255">
        <v>91.698113207547195</v>
      </c>
      <c r="F16" s="238">
        <v>94.520547945205493</v>
      </c>
      <c r="G16" s="255">
        <v>92</v>
      </c>
      <c r="H16" s="238">
        <v>87.037037037036995</v>
      </c>
      <c r="I16" s="255">
        <v>93.222106360792495</v>
      </c>
      <c r="J16" s="238">
        <v>98.300283286118997</v>
      </c>
      <c r="K16" s="255">
        <v>90.909090909090907</v>
      </c>
    </row>
    <row r="17" spans="1:11" s="1" customFormat="1" ht="17.25" customHeight="1" x14ac:dyDescent="0.3">
      <c r="A17" s="43" t="s">
        <v>153</v>
      </c>
      <c r="B17" s="44" t="s">
        <v>17</v>
      </c>
      <c r="C17" s="250">
        <v>99.545454545454504</v>
      </c>
      <c r="D17" s="238">
        <v>94.080604534005005</v>
      </c>
      <c r="E17" s="255">
        <v>85.611510791366896</v>
      </c>
      <c r="F17" s="238">
        <v>95.302013422818803</v>
      </c>
      <c r="G17" s="255">
        <v>91.216216216216196</v>
      </c>
      <c r="H17" s="238">
        <v>80.379746835443001</v>
      </c>
      <c r="I17" s="255">
        <v>99.436619718309899</v>
      </c>
      <c r="J17" s="238">
        <v>99.861495844875293</v>
      </c>
      <c r="K17" s="255">
        <v>99.4082840236686</v>
      </c>
    </row>
    <row r="18" spans="1:11" s="1" customFormat="1" ht="17.25" customHeight="1" x14ac:dyDescent="0.3">
      <c r="A18" s="43" t="s">
        <v>152</v>
      </c>
      <c r="B18" s="44" t="s">
        <v>18</v>
      </c>
      <c r="C18" s="250">
        <v>100</v>
      </c>
      <c r="D18" s="238">
        <v>82.826475849731693</v>
      </c>
      <c r="E18" s="255">
        <v>92.338709677419303</v>
      </c>
      <c r="F18" s="238">
        <v>94.230769230769198</v>
      </c>
      <c r="G18" s="255">
        <v>94.230769230769198</v>
      </c>
      <c r="H18" s="238">
        <v>92.857142857142904</v>
      </c>
      <c r="I18" s="255">
        <v>94.5705024311183</v>
      </c>
      <c r="J18" s="238">
        <v>98.950131233595798</v>
      </c>
      <c r="K18" s="255">
        <v>89.473684210526301</v>
      </c>
    </row>
    <row r="19" spans="1:11" s="1" customFormat="1" ht="17.25" customHeight="1" x14ac:dyDescent="0.3">
      <c r="A19" s="43" t="s">
        <v>310</v>
      </c>
      <c r="B19" s="44" t="s">
        <v>19</v>
      </c>
      <c r="C19" s="250">
        <v>100</v>
      </c>
      <c r="D19" s="238">
        <v>88.118811881188094</v>
      </c>
      <c r="E19" s="255">
        <v>84.210526315789494</v>
      </c>
      <c r="F19" s="238">
        <v>100</v>
      </c>
      <c r="G19" s="255">
        <v>100</v>
      </c>
      <c r="H19" s="238">
        <v>87.5</v>
      </c>
      <c r="I19" s="255">
        <v>81.481481481481495</v>
      </c>
      <c r="J19" s="238">
        <v>100</v>
      </c>
      <c r="K19" s="255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0">
        <v>97.560975609756099</v>
      </c>
      <c r="D20" s="238">
        <v>61.045130641330204</v>
      </c>
      <c r="E20" s="255">
        <v>31.065088757396499</v>
      </c>
      <c r="F20" s="238">
        <v>88.235294117647101</v>
      </c>
      <c r="G20" s="255">
        <v>61.1111111111111</v>
      </c>
      <c r="H20" s="238">
        <v>57.142857142857103</v>
      </c>
      <c r="I20" s="255">
        <v>77.7777777777778</v>
      </c>
      <c r="J20" s="238">
        <v>97.173144876325097</v>
      </c>
      <c r="K20" s="255">
        <v>38.461538461538503</v>
      </c>
    </row>
    <row r="21" spans="1:11" s="1" customFormat="1" ht="17.25" customHeight="1" x14ac:dyDescent="0.3">
      <c r="A21" s="45" t="s">
        <v>142</v>
      </c>
      <c r="B21" s="44" t="s">
        <v>21</v>
      </c>
      <c r="C21" s="250">
        <v>100</v>
      </c>
      <c r="D21" s="238">
        <v>78.723404255319195</v>
      </c>
      <c r="E21" s="255">
        <v>88.3333333333333</v>
      </c>
      <c r="F21" s="238">
        <v>100</v>
      </c>
      <c r="G21" s="255">
        <v>100</v>
      </c>
      <c r="H21" s="238">
        <v>68.181818181818201</v>
      </c>
      <c r="I21" s="255">
        <v>84.751773049645394</v>
      </c>
      <c r="J21" s="238">
        <v>100</v>
      </c>
      <c r="K21" s="255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50">
        <v>99.438202247191001</v>
      </c>
      <c r="D22" s="238">
        <v>82.597173144876294</v>
      </c>
      <c r="E22" s="255">
        <v>95.779220779220793</v>
      </c>
      <c r="F22" s="238">
        <v>95.104895104895107</v>
      </c>
      <c r="G22" s="255">
        <v>88.970588235294102</v>
      </c>
      <c r="H22" s="238">
        <v>82.945736434108497</v>
      </c>
      <c r="I22" s="255">
        <v>93.060240963855406</v>
      </c>
      <c r="J22" s="238">
        <v>99.868766404199505</v>
      </c>
      <c r="K22" s="255">
        <v>98.591549295774698</v>
      </c>
    </row>
    <row r="23" spans="1:11" s="1" customFormat="1" ht="17.25" customHeight="1" x14ac:dyDescent="0.3">
      <c r="A23" s="43" t="s">
        <v>142</v>
      </c>
      <c r="B23" s="44" t="s">
        <v>23</v>
      </c>
      <c r="C23" s="250">
        <v>100</v>
      </c>
      <c r="D23" s="238">
        <v>82.131147540983605</v>
      </c>
      <c r="E23" s="255">
        <v>78.974358974359006</v>
      </c>
      <c r="F23" s="238">
        <v>95.652173913043498</v>
      </c>
      <c r="G23" s="255">
        <v>89.361702127659598</v>
      </c>
      <c r="H23" s="238">
        <v>100</v>
      </c>
      <c r="I23" s="255">
        <v>91.028037383177605</v>
      </c>
      <c r="J23" s="238">
        <v>99.431818181818201</v>
      </c>
      <c r="K23" s="255">
        <v>93.3333333333333</v>
      </c>
    </row>
    <row r="24" spans="1:11" s="1" customFormat="1" ht="17.25" customHeight="1" x14ac:dyDescent="0.3">
      <c r="A24" s="43" t="s">
        <v>251</v>
      </c>
      <c r="B24" s="44" t="s">
        <v>24</v>
      </c>
      <c r="C24" s="250">
        <v>100</v>
      </c>
      <c r="D24" s="238">
        <v>83</v>
      </c>
      <c r="E24" s="255">
        <v>98.305084745762699</v>
      </c>
      <c r="F24" s="238">
        <v>100</v>
      </c>
      <c r="G24" s="255">
        <v>92.857142857142904</v>
      </c>
      <c r="H24" s="238">
        <v>82.5</v>
      </c>
      <c r="I24" s="255">
        <v>87.903225806451601</v>
      </c>
      <c r="J24" s="238">
        <v>100</v>
      </c>
      <c r="K24" s="255">
        <v>100</v>
      </c>
    </row>
    <row r="25" spans="1:11" s="1" customFormat="1" ht="17.25" customHeight="1" x14ac:dyDescent="0.3">
      <c r="A25" s="43" t="s">
        <v>310</v>
      </c>
      <c r="B25" s="44" t="s">
        <v>25</v>
      </c>
      <c r="C25" s="250">
        <v>100</v>
      </c>
      <c r="D25" s="238">
        <v>77.045454545454604</v>
      </c>
      <c r="E25" s="255">
        <v>87.272727272727295</v>
      </c>
      <c r="F25" s="238">
        <v>100</v>
      </c>
      <c r="G25" s="255">
        <v>90</v>
      </c>
      <c r="H25" s="238">
        <v>81.818181818181799</v>
      </c>
      <c r="I25" s="255">
        <v>87.258687258687303</v>
      </c>
      <c r="J25" s="238">
        <v>96.610169491525397</v>
      </c>
      <c r="K25" s="255">
        <v>69.230769230769198</v>
      </c>
    </row>
    <row r="26" spans="1:11" s="1" customFormat="1" ht="17.25" customHeight="1" x14ac:dyDescent="0.3">
      <c r="A26" s="43" t="s">
        <v>251</v>
      </c>
      <c r="B26" s="44" t="s">
        <v>26</v>
      </c>
      <c r="C26" s="250">
        <v>100</v>
      </c>
      <c r="D26" s="238">
        <v>87.341772151898695</v>
      </c>
      <c r="E26" s="255">
        <v>85.714285714285694</v>
      </c>
      <c r="F26" s="238">
        <v>100</v>
      </c>
      <c r="G26" s="255">
        <v>100</v>
      </c>
      <c r="H26" s="238">
        <v>75</v>
      </c>
      <c r="I26" s="255">
        <v>100</v>
      </c>
      <c r="J26" s="238">
        <v>100</v>
      </c>
      <c r="K26" s="255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0">
        <v>98.275862068965495</v>
      </c>
      <c r="D27" s="238">
        <v>76.448362720402997</v>
      </c>
      <c r="E27" s="255">
        <v>72.195121951219505</v>
      </c>
      <c r="F27" s="238">
        <v>97.709923664122101</v>
      </c>
      <c r="G27" s="255">
        <v>94.573643410852696</v>
      </c>
      <c r="H27" s="238">
        <v>84.507042253521107</v>
      </c>
      <c r="I27" s="255">
        <v>83.659818442427095</v>
      </c>
      <c r="J27" s="238">
        <v>98.6666666666667</v>
      </c>
      <c r="K27" s="255">
        <v>80.769230769230802</v>
      </c>
    </row>
    <row r="28" spans="1:11" s="1" customFormat="1" ht="17.25" customHeight="1" x14ac:dyDescent="0.3">
      <c r="A28" s="43" t="s">
        <v>166</v>
      </c>
      <c r="B28" s="44" t="s">
        <v>28</v>
      </c>
      <c r="C28" s="250">
        <v>100</v>
      </c>
      <c r="D28" s="238">
        <v>80.718188914910201</v>
      </c>
      <c r="E28" s="255">
        <v>70.646766169154205</v>
      </c>
      <c r="F28" s="238">
        <v>92.631578947368396</v>
      </c>
      <c r="G28" s="255">
        <v>69.047619047619094</v>
      </c>
      <c r="H28" s="238">
        <v>72.289156626505999</v>
      </c>
      <c r="I28" s="255">
        <v>75.186846038864005</v>
      </c>
      <c r="J28" s="238">
        <v>99.740259740259702</v>
      </c>
      <c r="K28" s="255">
        <v>97.872340425531902</v>
      </c>
    </row>
    <row r="29" spans="1:11" s="1" customFormat="1" ht="17.25" customHeight="1" x14ac:dyDescent="0.3">
      <c r="A29" s="43" t="s">
        <v>166</v>
      </c>
      <c r="B29" s="44" t="s">
        <v>29</v>
      </c>
      <c r="C29" s="250">
        <v>97.959183673469397</v>
      </c>
      <c r="D29" s="238">
        <v>86.104060913705595</v>
      </c>
      <c r="E29" s="255">
        <v>74.1721854304636</v>
      </c>
      <c r="F29" s="238">
        <v>89.423076923076906</v>
      </c>
      <c r="G29" s="255">
        <v>76.576576576576599</v>
      </c>
      <c r="H29" s="238">
        <v>80.645161290322605</v>
      </c>
      <c r="I29" s="255">
        <v>84.856230031948897</v>
      </c>
      <c r="J29" s="238">
        <v>97.844827586206904</v>
      </c>
      <c r="K29" s="255">
        <v>80</v>
      </c>
    </row>
    <row r="30" spans="1:11" s="1" customFormat="1" ht="17.25" customHeight="1" x14ac:dyDescent="0.3">
      <c r="A30" s="43" t="s">
        <v>166</v>
      </c>
      <c r="B30" s="44" t="s">
        <v>30</v>
      </c>
      <c r="C30" s="250">
        <v>99.053627760252397</v>
      </c>
      <c r="D30" s="238">
        <v>81.711899791231701</v>
      </c>
      <c r="E30" s="255">
        <v>79.273301737756697</v>
      </c>
      <c r="F30" s="238">
        <v>94.941634241245097</v>
      </c>
      <c r="G30" s="255">
        <v>85.127201565557698</v>
      </c>
      <c r="H30" s="238">
        <v>83.931947069943305</v>
      </c>
      <c r="I30" s="255">
        <v>95.2648475120385</v>
      </c>
      <c r="J30" s="238">
        <v>98.5319516407599</v>
      </c>
      <c r="K30" s="255">
        <v>89.375</v>
      </c>
    </row>
    <row r="31" spans="1:11" s="1" customFormat="1" ht="17.25" customHeight="1" x14ac:dyDescent="0.3">
      <c r="A31" s="43" t="s">
        <v>310</v>
      </c>
      <c r="B31" s="44" t="s">
        <v>31</v>
      </c>
      <c r="C31" s="250">
        <v>100</v>
      </c>
      <c r="D31" s="238">
        <v>86.343612334801804</v>
      </c>
      <c r="E31" s="255">
        <v>92.857142857142904</v>
      </c>
      <c r="F31" s="238">
        <v>100</v>
      </c>
      <c r="G31" s="255">
        <v>88.8888888888889</v>
      </c>
      <c r="H31" s="238">
        <v>82.352941176470594</v>
      </c>
      <c r="I31" s="255">
        <v>87.815126050420204</v>
      </c>
      <c r="J31" s="238">
        <v>97.802197802197796</v>
      </c>
      <c r="K31" s="255">
        <v>75</v>
      </c>
    </row>
    <row r="32" spans="1:11" s="1" customFormat="1" ht="17.25" customHeight="1" x14ac:dyDescent="0.3">
      <c r="A32" s="43" t="s">
        <v>310</v>
      </c>
      <c r="B32" s="44" t="s">
        <v>32</v>
      </c>
      <c r="C32" s="250">
        <v>100</v>
      </c>
      <c r="D32" s="238">
        <v>88.235294117647101</v>
      </c>
      <c r="E32" s="255">
        <v>94.117647058823493</v>
      </c>
      <c r="F32" s="238">
        <v>100</v>
      </c>
      <c r="G32" s="255">
        <v>100</v>
      </c>
      <c r="H32" s="238">
        <v>91.6666666666667</v>
      </c>
      <c r="I32" s="255">
        <v>88.030888030887994</v>
      </c>
      <c r="J32" s="238">
        <v>99</v>
      </c>
      <c r="K32" s="255">
        <v>90</v>
      </c>
    </row>
    <row r="33" spans="1:11" s="1" customFormat="1" ht="17.25" customHeight="1" x14ac:dyDescent="0.3">
      <c r="A33" s="43" t="s">
        <v>142</v>
      </c>
      <c r="B33" s="44" t="s">
        <v>33</v>
      </c>
      <c r="C33" s="250">
        <v>99.404761904761898</v>
      </c>
      <c r="D33" s="238">
        <v>74.610938194753203</v>
      </c>
      <c r="E33" s="255">
        <v>69.642857142857096</v>
      </c>
      <c r="F33" s="238">
        <v>96.470588235294102</v>
      </c>
      <c r="G33" s="255">
        <v>73.946360153256705</v>
      </c>
      <c r="H33" s="238">
        <v>85.507246376811594</v>
      </c>
      <c r="I33" s="255">
        <v>78.811777076761302</v>
      </c>
      <c r="J33" s="238">
        <v>97.439180537772103</v>
      </c>
      <c r="K33" s="255">
        <v>75.308641975308603</v>
      </c>
    </row>
    <row r="34" spans="1:11" s="1" customFormat="1" ht="17.25" customHeight="1" x14ac:dyDescent="0.3">
      <c r="A34" s="43" t="s">
        <v>142</v>
      </c>
      <c r="B34" s="44" t="s">
        <v>34</v>
      </c>
      <c r="C34" s="250">
        <v>100</v>
      </c>
      <c r="D34" s="238">
        <v>83.9388145315488</v>
      </c>
      <c r="E34" s="255">
        <v>65.384615384615401</v>
      </c>
      <c r="F34" s="238">
        <v>90.196078431372598</v>
      </c>
      <c r="G34" s="255">
        <v>84.905660377358501</v>
      </c>
      <c r="H34" s="238">
        <v>71.428571428571402</v>
      </c>
      <c r="I34" s="255">
        <v>78.457446808510596</v>
      </c>
      <c r="J34" s="238">
        <v>99.386503067484696</v>
      </c>
      <c r="K34" s="255">
        <v>94.4444444444444</v>
      </c>
    </row>
    <row r="35" spans="1:11" s="1" customFormat="1" ht="17.25" customHeight="1" x14ac:dyDescent="0.3">
      <c r="A35" s="43" t="s">
        <v>166</v>
      </c>
      <c r="B35" s="44" t="s">
        <v>35</v>
      </c>
      <c r="C35" s="250">
        <v>96</v>
      </c>
      <c r="D35" s="238">
        <v>73.023255813953497</v>
      </c>
      <c r="E35" s="255">
        <v>60.944206008583699</v>
      </c>
      <c r="F35" s="238">
        <v>84.158415841584201</v>
      </c>
      <c r="G35" s="255">
        <v>78.846153846153797</v>
      </c>
      <c r="H35" s="238">
        <v>83.3333333333333</v>
      </c>
      <c r="I35" s="255">
        <v>84.410646387832699</v>
      </c>
      <c r="J35" s="238">
        <v>97.604790419161702</v>
      </c>
      <c r="K35" s="255">
        <v>69.230769230769198</v>
      </c>
    </row>
    <row r="36" spans="1:11" s="1" customFormat="1" ht="17.25" customHeight="1" x14ac:dyDescent="0.3">
      <c r="A36" s="45" t="s">
        <v>142</v>
      </c>
      <c r="B36" s="44" t="s">
        <v>36</v>
      </c>
      <c r="C36" s="250">
        <v>98.654708520179398</v>
      </c>
      <c r="D36" s="238">
        <v>75.785896346643995</v>
      </c>
      <c r="E36" s="255">
        <v>70.639899623588505</v>
      </c>
      <c r="F36" s="238">
        <v>95.890410958904098</v>
      </c>
      <c r="G36" s="255">
        <v>86.2068965517241</v>
      </c>
      <c r="H36" s="238">
        <v>89.208633093525194</v>
      </c>
      <c r="I36" s="255">
        <v>81.802015411973898</v>
      </c>
      <c r="J36" s="238">
        <v>99.907578558225495</v>
      </c>
      <c r="K36" s="255">
        <v>98.9690721649485</v>
      </c>
    </row>
    <row r="37" spans="1:11" s="1" customFormat="1" ht="17.25" customHeight="1" x14ac:dyDescent="0.3">
      <c r="A37" s="43" t="s">
        <v>238</v>
      </c>
      <c r="B37" s="44" t="s">
        <v>37</v>
      </c>
      <c r="C37" s="250">
        <v>100</v>
      </c>
      <c r="D37" s="238">
        <v>67.150837988826794</v>
      </c>
      <c r="E37" s="255">
        <v>12.7027027027027</v>
      </c>
      <c r="F37" s="238">
        <v>53.846153846153904</v>
      </c>
      <c r="G37" s="255">
        <v>40</v>
      </c>
      <c r="H37" s="238">
        <v>100</v>
      </c>
      <c r="I37" s="255">
        <v>77.476255088195401</v>
      </c>
      <c r="J37" s="238">
        <v>99.078341013824897</v>
      </c>
      <c r="K37" s="255">
        <v>93.75</v>
      </c>
    </row>
    <row r="38" spans="1:11" s="1" customFormat="1" ht="17.25" customHeight="1" x14ac:dyDescent="0.3">
      <c r="A38" s="43" t="s">
        <v>238</v>
      </c>
      <c r="B38" s="44" t="s">
        <v>38</v>
      </c>
      <c r="C38" s="250">
        <v>95.081967213114794</v>
      </c>
      <c r="D38" s="238">
        <v>71.949947862356595</v>
      </c>
      <c r="E38" s="255">
        <v>26.700251889168801</v>
      </c>
      <c r="F38" s="238">
        <v>69.696969696969703</v>
      </c>
      <c r="G38" s="255">
        <v>61.764705882352899</v>
      </c>
      <c r="H38" s="238">
        <v>92.307692307692307</v>
      </c>
      <c r="I38" s="255">
        <v>83.8658146964856</v>
      </c>
      <c r="J38" s="238">
        <v>94.042553191489404</v>
      </c>
      <c r="K38" s="255">
        <v>30</v>
      </c>
    </row>
    <row r="39" spans="1:11" s="1" customFormat="1" ht="17.25" customHeight="1" x14ac:dyDescent="0.3">
      <c r="A39" s="43" t="s">
        <v>142</v>
      </c>
      <c r="B39" s="44" t="s">
        <v>39</v>
      </c>
      <c r="C39" s="250">
        <v>97.5</v>
      </c>
      <c r="D39" s="238">
        <v>77.696190913262996</v>
      </c>
      <c r="E39" s="255">
        <v>74.281018898931805</v>
      </c>
      <c r="F39" s="238">
        <v>98.113207547169793</v>
      </c>
      <c r="G39" s="255">
        <v>94.007490636704105</v>
      </c>
      <c r="H39" s="238">
        <v>78.391959798995003</v>
      </c>
      <c r="I39" s="255">
        <v>97.268986157875105</v>
      </c>
      <c r="J39" s="238">
        <v>99.454148471615696</v>
      </c>
      <c r="K39" s="255">
        <v>94.871794871794904</v>
      </c>
    </row>
    <row r="40" spans="1:11" s="1" customFormat="1" ht="17.25" customHeight="1" x14ac:dyDescent="0.3">
      <c r="A40" s="43" t="s">
        <v>238</v>
      </c>
      <c r="B40" s="44" t="s">
        <v>40</v>
      </c>
      <c r="C40" s="250">
        <v>98.6666666666667</v>
      </c>
      <c r="D40" s="238">
        <v>82.056892778993401</v>
      </c>
      <c r="E40" s="255">
        <v>85.207100591715999</v>
      </c>
      <c r="F40" s="238">
        <v>98.245614035087698</v>
      </c>
      <c r="G40" s="255">
        <v>87.719298245613999</v>
      </c>
      <c r="H40" s="238">
        <v>83.3333333333333</v>
      </c>
      <c r="I40" s="255">
        <v>81.927710843373504</v>
      </c>
      <c r="J40" s="238">
        <v>98.709677419354804</v>
      </c>
      <c r="K40" s="255">
        <v>87.096774193548399</v>
      </c>
    </row>
    <row r="41" spans="1:11" s="1" customFormat="1" ht="17.25" customHeight="1" x14ac:dyDescent="0.3">
      <c r="A41" s="43" t="s">
        <v>152</v>
      </c>
      <c r="B41" s="44" t="s">
        <v>41</v>
      </c>
      <c r="C41" s="250">
        <v>100</v>
      </c>
      <c r="D41" s="238">
        <v>77.559055118110194</v>
      </c>
      <c r="E41" s="255">
        <v>73.980154355016495</v>
      </c>
      <c r="F41" s="238">
        <v>97.925311203319495</v>
      </c>
      <c r="G41" s="255">
        <v>93.877551020408205</v>
      </c>
      <c r="H41" s="238">
        <v>86.428571428571402</v>
      </c>
      <c r="I41" s="255">
        <v>85.5876559422193</v>
      </c>
      <c r="J41" s="238">
        <v>99.627213420316906</v>
      </c>
      <c r="K41" s="255">
        <v>97.2222222222222</v>
      </c>
    </row>
    <row r="42" spans="1:11" s="1" customFormat="1" ht="17.25" customHeight="1" x14ac:dyDescent="0.3">
      <c r="A42" s="43" t="s">
        <v>310</v>
      </c>
      <c r="B42" s="44" t="s">
        <v>42</v>
      </c>
      <c r="C42" s="250">
        <v>100</v>
      </c>
      <c r="D42" s="238">
        <v>83.125</v>
      </c>
      <c r="E42" s="255">
        <v>83.3333333333333</v>
      </c>
      <c r="F42" s="238">
        <v>100</v>
      </c>
      <c r="G42" s="255">
        <v>100</v>
      </c>
      <c r="H42" s="238">
        <v>78.571428571428598</v>
      </c>
      <c r="I42" s="255">
        <v>82.075471698113205</v>
      </c>
      <c r="J42" s="238">
        <v>98.507462686567195</v>
      </c>
      <c r="K42" s="255">
        <v>92.307692307692307</v>
      </c>
    </row>
    <row r="43" spans="1:11" s="1" customFormat="1" ht="17.25" customHeight="1" x14ac:dyDescent="0.3">
      <c r="A43" s="43" t="s">
        <v>251</v>
      </c>
      <c r="B43" s="44" t="s">
        <v>43</v>
      </c>
      <c r="C43" s="250">
        <v>100</v>
      </c>
      <c r="D43" s="238">
        <v>67.961165048543705</v>
      </c>
      <c r="E43" s="255">
        <v>78.571428571428598</v>
      </c>
      <c r="F43" s="238">
        <v>100</v>
      </c>
      <c r="G43" s="255">
        <v>100</v>
      </c>
      <c r="H43" s="238">
        <v>85.714285714285694</v>
      </c>
      <c r="I43" s="255">
        <v>82.352941176470594</v>
      </c>
      <c r="J43" s="238">
        <v>100</v>
      </c>
      <c r="K43" s="255">
        <v>100</v>
      </c>
    </row>
    <row r="44" spans="1:11" s="1" customFormat="1" ht="17.25" customHeight="1" x14ac:dyDescent="0.3">
      <c r="A44" s="43" t="s">
        <v>238</v>
      </c>
      <c r="B44" s="44" t="s">
        <v>44</v>
      </c>
      <c r="C44" s="250">
        <v>98.3333333333333</v>
      </c>
      <c r="D44" s="238">
        <v>77.145359019264504</v>
      </c>
      <c r="E44" s="255">
        <v>90.094339622641499</v>
      </c>
      <c r="F44" s="238">
        <v>89.215686274509807</v>
      </c>
      <c r="G44" s="255">
        <v>86.138613861386105</v>
      </c>
      <c r="H44" s="238">
        <v>93.3333333333333</v>
      </c>
      <c r="I44" s="255">
        <v>91.954022988505699</v>
      </c>
      <c r="J44" s="238">
        <v>99.272727272727295</v>
      </c>
      <c r="K44" s="255">
        <v>91.6666666666667</v>
      </c>
    </row>
    <row r="45" spans="1:11" s="1" customFormat="1" ht="17.25" customHeight="1" x14ac:dyDescent="0.3">
      <c r="A45" s="43" t="s">
        <v>238</v>
      </c>
      <c r="B45" s="44" t="s">
        <v>45</v>
      </c>
      <c r="C45" s="250">
        <v>100</v>
      </c>
      <c r="D45" s="238">
        <v>76.018808777429498</v>
      </c>
      <c r="E45" s="255">
        <v>97.9166666666667</v>
      </c>
      <c r="F45" s="238">
        <v>95.5555555555556</v>
      </c>
      <c r="G45" s="255">
        <v>91.304347826086996</v>
      </c>
      <c r="H45" s="238">
        <v>100</v>
      </c>
      <c r="I45" s="255">
        <v>89.812889812889793</v>
      </c>
      <c r="J45" s="238">
        <v>98.863636363636402</v>
      </c>
      <c r="K45" s="255">
        <v>92.307692307692307</v>
      </c>
    </row>
    <row r="46" spans="1:11" s="1" customFormat="1" ht="17.25" customHeight="1" x14ac:dyDescent="0.3">
      <c r="A46" s="43" t="s">
        <v>142</v>
      </c>
      <c r="B46" s="44" t="s">
        <v>46</v>
      </c>
      <c r="C46" s="250">
        <v>98.981670061099805</v>
      </c>
      <c r="D46" s="238">
        <v>82.9475172291924</v>
      </c>
      <c r="E46" s="255">
        <v>76.240079365079396</v>
      </c>
      <c r="F46" s="238">
        <v>94.801980198019805</v>
      </c>
      <c r="G46" s="255">
        <v>75.1196172248804</v>
      </c>
      <c r="H46" s="238">
        <v>88.328075709779199</v>
      </c>
      <c r="I46" s="255">
        <v>93.619084561675706</v>
      </c>
      <c r="J46" s="238">
        <v>99.161542761319197</v>
      </c>
      <c r="K46" s="255">
        <v>91.935483870967701</v>
      </c>
    </row>
    <row r="47" spans="1:11" s="1" customFormat="1" ht="17.25" customHeight="1" x14ac:dyDescent="0.3">
      <c r="A47" s="43" t="s">
        <v>142</v>
      </c>
      <c r="B47" s="44" t="s">
        <v>47</v>
      </c>
      <c r="C47" s="250">
        <v>99.404761904761898</v>
      </c>
      <c r="D47" s="238">
        <v>81.648936170212806</v>
      </c>
      <c r="E47" s="255">
        <v>77.446808510638306</v>
      </c>
      <c r="F47" s="238">
        <v>94.656488549618302</v>
      </c>
      <c r="G47" s="255">
        <v>80.451127819548901</v>
      </c>
      <c r="H47" s="238">
        <v>80.645161290322605</v>
      </c>
      <c r="I47" s="255">
        <v>94.977973568281897</v>
      </c>
      <c r="J47" s="238">
        <v>98.686371100164195</v>
      </c>
      <c r="K47" s="255">
        <v>82.978723404255305</v>
      </c>
    </row>
    <row r="48" spans="1:11" s="1" customFormat="1" ht="17.25" customHeight="1" x14ac:dyDescent="0.3">
      <c r="A48" s="43" t="s">
        <v>238</v>
      </c>
      <c r="B48" s="44" t="s">
        <v>48</v>
      </c>
      <c r="C48" s="250">
        <v>99.21875</v>
      </c>
      <c r="D48" s="238">
        <v>86.138613861386105</v>
      </c>
      <c r="E48" s="255">
        <v>75.433526011560701</v>
      </c>
      <c r="F48" s="238">
        <v>97.058823529411796</v>
      </c>
      <c r="G48" s="255">
        <v>90.714285714285694</v>
      </c>
      <c r="H48" s="238">
        <v>89.7959183673469</v>
      </c>
      <c r="I48" s="255">
        <v>92.280701754386001</v>
      </c>
      <c r="J48" s="238">
        <v>99.466666666666697</v>
      </c>
      <c r="K48" s="255">
        <v>95.8333333333333</v>
      </c>
    </row>
    <row r="49" spans="1:11" s="1" customFormat="1" ht="17.25" customHeight="1" x14ac:dyDescent="0.3">
      <c r="A49" s="43" t="s">
        <v>153</v>
      </c>
      <c r="B49" s="44" t="s">
        <v>49</v>
      </c>
      <c r="C49" s="250">
        <v>100</v>
      </c>
      <c r="D49" s="238">
        <v>79.449922158796099</v>
      </c>
      <c r="E49" s="255">
        <v>74.725274725274701</v>
      </c>
      <c r="F49" s="238">
        <v>93.661971830985905</v>
      </c>
      <c r="G49" s="255">
        <v>88.732394366197198</v>
      </c>
      <c r="H49" s="238">
        <v>94.117647058823493</v>
      </c>
      <c r="I49" s="255">
        <v>84.816132858837506</v>
      </c>
      <c r="J49" s="238">
        <v>98.589065255731896</v>
      </c>
      <c r="K49" s="255">
        <v>81.395348837209298</v>
      </c>
    </row>
    <row r="50" spans="1:11" s="1" customFormat="1" ht="17.25" customHeight="1" x14ac:dyDescent="0.3">
      <c r="A50" s="43" t="s">
        <v>251</v>
      </c>
      <c r="B50" s="44" t="s">
        <v>50</v>
      </c>
      <c r="C50" s="250">
        <v>97.368421052631604</v>
      </c>
      <c r="D50" s="238">
        <v>77.037037037036995</v>
      </c>
      <c r="E50" s="255">
        <v>72.566371681415902</v>
      </c>
      <c r="F50" s="238">
        <v>96.428571428571402</v>
      </c>
      <c r="G50" s="255">
        <v>89.655172413793096</v>
      </c>
      <c r="H50" s="238">
        <v>84.848484848484901</v>
      </c>
      <c r="I50" s="255">
        <v>97.123519458544806</v>
      </c>
      <c r="J50" s="238">
        <v>95.854922279792802</v>
      </c>
      <c r="K50" s="255">
        <v>66.6666666666667</v>
      </c>
    </row>
    <row r="51" spans="1:11" s="1" customFormat="1" ht="17.25" customHeight="1" x14ac:dyDescent="0.3">
      <c r="A51" s="43" t="s">
        <v>251</v>
      </c>
      <c r="B51" s="44" t="s">
        <v>51</v>
      </c>
      <c r="C51" s="250">
        <v>100</v>
      </c>
      <c r="D51" s="238">
        <v>86.890951276102101</v>
      </c>
      <c r="E51" s="255">
        <v>95.817490494296607</v>
      </c>
      <c r="F51" s="238">
        <v>97.979797979797993</v>
      </c>
      <c r="G51" s="255">
        <v>92</v>
      </c>
      <c r="H51" s="238">
        <v>75.675675675675706</v>
      </c>
      <c r="I51" s="255">
        <v>94.897959183673507</v>
      </c>
      <c r="J51" s="238">
        <v>98.431372549019599</v>
      </c>
      <c r="K51" s="255">
        <v>83.3333333333333</v>
      </c>
    </row>
    <row r="52" spans="1:11" s="1" customFormat="1" ht="17.25" customHeight="1" x14ac:dyDescent="0.3">
      <c r="A52" s="43" t="s">
        <v>310</v>
      </c>
      <c r="B52" s="44" t="s">
        <v>52</v>
      </c>
      <c r="C52" s="250">
        <v>96.428571428571402</v>
      </c>
      <c r="D52" s="238">
        <v>74.007682458386697</v>
      </c>
      <c r="E52" s="255">
        <v>80.198019801980195</v>
      </c>
      <c r="F52" s="238">
        <v>93.3333333333333</v>
      </c>
      <c r="G52" s="255">
        <v>86.6666666666667</v>
      </c>
      <c r="H52" s="238">
        <v>80.952380952381006</v>
      </c>
      <c r="I52" s="255">
        <v>83.3333333333333</v>
      </c>
      <c r="J52" s="238">
        <v>97.8070175438597</v>
      </c>
      <c r="K52" s="255">
        <v>85.294117647058798</v>
      </c>
    </row>
    <row r="53" spans="1:11" s="1" customFormat="1" ht="17.25" customHeight="1" x14ac:dyDescent="0.3">
      <c r="A53" s="43" t="s">
        <v>153</v>
      </c>
      <c r="B53" s="44" t="s">
        <v>53</v>
      </c>
      <c r="C53" s="250">
        <v>95.238095238095198</v>
      </c>
      <c r="D53" s="238">
        <v>74.748398902104299</v>
      </c>
      <c r="E53" s="255">
        <v>70.325203252032495</v>
      </c>
      <c r="F53" s="238">
        <v>88.235294117647101</v>
      </c>
      <c r="G53" s="255">
        <v>79.411764705882405</v>
      </c>
      <c r="H53" s="238">
        <v>86.956521739130395</v>
      </c>
      <c r="I53" s="255">
        <v>90.035587188612098</v>
      </c>
      <c r="J53" s="238">
        <v>98.657718120805399</v>
      </c>
      <c r="K53" s="255">
        <v>82.608695652173907</v>
      </c>
    </row>
    <row r="54" spans="1:11" s="1" customFormat="1" ht="17.25" customHeight="1" x14ac:dyDescent="0.3">
      <c r="A54" s="43" t="s">
        <v>310</v>
      </c>
      <c r="B54" s="44" t="s">
        <v>54</v>
      </c>
      <c r="C54" s="250">
        <v>100</v>
      </c>
      <c r="D54" s="238">
        <v>74.358974358974393</v>
      </c>
      <c r="E54" s="255">
        <v>100</v>
      </c>
      <c r="F54" s="238">
        <v>100</v>
      </c>
      <c r="G54" s="255">
        <v>100</v>
      </c>
      <c r="H54" s="238">
        <v>100</v>
      </c>
      <c r="I54" s="255">
        <v>85.483870967741893</v>
      </c>
      <c r="J54" s="238">
        <v>100</v>
      </c>
      <c r="K54" s="255">
        <v>100</v>
      </c>
    </row>
    <row r="55" spans="1:11" s="1" customFormat="1" ht="17.25" customHeight="1" x14ac:dyDescent="0.3">
      <c r="A55" s="43" t="s">
        <v>152</v>
      </c>
      <c r="B55" s="44" t="s">
        <v>55</v>
      </c>
      <c r="C55" s="250">
        <v>99.390243902438996</v>
      </c>
      <c r="D55" s="238">
        <v>82.492321193505902</v>
      </c>
      <c r="E55" s="255">
        <v>72.397476340693999</v>
      </c>
      <c r="F55" s="238">
        <v>94.827586206896598</v>
      </c>
      <c r="G55" s="255">
        <v>87.5</v>
      </c>
      <c r="H55" s="238">
        <v>91.129032258064498</v>
      </c>
      <c r="I55" s="255">
        <v>91.276459268761997</v>
      </c>
      <c r="J55" s="238">
        <v>99.009900990098998</v>
      </c>
      <c r="K55" s="255">
        <v>81.081081081081095</v>
      </c>
    </row>
    <row r="56" spans="1:11" s="1" customFormat="1" ht="17.25" customHeight="1" x14ac:dyDescent="0.3">
      <c r="A56" s="43" t="s">
        <v>251</v>
      </c>
      <c r="B56" s="44" t="s">
        <v>56</v>
      </c>
      <c r="C56" s="250">
        <v>86.6666666666667</v>
      </c>
      <c r="D56" s="238">
        <v>79.197994987468704</v>
      </c>
      <c r="E56" s="255">
        <v>61.428571428571402</v>
      </c>
      <c r="F56" s="238">
        <v>100</v>
      </c>
      <c r="G56" s="255">
        <v>100</v>
      </c>
      <c r="H56" s="238">
        <v>68</v>
      </c>
      <c r="I56" s="255">
        <v>87.719298245613999</v>
      </c>
      <c r="J56" s="238">
        <v>92.142857142857096</v>
      </c>
      <c r="K56" s="255">
        <v>64.516129032258107</v>
      </c>
    </row>
    <row r="57" spans="1:11" s="1" customFormat="1" ht="17.25" customHeight="1" x14ac:dyDescent="0.3">
      <c r="A57" s="43" t="s">
        <v>238</v>
      </c>
      <c r="B57" s="44" t="s">
        <v>57</v>
      </c>
      <c r="C57" s="250">
        <v>98.224852071005898</v>
      </c>
      <c r="D57" s="238">
        <v>92.428571428571402</v>
      </c>
      <c r="E57" s="255">
        <v>92.288557213930403</v>
      </c>
      <c r="F57" s="238">
        <v>97.658862876254204</v>
      </c>
      <c r="G57" s="255">
        <v>92.8338762214984</v>
      </c>
      <c r="H57" s="238">
        <v>86.065573770491795</v>
      </c>
      <c r="I57" s="255">
        <v>93.672456575682403</v>
      </c>
      <c r="J57" s="238">
        <v>98.866498740554107</v>
      </c>
      <c r="K57" s="255">
        <v>92.5</v>
      </c>
    </row>
    <row r="58" spans="1:11" s="1" customFormat="1" ht="17.25" customHeight="1" x14ac:dyDescent="0.3">
      <c r="A58" s="43" t="s">
        <v>166</v>
      </c>
      <c r="B58" s="44" t="s">
        <v>58</v>
      </c>
      <c r="C58" s="250">
        <v>100</v>
      </c>
      <c r="D58" s="238">
        <v>72.131147540983605</v>
      </c>
      <c r="E58" s="255">
        <v>68</v>
      </c>
      <c r="F58" s="238">
        <v>100</v>
      </c>
      <c r="G58" s="255">
        <v>100</v>
      </c>
      <c r="H58" s="238">
        <v>100</v>
      </c>
      <c r="I58" s="255">
        <v>88.495575221238894</v>
      </c>
      <c r="J58" s="238">
        <v>97.7777777777778</v>
      </c>
      <c r="K58" s="255">
        <v>75</v>
      </c>
    </row>
    <row r="59" spans="1:11" s="1" customFormat="1" ht="17.25" customHeight="1" x14ac:dyDescent="0.3">
      <c r="A59" s="43" t="s">
        <v>153</v>
      </c>
      <c r="B59" s="44" t="s">
        <v>59</v>
      </c>
      <c r="C59" s="250">
        <v>92.857142857142904</v>
      </c>
      <c r="D59" s="238">
        <v>75.787401574803098</v>
      </c>
      <c r="E59" s="255">
        <v>76.0416666666667</v>
      </c>
      <c r="F59" s="238">
        <v>96.551724137931004</v>
      </c>
      <c r="G59" s="255">
        <v>92.857142857142904</v>
      </c>
      <c r="H59" s="238">
        <v>76.315789473684205</v>
      </c>
      <c r="I59" s="255">
        <v>84.177997527812096</v>
      </c>
      <c r="J59" s="238">
        <v>98.540145985401494</v>
      </c>
      <c r="K59" s="255">
        <v>86.6666666666667</v>
      </c>
    </row>
    <row r="60" spans="1:11" s="1" customFormat="1" ht="17.25" customHeight="1" x14ac:dyDescent="0.3">
      <c r="A60" s="43" t="s">
        <v>166</v>
      </c>
      <c r="B60" s="44" t="s">
        <v>60</v>
      </c>
      <c r="C60" s="250">
        <v>96.551724137931004</v>
      </c>
      <c r="D60" s="238">
        <v>84.278495227400299</v>
      </c>
      <c r="E60" s="255">
        <v>91.006423982869407</v>
      </c>
      <c r="F60" s="238">
        <v>90.853658536585399</v>
      </c>
      <c r="G60" s="255">
        <v>85.889570552147305</v>
      </c>
      <c r="H60" s="238">
        <v>89.473684210526301</v>
      </c>
      <c r="I60" s="255">
        <v>89.864864864864899</v>
      </c>
      <c r="J60" s="238">
        <v>99.827288428324707</v>
      </c>
      <c r="K60" s="255">
        <v>97.142857142857096</v>
      </c>
    </row>
    <row r="61" spans="1:11" s="1" customFormat="1" ht="17.25" customHeight="1" x14ac:dyDescent="0.3">
      <c r="A61" s="43" t="s">
        <v>152</v>
      </c>
      <c r="B61" s="44" t="s">
        <v>61</v>
      </c>
      <c r="C61" s="250">
        <v>100</v>
      </c>
      <c r="D61" s="238">
        <v>84.680851063829806</v>
      </c>
      <c r="E61" s="255">
        <v>59.235668789808898</v>
      </c>
      <c r="F61" s="238">
        <v>95.714285714285694</v>
      </c>
      <c r="G61" s="255">
        <v>92.753623188405797</v>
      </c>
      <c r="H61" s="238">
        <v>94.117647058823493</v>
      </c>
      <c r="I61" s="255">
        <v>94.637223974763401</v>
      </c>
      <c r="J61" s="238">
        <v>99.637681159420296</v>
      </c>
      <c r="K61" s="255">
        <v>97.560975609756099</v>
      </c>
    </row>
    <row r="62" spans="1:11" s="1" customFormat="1" ht="17.25" customHeight="1" x14ac:dyDescent="0.3">
      <c r="A62" s="43" t="s">
        <v>251</v>
      </c>
      <c r="B62" s="44" t="s">
        <v>62</v>
      </c>
      <c r="C62" s="250">
        <v>95.8333333333333</v>
      </c>
      <c r="D62" s="238">
        <v>69.512195121951194</v>
      </c>
      <c r="E62" s="255">
        <v>42.105263157894697</v>
      </c>
      <c r="F62" s="238">
        <v>88.235294117647101</v>
      </c>
      <c r="G62" s="255">
        <v>58.823529411764703</v>
      </c>
      <c r="H62" s="238">
        <v>71.428571428571402</v>
      </c>
      <c r="I62" s="255">
        <v>63.554216867469897</v>
      </c>
      <c r="J62" s="238">
        <v>99.328859060402706</v>
      </c>
      <c r="K62" s="255">
        <v>92.307692307692307</v>
      </c>
    </row>
    <row r="63" spans="1:11" s="1" customFormat="1" ht="17.25" customHeight="1" x14ac:dyDescent="0.3">
      <c r="A63" s="43" t="s">
        <v>251</v>
      </c>
      <c r="B63" s="44" t="s">
        <v>63</v>
      </c>
      <c r="C63" s="250">
        <v>95</v>
      </c>
      <c r="D63" s="238">
        <v>85.393258426966298</v>
      </c>
      <c r="E63" s="255">
        <v>93.75</v>
      </c>
      <c r="F63" s="238">
        <v>100</v>
      </c>
      <c r="G63" s="255">
        <v>100</v>
      </c>
      <c r="H63" s="238">
        <v>60</v>
      </c>
      <c r="I63" s="255">
        <v>97.907949790795001</v>
      </c>
      <c r="J63" s="238">
        <v>100</v>
      </c>
      <c r="K63" s="255">
        <v>100</v>
      </c>
    </row>
    <row r="64" spans="1:11" s="1" customFormat="1" ht="17.25" customHeight="1" x14ac:dyDescent="0.3">
      <c r="A64" s="43" t="s">
        <v>310</v>
      </c>
      <c r="B64" s="44" t="s">
        <v>64</v>
      </c>
      <c r="C64" s="250">
        <v>100</v>
      </c>
      <c r="D64" s="238">
        <v>80.139860139860204</v>
      </c>
      <c r="E64" s="255">
        <v>66.25</v>
      </c>
      <c r="F64" s="238">
        <v>94.736842105263193</v>
      </c>
      <c r="G64" s="255">
        <v>94.736842105263193</v>
      </c>
      <c r="H64" s="238">
        <v>100</v>
      </c>
      <c r="I64" s="255">
        <v>91.496598639455797</v>
      </c>
      <c r="J64" s="238">
        <v>97.235023041474705</v>
      </c>
      <c r="K64" s="255">
        <v>80</v>
      </c>
    </row>
    <row r="65" spans="1:11" s="1" customFormat="1" ht="17.25" customHeight="1" x14ac:dyDescent="0.3">
      <c r="A65" s="43" t="s">
        <v>152</v>
      </c>
      <c r="B65" s="44" t="s">
        <v>65</v>
      </c>
      <c r="C65" s="250">
        <v>100</v>
      </c>
      <c r="D65" s="238">
        <v>75.193798449612402</v>
      </c>
      <c r="E65" s="255">
        <v>94.413407821229001</v>
      </c>
      <c r="F65" s="238">
        <v>81.818181818181799</v>
      </c>
      <c r="G65" s="255">
        <v>81.818181818181799</v>
      </c>
      <c r="H65" s="238">
        <v>72.727272727272705</v>
      </c>
      <c r="I65" s="255">
        <v>84.905660377358501</v>
      </c>
      <c r="J65" s="238">
        <v>98.918918918918905</v>
      </c>
      <c r="K65" s="255">
        <v>85.714285714285694</v>
      </c>
    </row>
    <row r="66" spans="1:11" s="1" customFormat="1" ht="17.25" customHeight="1" x14ac:dyDescent="0.3">
      <c r="A66" s="43" t="s">
        <v>153</v>
      </c>
      <c r="B66" s="44" t="s">
        <v>66</v>
      </c>
      <c r="C66" s="250">
        <v>98.557089084065197</v>
      </c>
      <c r="D66" s="238">
        <v>73.4046371401909</v>
      </c>
      <c r="E66" s="255">
        <v>38.954468802698102</v>
      </c>
      <c r="F66" s="238">
        <v>90.471092077087803</v>
      </c>
      <c r="G66" s="255">
        <v>61.781609195402297</v>
      </c>
      <c r="H66" s="238">
        <v>72.695449241540302</v>
      </c>
      <c r="I66" s="255">
        <v>83.922792417938098</v>
      </c>
      <c r="J66" s="238">
        <v>99.832663989290495</v>
      </c>
      <c r="K66" s="255">
        <v>98.774509803921603</v>
      </c>
    </row>
    <row r="67" spans="1:11" s="1" customFormat="1" ht="17.25" customHeight="1" x14ac:dyDescent="0.3">
      <c r="A67" s="43" t="s">
        <v>251</v>
      </c>
      <c r="B67" s="44" t="s">
        <v>67</v>
      </c>
      <c r="C67" s="250">
        <v>83.3333333333333</v>
      </c>
      <c r="D67" s="238">
        <v>92.553191489361694</v>
      </c>
      <c r="E67" s="255">
        <v>100</v>
      </c>
      <c r="F67" s="238">
        <v>100</v>
      </c>
      <c r="G67" s="255">
        <v>100</v>
      </c>
      <c r="H67" s="238">
        <v>100</v>
      </c>
      <c r="I67" s="255">
        <v>88.549618320610705</v>
      </c>
      <c r="J67" s="238">
        <v>100</v>
      </c>
      <c r="K67" s="255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0">
        <v>100</v>
      </c>
      <c r="D68" s="238">
        <v>84.387351778656097</v>
      </c>
      <c r="E68" s="255">
        <v>100</v>
      </c>
      <c r="F68" s="238">
        <v>100</v>
      </c>
      <c r="G68" s="255">
        <v>100</v>
      </c>
      <c r="H68" s="238">
        <v>87.5</v>
      </c>
      <c r="I68" s="255">
        <v>96.153846153846203</v>
      </c>
      <c r="J68" s="238">
        <v>100</v>
      </c>
      <c r="K68" s="255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0">
        <v>100</v>
      </c>
      <c r="D69" s="238">
        <v>89.811320754717002</v>
      </c>
      <c r="E69" s="255">
        <v>95.528455284552905</v>
      </c>
      <c r="F69" s="238">
        <v>100</v>
      </c>
      <c r="G69" s="255">
        <v>98.148148148148195</v>
      </c>
      <c r="H69" s="238">
        <v>85.106382978723403</v>
      </c>
      <c r="I69" s="255">
        <v>99.21875</v>
      </c>
      <c r="J69" s="238">
        <v>99.628252788104106</v>
      </c>
      <c r="K69" s="255">
        <v>94.117647058823493</v>
      </c>
    </row>
    <row r="70" spans="1:11" s="1" customFormat="1" ht="17.25" customHeight="1" x14ac:dyDescent="0.3">
      <c r="A70" s="43" t="s">
        <v>238</v>
      </c>
      <c r="B70" s="44" t="s">
        <v>70</v>
      </c>
      <c r="C70" s="250">
        <v>100</v>
      </c>
      <c r="D70" s="238">
        <v>80.940343781597605</v>
      </c>
      <c r="E70" s="255">
        <v>85.172413793103502</v>
      </c>
      <c r="F70" s="238">
        <v>91.623036649214697</v>
      </c>
      <c r="G70" s="255">
        <v>83.838383838383805</v>
      </c>
      <c r="H70" s="238">
        <v>88.8888888888889</v>
      </c>
      <c r="I70" s="255">
        <v>86.232604373757496</v>
      </c>
      <c r="J70" s="238">
        <v>99.677938808373597</v>
      </c>
      <c r="K70" s="255">
        <v>96.078431372549005</v>
      </c>
    </row>
    <row r="71" spans="1:11" s="1" customFormat="1" ht="17.25" customHeight="1" x14ac:dyDescent="0.3">
      <c r="A71" s="43" t="s">
        <v>166</v>
      </c>
      <c r="B71" s="44" t="s">
        <v>71</v>
      </c>
      <c r="C71" s="250">
        <v>97.989949748743697</v>
      </c>
      <c r="D71" s="238">
        <v>71.595330739299598</v>
      </c>
      <c r="E71" s="255">
        <v>52.1150592216582</v>
      </c>
      <c r="F71" s="238">
        <v>84.615384615384599</v>
      </c>
      <c r="G71" s="255">
        <v>78.260869565217405</v>
      </c>
      <c r="H71" s="238">
        <v>77.108433734939794</v>
      </c>
      <c r="I71" s="255">
        <v>85.311335816923901</v>
      </c>
      <c r="J71" s="238">
        <v>99.255952380952394</v>
      </c>
      <c r="K71" s="255">
        <v>96.296296296296305</v>
      </c>
    </row>
    <row r="72" spans="1:11" s="1" customFormat="1" ht="17.25" customHeight="1" x14ac:dyDescent="0.3">
      <c r="A72" s="43" t="s">
        <v>238</v>
      </c>
      <c r="B72" s="44" t="s">
        <v>72</v>
      </c>
      <c r="C72" s="250">
        <v>98.148148148148195</v>
      </c>
      <c r="D72" s="238">
        <v>73.533424283765299</v>
      </c>
      <c r="E72" s="255">
        <v>73.275862068965495</v>
      </c>
      <c r="F72" s="238">
        <v>94.285714285714306</v>
      </c>
      <c r="G72" s="255">
        <v>91.428571428571402</v>
      </c>
      <c r="H72" s="238">
        <v>86.6666666666667</v>
      </c>
      <c r="I72" s="255">
        <v>88.202247191011196</v>
      </c>
      <c r="J72" s="238">
        <v>95.9390862944162</v>
      </c>
      <c r="K72" s="255">
        <v>75.757575757575793</v>
      </c>
    </row>
    <row r="73" spans="1:11" s="1" customFormat="1" ht="17.25" customHeight="1" x14ac:dyDescent="0.3">
      <c r="A73" s="43" t="s">
        <v>155</v>
      </c>
      <c r="B73" s="44" t="s">
        <v>73</v>
      </c>
      <c r="C73" s="250">
        <v>100</v>
      </c>
      <c r="D73" s="238"/>
      <c r="E73" s="255">
        <v>40</v>
      </c>
      <c r="F73" s="238"/>
      <c r="G73" s="255"/>
      <c r="H73" s="238">
        <v>100</v>
      </c>
      <c r="I73" s="255"/>
      <c r="J73" s="238"/>
      <c r="K73" s="255"/>
    </row>
    <row r="74" spans="1:11" s="1" customFormat="1" ht="17.25" customHeight="1" x14ac:dyDescent="0.3">
      <c r="A74" s="43" t="s">
        <v>166</v>
      </c>
      <c r="B74" s="44" t="s">
        <v>74</v>
      </c>
      <c r="C74" s="250">
        <v>98.3333333333333</v>
      </c>
      <c r="D74" s="238">
        <v>84.043970686209207</v>
      </c>
      <c r="E74" s="255">
        <v>71.856287425149702</v>
      </c>
      <c r="F74" s="238">
        <v>95.510204081632693</v>
      </c>
      <c r="G74" s="255">
        <v>84.738955823293196</v>
      </c>
      <c r="H74" s="238">
        <v>75.563909774436098</v>
      </c>
      <c r="I74" s="255">
        <v>77.578475336322896</v>
      </c>
      <c r="J74" s="238">
        <v>98.345588235294102</v>
      </c>
      <c r="K74" s="255">
        <v>81.25</v>
      </c>
    </row>
    <row r="75" spans="1:11" s="1" customFormat="1" ht="17.25" customHeight="1" x14ac:dyDescent="0.3">
      <c r="A75" s="43" t="s">
        <v>142</v>
      </c>
      <c r="B75" s="44" t="s">
        <v>75</v>
      </c>
      <c r="C75" s="250">
        <v>100</v>
      </c>
      <c r="D75" s="238">
        <v>87.893462469733706</v>
      </c>
      <c r="E75" s="255">
        <v>68.702290076335899</v>
      </c>
      <c r="F75" s="238">
        <v>88.461538461538495</v>
      </c>
      <c r="G75" s="255">
        <v>81.481481481481495</v>
      </c>
      <c r="H75" s="238">
        <v>80.645161290322605</v>
      </c>
      <c r="I75" s="255">
        <v>87.136929460580902</v>
      </c>
      <c r="J75" s="238">
        <v>98.584905660377402</v>
      </c>
      <c r="K75" s="255">
        <v>85.714285714285694</v>
      </c>
    </row>
    <row r="76" spans="1:11" s="1" customFormat="1" ht="17.25" customHeight="1" x14ac:dyDescent="0.3">
      <c r="A76" s="43" t="s">
        <v>166</v>
      </c>
      <c r="B76" s="44" t="s">
        <v>76</v>
      </c>
      <c r="C76" s="250">
        <v>100</v>
      </c>
      <c r="D76" s="238">
        <v>78.504672897196301</v>
      </c>
      <c r="E76" s="255">
        <v>67.857142857142904</v>
      </c>
      <c r="F76" s="238">
        <v>100</v>
      </c>
      <c r="G76" s="255">
        <v>86.956521739130395</v>
      </c>
      <c r="H76" s="238">
        <v>90</v>
      </c>
      <c r="I76" s="255">
        <v>94.797687861271697</v>
      </c>
      <c r="J76" s="238">
        <v>96.825396825396794</v>
      </c>
      <c r="K76" s="255">
        <v>84.615384615384599</v>
      </c>
    </row>
    <row r="77" spans="1:11" s="1" customFormat="1" ht="17.25" customHeight="1" x14ac:dyDescent="0.3">
      <c r="A77" s="43" t="s">
        <v>310</v>
      </c>
      <c r="B77" s="44" t="s">
        <v>77</v>
      </c>
      <c r="C77" s="250">
        <v>93.103448275862107</v>
      </c>
      <c r="D77" s="238">
        <v>82.532239155920294</v>
      </c>
      <c r="E77" s="255">
        <v>72.560975609756099</v>
      </c>
      <c r="F77" s="238">
        <v>100</v>
      </c>
      <c r="G77" s="255">
        <v>90</v>
      </c>
      <c r="H77" s="238">
        <v>84.375</v>
      </c>
      <c r="I77" s="255">
        <v>85.280373831775705</v>
      </c>
      <c r="J77" s="238">
        <v>99.598393574297205</v>
      </c>
      <c r="K77" s="255">
        <v>96.6666666666667</v>
      </c>
    </row>
    <row r="78" spans="1:11" s="1" customFormat="1" ht="17.25" customHeight="1" x14ac:dyDescent="0.3">
      <c r="A78" s="43" t="s">
        <v>166</v>
      </c>
      <c r="B78" s="44" t="s">
        <v>78</v>
      </c>
      <c r="C78" s="250">
        <v>100</v>
      </c>
      <c r="D78" s="238">
        <v>78.542510121457497</v>
      </c>
      <c r="E78" s="255">
        <v>95.187165775401098</v>
      </c>
      <c r="F78" s="238">
        <v>90.322580645161295</v>
      </c>
      <c r="G78" s="255">
        <v>83.0508474576271</v>
      </c>
      <c r="H78" s="238">
        <v>89.473684210526301</v>
      </c>
      <c r="I78" s="255">
        <v>91.525423728813607</v>
      </c>
      <c r="J78" s="238">
        <v>99.537037037036995</v>
      </c>
      <c r="K78" s="255">
        <v>96</v>
      </c>
    </row>
    <row r="79" spans="1:11" s="1" customFormat="1" ht="17.25" customHeight="1" x14ac:dyDescent="0.3">
      <c r="A79" s="43" t="s">
        <v>310</v>
      </c>
      <c r="B79" s="44" t="s">
        <v>79</v>
      </c>
      <c r="C79" s="250">
        <v>100</v>
      </c>
      <c r="D79" s="238">
        <v>85.714285714285694</v>
      </c>
      <c r="E79" s="255">
        <v>75.675675675675706</v>
      </c>
      <c r="F79" s="238">
        <v>100</v>
      </c>
      <c r="G79" s="255">
        <v>100</v>
      </c>
      <c r="H79" s="238">
        <v>100</v>
      </c>
      <c r="I79" s="255">
        <v>88.148148148148195</v>
      </c>
      <c r="J79" s="238">
        <v>100</v>
      </c>
      <c r="K79" s="255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0">
        <v>100</v>
      </c>
      <c r="D80" s="238">
        <v>87.391841779975294</v>
      </c>
      <c r="E80" s="255">
        <v>64.779874213836493</v>
      </c>
      <c r="F80" s="238">
        <v>100</v>
      </c>
      <c r="G80" s="255">
        <v>100</v>
      </c>
      <c r="H80" s="238">
        <v>67.647058823529406</v>
      </c>
      <c r="I80" s="255">
        <v>83.816425120773005</v>
      </c>
      <c r="J80" s="238">
        <v>99.126637554585201</v>
      </c>
      <c r="K80" s="255">
        <v>91.6666666666667</v>
      </c>
    </row>
    <row r="81" spans="1:11" s="1" customFormat="1" ht="17.25" customHeight="1" x14ac:dyDescent="0.3">
      <c r="A81" s="43" t="s">
        <v>238</v>
      </c>
      <c r="B81" s="44" t="s">
        <v>81</v>
      </c>
      <c r="C81" s="250">
        <v>98.245614035087698</v>
      </c>
      <c r="D81" s="238">
        <v>80</v>
      </c>
      <c r="E81" s="255">
        <v>83.234126984127002</v>
      </c>
      <c r="F81" s="238">
        <v>95.302013422818803</v>
      </c>
      <c r="G81" s="255">
        <v>85.1528384279476</v>
      </c>
      <c r="H81" s="238">
        <v>95.774647887323894</v>
      </c>
      <c r="I81" s="255">
        <v>96.799375487900093</v>
      </c>
      <c r="J81" s="238">
        <v>100</v>
      </c>
      <c r="K81" s="255">
        <v>100</v>
      </c>
    </row>
    <row r="82" spans="1:11" s="1" customFormat="1" ht="17.25" customHeight="1" x14ac:dyDescent="0.3">
      <c r="A82" s="43" t="s">
        <v>251</v>
      </c>
      <c r="B82" s="44" t="s">
        <v>82</v>
      </c>
      <c r="C82" s="250">
        <v>100</v>
      </c>
      <c r="D82" s="238">
        <v>94.827586206896598</v>
      </c>
      <c r="E82" s="255">
        <v>69.090909090909093</v>
      </c>
      <c r="F82" s="238">
        <v>100</v>
      </c>
      <c r="G82" s="255">
        <v>95.8333333333333</v>
      </c>
      <c r="H82" s="238">
        <v>66.6666666666667</v>
      </c>
      <c r="I82" s="255">
        <v>92.241379310344797</v>
      </c>
      <c r="J82" s="238">
        <v>100</v>
      </c>
      <c r="K82" s="255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0">
        <v>97.419354838709694</v>
      </c>
      <c r="D83" s="238">
        <v>73.378839590443704</v>
      </c>
      <c r="E83" s="255">
        <v>67.982456140350905</v>
      </c>
      <c r="F83" s="238">
        <v>85.15625</v>
      </c>
      <c r="G83" s="255">
        <v>70.769230769230802</v>
      </c>
      <c r="H83" s="238">
        <v>52.564102564102598</v>
      </c>
      <c r="I83" s="255">
        <v>80.721593968766797</v>
      </c>
      <c r="J83" s="238">
        <v>98.606811145510804</v>
      </c>
      <c r="K83" s="255">
        <v>89.156626506024097</v>
      </c>
    </row>
    <row r="84" spans="1:11" s="1" customFormat="1" ht="17.25" customHeight="1" x14ac:dyDescent="0.3">
      <c r="A84" s="43" t="s">
        <v>153</v>
      </c>
      <c r="B84" s="44" t="s">
        <v>84</v>
      </c>
      <c r="C84" s="250">
        <v>100</v>
      </c>
      <c r="D84" s="238">
        <v>91.022638563622195</v>
      </c>
      <c r="E84" s="255">
        <v>97.3333333333333</v>
      </c>
      <c r="F84" s="238">
        <v>94.285714285714306</v>
      </c>
      <c r="G84" s="255">
        <v>83.098591549295804</v>
      </c>
      <c r="H84" s="238">
        <v>88.571428571428598</v>
      </c>
      <c r="I84" s="255">
        <v>96.028880866425993</v>
      </c>
      <c r="J84" s="238">
        <v>100</v>
      </c>
      <c r="K84" s="255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50">
        <v>99.586776859504099</v>
      </c>
      <c r="D85" s="238">
        <v>80.679269464915095</v>
      </c>
      <c r="E85" s="255">
        <v>82.346609257265897</v>
      </c>
      <c r="F85" s="238">
        <v>94.552529182879397</v>
      </c>
      <c r="G85" s="255">
        <v>91.085271317829495</v>
      </c>
      <c r="H85" s="238">
        <v>84.920634920634896</v>
      </c>
      <c r="I85" s="255">
        <v>77.843635337284795</v>
      </c>
      <c r="J85" s="238">
        <v>98.3783783783784</v>
      </c>
      <c r="K85" s="255">
        <v>85.4368932038835</v>
      </c>
    </row>
    <row r="86" spans="1:11" s="1" customFormat="1" ht="17.25" customHeight="1" x14ac:dyDescent="0.3">
      <c r="A86" s="43" t="s">
        <v>142</v>
      </c>
      <c r="B86" s="44" t="s">
        <v>86</v>
      </c>
      <c r="C86" s="250">
        <v>97.810218978102199</v>
      </c>
      <c r="D86" s="238">
        <v>83.865030674846594</v>
      </c>
      <c r="E86" s="255">
        <v>84.459459459459495</v>
      </c>
      <c r="F86" s="238">
        <v>99.621212121212096</v>
      </c>
      <c r="G86" s="255">
        <v>94.814814814814795</v>
      </c>
      <c r="H86" s="238">
        <v>74.358974358974393</v>
      </c>
      <c r="I86" s="255">
        <v>97.201017811704901</v>
      </c>
      <c r="J86" s="238">
        <v>99.514563106796103</v>
      </c>
      <c r="K86" s="255">
        <v>96.078431372549005</v>
      </c>
    </row>
    <row r="87" spans="1:11" s="1" customFormat="1" ht="17.25" customHeight="1" x14ac:dyDescent="0.3">
      <c r="A87" s="43" t="s">
        <v>153</v>
      </c>
      <c r="B87" s="44" t="s">
        <v>87</v>
      </c>
      <c r="C87" s="250">
        <v>100</v>
      </c>
      <c r="D87" s="238">
        <v>99.608993157380297</v>
      </c>
      <c r="E87" s="255">
        <v>83.957219251336895</v>
      </c>
      <c r="F87" s="238">
        <v>95.375722543352595</v>
      </c>
      <c r="G87" s="255">
        <v>92.045454545454504</v>
      </c>
      <c r="H87" s="238">
        <v>87.209302325581405</v>
      </c>
      <c r="I87" s="255">
        <v>96.500286861732604</v>
      </c>
      <c r="J87" s="238">
        <v>100</v>
      </c>
      <c r="K87" s="255">
        <v>100</v>
      </c>
    </row>
    <row r="88" spans="1:11" s="1" customFormat="1" ht="17.25" customHeight="1" x14ac:dyDescent="0.3">
      <c r="A88" s="43" t="s">
        <v>152</v>
      </c>
      <c r="B88" s="44" t="s">
        <v>88</v>
      </c>
      <c r="C88" s="250">
        <v>100</v>
      </c>
      <c r="D88" s="238">
        <v>70.081061164333093</v>
      </c>
      <c r="E88" s="255">
        <v>25.620915032679701</v>
      </c>
      <c r="F88" s="238">
        <v>68.292682926829301</v>
      </c>
      <c r="G88" s="255">
        <v>56.043956043956001</v>
      </c>
      <c r="H88" s="238">
        <v>96.551724137931004</v>
      </c>
      <c r="I88" s="255">
        <v>79.519145146927897</v>
      </c>
      <c r="J88" s="238">
        <v>96.163682864450095</v>
      </c>
      <c r="K88" s="255">
        <v>68.085106382978694</v>
      </c>
    </row>
    <row r="89" spans="1:11" s="1" customFormat="1" ht="17.25" customHeight="1" x14ac:dyDescent="0.3">
      <c r="A89" s="43" t="s">
        <v>166</v>
      </c>
      <c r="B89" s="44" t="s">
        <v>89</v>
      </c>
      <c r="C89" s="250">
        <v>97.701149425287397</v>
      </c>
      <c r="D89" s="238">
        <v>83.615316117542307</v>
      </c>
      <c r="E89" s="255">
        <v>90</v>
      </c>
      <c r="F89" s="238">
        <v>95.2</v>
      </c>
      <c r="G89" s="255">
        <v>93.650793650793702</v>
      </c>
      <c r="H89" s="238">
        <v>84.7826086956522</v>
      </c>
      <c r="I89" s="255">
        <v>90.329512893982795</v>
      </c>
      <c r="J89" s="238">
        <v>97.209302325581405</v>
      </c>
      <c r="K89" s="255">
        <v>76.470588235294102</v>
      </c>
    </row>
    <row r="90" spans="1:11" s="1" customFormat="1" ht="17.25" customHeight="1" x14ac:dyDescent="0.3">
      <c r="A90" s="43" t="s">
        <v>153</v>
      </c>
      <c r="B90" s="44" t="s">
        <v>90</v>
      </c>
      <c r="C90" s="250">
        <v>97.7777777777778</v>
      </c>
      <c r="D90" s="238">
        <v>88.620846609012304</v>
      </c>
      <c r="E90" s="255">
        <v>82.352941176470594</v>
      </c>
      <c r="F90" s="238">
        <v>96.09375</v>
      </c>
      <c r="G90" s="255">
        <v>87.692307692307693</v>
      </c>
      <c r="H90" s="238">
        <v>76.470588235294102</v>
      </c>
      <c r="I90" s="255">
        <v>94.578313253012098</v>
      </c>
      <c r="J90" s="238">
        <v>99.621212121212096</v>
      </c>
      <c r="K90" s="255">
        <v>97.014925373134304</v>
      </c>
    </row>
    <row r="91" spans="1:11" s="1" customFormat="1" ht="17.25" customHeight="1" x14ac:dyDescent="0.3">
      <c r="A91" s="43" t="s">
        <v>153</v>
      </c>
      <c r="B91" s="44" t="s">
        <v>91</v>
      </c>
      <c r="C91" s="250">
        <v>98.019801980197997</v>
      </c>
      <c r="D91" s="238">
        <v>77.695167286245393</v>
      </c>
      <c r="E91" s="255">
        <v>85.563380281690101</v>
      </c>
      <c r="F91" s="238">
        <v>100</v>
      </c>
      <c r="G91" s="255">
        <v>97.142857142857096</v>
      </c>
      <c r="H91" s="238">
        <v>83.870967741935502</v>
      </c>
      <c r="I91" s="255">
        <v>90.501319261213695</v>
      </c>
      <c r="J91" s="238">
        <v>97.321428571428598</v>
      </c>
      <c r="K91" s="255">
        <v>85</v>
      </c>
    </row>
    <row r="92" spans="1:11" s="1" customFormat="1" ht="17.25" customHeight="1" x14ac:dyDescent="0.3">
      <c r="A92" s="43" t="s">
        <v>142</v>
      </c>
      <c r="B92" s="44" t="s">
        <v>92</v>
      </c>
      <c r="C92" s="250">
        <v>100</v>
      </c>
      <c r="D92" s="238">
        <v>77.803738317756995</v>
      </c>
      <c r="E92" s="255">
        <v>71.3333333333333</v>
      </c>
      <c r="F92" s="238">
        <v>96.296296296296305</v>
      </c>
      <c r="G92" s="255">
        <v>67.741935483871003</v>
      </c>
      <c r="H92" s="238">
        <v>82.857142857142904</v>
      </c>
      <c r="I92" s="255">
        <v>89.015151515151501</v>
      </c>
      <c r="J92" s="238">
        <v>99.280575539568403</v>
      </c>
      <c r="K92" s="255">
        <v>96.551724137931004</v>
      </c>
    </row>
    <row r="93" spans="1:11" s="1" customFormat="1" ht="17.25" customHeight="1" x14ac:dyDescent="0.3">
      <c r="A93" s="43" t="s">
        <v>142</v>
      </c>
      <c r="B93" s="44" t="s">
        <v>93</v>
      </c>
      <c r="C93" s="250">
        <v>100</v>
      </c>
      <c r="D93" s="238">
        <v>81.6254416961131</v>
      </c>
      <c r="E93" s="255">
        <v>74.208144796380097</v>
      </c>
      <c r="F93" s="238">
        <v>94.736842105263193</v>
      </c>
      <c r="G93" s="255">
        <v>86.842105263157904</v>
      </c>
      <c r="H93" s="238">
        <v>85.714285714285694</v>
      </c>
      <c r="I93" s="255">
        <v>90.461538461538495</v>
      </c>
      <c r="J93" s="238">
        <v>97.863247863247906</v>
      </c>
      <c r="K93" s="255">
        <v>85.294117647058798</v>
      </c>
    </row>
    <row r="94" spans="1:11" s="1" customFormat="1" ht="17.25" customHeight="1" x14ac:dyDescent="0.3">
      <c r="A94" s="43" t="s">
        <v>251</v>
      </c>
      <c r="B94" s="44" t="s">
        <v>94</v>
      </c>
      <c r="C94" s="250">
        <v>100</v>
      </c>
      <c r="D94" s="238">
        <v>74.556213017751503</v>
      </c>
      <c r="E94" s="255">
        <v>80.952380952381006</v>
      </c>
      <c r="F94" s="238">
        <v>100</v>
      </c>
      <c r="G94" s="255">
        <v>85.714285714285694</v>
      </c>
      <c r="H94" s="238">
        <v>100</v>
      </c>
      <c r="I94" s="255">
        <v>75</v>
      </c>
      <c r="J94" s="238">
        <v>94.594594594594597</v>
      </c>
      <c r="K94" s="255">
        <v>33.3333333333333</v>
      </c>
    </row>
    <row r="95" spans="1:11" s="1" customFormat="1" ht="17.25" customHeight="1" x14ac:dyDescent="0.3">
      <c r="A95" s="43" t="s">
        <v>251</v>
      </c>
      <c r="B95" s="44" t="s">
        <v>95</v>
      </c>
      <c r="C95" s="250">
        <v>100</v>
      </c>
      <c r="D95" s="238">
        <v>89.830508474576305</v>
      </c>
      <c r="E95" s="255">
        <v>98.214285714285694</v>
      </c>
      <c r="F95" s="238">
        <v>100</v>
      </c>
      <c r="G95" s="255">
        <v>93.75</v>
      </c>
      <c r="H95" s="238">
        <v>85.714285714285694</v>
      </c>
      <c r="I95" s="255">
        <v>90.045248868778302</v>
      </c>
      <c r="J95" s="238">
        <v>100</v>
      </c>
      <c r="K95" s="255">
        <v>100</v>
      </c>
    </row>
    <row r="96" spans="1:11" s="1" customFormat="1" ht="17.25" customHeight="1" x14ac:dyDescent="0.3">
      <c r="A96" s="43" t="s">
        <v>155</v>
      </c>
      <c r="B96" s="44" t="s">
        <v>96</v>
      </c>
      <c r="C96" s="250"/>
      <c r="D96" s="238"/>
      <c r="E96" s="255"/>
      <c r="F96" s="238"/>
      <c r="G96" s="255"/>
      <c r="H96" s="238"/>
      <c r="I96" s="255"/>
      <c r="J96" s="238"/>
      <c r="K96" s="255"/>
    </row>
    <row r="97" spans="1:11" s="1" customFormat="1" ht="17.25" customHeight="1" x14ac:dyDescent="0.3">
      <c r="A97" s="43" t="s">
        <v>310</v>
      </c>
      <c r="B97" s="44" t="s">
        <v>97</v>
      </c>
      <c r="C97" s="250">
        <v>100</v>
      </c>
      <c r="D97" s="238">
        <v>86.516853932584297</v>
      </c>
      <c r="E97" s="255">
        <v>22.2222222222222</v>
      </c>
      <c r="F97" s="238" t="s">
        <v>155</v>
      </c>
      <c r="G97" s="255" t="s">
        <v>155</v>
      </c>
      <c r="H97" s="238">
        <v>50</v>
      </c>
      <c r="I97" s="255">
        <v>90</v>
      </c>
      <c r="J97" s="238">
        <v>96.428571428571402</v>
      </c>
      <c r="K97" s="255">
        <v>66.6666666666667</v>
      </c>
    </row>
    <row r="98" spans="1:11" s="1" customFormat="1" ht="17.25" customHeight="1" x14ac:dyDescent="0.3">
      <c r="A98" s="43" t="s">
        <v>153</v>
      </c>
      <c r="B98" s="44" t="s">
        <v>98</v>
      </c>
      <c r="C98" s="250">
        <v>95.535714285714306</v>
      </c>
      <c r="D98" s="238">
        <v>79.276637341153503</v>
      </c>
      <c r="E98" s="255">
        <v>76.142131979695407</v>
      </c>
      <c r="F98" s="238">
        <v>97.058823529411796</v>
      </c>
      <c r="G98" s="255">
        <v>96.407185628742496</v>
      </c>
      <c r="H98" s="238">
        <v>79</v>
      </c>
      <c r="I98" s="255">
        <v>84.210526315789494</v>
      </c>
      <c r="J98" s="238">
        <v>97.6109215017065</v>
      </c>
      <c r="K98" s="255">
        <v>88.976377952755897</v>
      </c>
    </row>
    <row r="99" spans="1:11" s="1" customFormat="1" ht="17.25" customHeight="1" x14ac:dyDescent="0.3">
      <c r="A99" s="43" t="s">
        <v>238</v>
      </c>
      <c r="B99" s="44" t="s">
        <v>99</v>
      </c>
      <c r="C99" s="250">
        <v>100</v>
      </c>
      <c r="D99" s="238">
        <v>85.335797905114006</v>
      </c>
      <c r="E99" s="255">
        <v>84.615384615384599</v>
      </c>
      <c r="F99" s="238">
        <v>97.029702970296995</v>
      </c>
      <c r="G99" s="255">
        <v>96.039603960395993</v>
      </c>
      <c r="H99" s="238">
        <v>78.571428571428598</v>
      </c>
      <c r="I99" s="255">
        <v>94.582043343653297</v>
      </c>
      <c r="J99" s="238">
        <v>100</v>
      </c>
      <c r="K99" s="255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0">
        <v>96.422182468694103</v>
      </c>
      <c r="D100" s="238">
        <v>79.101632312641499</v>
      </c>
      <c r="E100" s="255">
        <v>66.225916131469603</v>
      </c>
      <c r="F100" s="238">
        <v>95.750708215297493</v>
      </c>
      <c r="G100" s="255">
        <v>86.9444444444444</v>
      </c>
      <c r="H100" s="238">
        <v>78.009259259259295</v>
      </c>
      <c r="I100" s="255">
        <v>86.877343331547905</v>
      </c>
      <c r="J100" s="238">
        <v>98.328025477707001</v>
      </c>
      <c r="K100" s="255">
        <v>74.850299401197603</v>
      </c>
    </row>
    <row r="101" spans="1:11" s="1" customFormat="1" ht="17.25" customHeight="1" x14ac:dyDescent="0.3">
      <c r="A101" s="43" t="s">
        <v>238</v>
      </c>
      <c r="B101" s="44" t="s">
        <v>101</v>
      </c>
      <c r="C101" s="250">
        <v>100</v>
      </c>
      <c r="D101" s="238">
        <v>92.628992628992606</v>
      </c>
      <c r="E101" s="255">
        <v>85.714285714285694</v>
      </c>
      <c r="F101" s="238">
        <v>95</v>
      </c>
      <c r="G101" s="255">
        <v>95</v>
      </c>
      <c r="H101" s="238">
        <v>100</v>
      </c>
      <c r="I101" s="255">
        <v>92.332268370606997</v>
      </c>
      <c r="J101" s="238">
        <v>98.692810457516401</v>
      </c>
      <c r="K101" s="255">
        <v>91.6666666666667</v>
      </c>
    </row>
    <row r="102" spans="1:11" s="1" customFormat="1" ht="17.25" customHeight="1" x14ac:dyDescent="0.3">
      <c r="A102" s="43" t="s">
        <v>310</v>
      </c>
      <c r="B102" s="44" t="s">
        <v>102</v>
      </c>
      <c r="C102" s="250">
        <v>100</v>
      </c>
      <c r="D102" s="238">
        <v>76.785714285714306</v>
      </c>
      <c r="E102" s="255">
        <v>24.5762711864407</v>
      </c>
      <c r="F102" s="238">
        <v>86.6666666666667</v>
      </c>
      <c r="G102" s="255">
        <v>86.6666666666667</v>
      </c>
      <c r="H102" s="238">
        <v>92.857142857142904</v>
      </c>
      <c r="I102" s="255">
        <v>88.916876574307295</v>
      </c>
      <c r="J102" s="238">
        <v>98.540145985401494</v>
      </c>
      <c r="K102" s="255">
        <v>88.235294117647101</v>
      </c>
    </row>
    <row r="103" spans="1:11" s="1" customFormat="1" ht="17.25" customHeight="1" x14ac:dyDescent="0.3">
      <c r="A103" s="43" t="s">
        <v>152</v>
      </c>
      <c r="B103" s="44" t="s">
        <v>103</v>
      </c>
      <c r="C103" s="250">
        <v>100</v>
      </c>
      <c r="D103" s="238">
        <v>90.5</v>
      </c>
      <c r="E103" s="255">
        <v>96</v>
      </c>
      <c r="F103" s="238">
        <v>100</v>
      </c>
      <c r="G103" s="255">
        <v>100</v>
      </c>
      <c r="H103" s="238">
        <v>100</v>
      </c>
      <c r="I103" s="255">
        <v>96.590909090909093</v>
      </c>
      <c r="J103" s="238">
        <v>100</v>
      </c>
      <c r="K103" s="255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0">
        <v>99.567099567099604</v>
      </c>
      <c r="D104" s="238">
        <v>70.241286863270801</v>
      </c>
      <c r="E104" s="255">
        <v>54.774972557628999</v>
      </c>
      <c r="F104" s="238">
        <v>93.723849372384905</v>
      </c>
      <c r="G104" s="255">
        <v>85.490196078431396</v>
      </c>
      <c r="H104" s="238">
        <v>81.355932203389798</v>
      </c>
      <c r="I104" s="255">
        <v>89.860265137943401</v>
      </c>
      <c r="J104" s="238">
        <v>98.011695906432806</v>
      </c>
      <c r="K104" s="255">
        <v>86.821705426356601</v>
      </c>
    </row>
    <row r="105" spans="1:11" s="1" customFormat="1" ht="16.95" customHeight="1" x14ac:dyDescent="0.3">
      <c r="A105" s="43" t="s">
        <v>152</v>
      </c>
      <c r="B105" s="44" t="s">
        <v>105</v>
      </c>
      <c r="C105" s="250">
        <v>97.872340425531902</v>
      </c>
      <c r="D105" s="238">
        <v>95.595126522961607</v>
      </c>
      <c r="E105" s="255">
        <v>73.381294964028797</v>
      </c>
      <c r="F105" s="238">
        <v>88.235294117647101</v>
      </c>
      <c r="G105" s="255">
        <v>82.352941176470594</v>
      </c>
      <c r="H105" s="238">
        <v>68.75</v>
      </c>
      <c r="I105" s="255">
        <v>99.128919860627207</v>
      </c>
      <c r="J105" s="238">
        <v>98.5549132947977</v>
      </c>
      <c r="K105" s="255">
        <v>88.8888888888889</v>
      </c>
    </row>
    <row r="106" spans="1:11" ht="17.25" customHeight="1" x14ac:dyDescent="0.3">
      <c r="A106" s="43" t="s">
        <v>238</v>
      </c>
      <c r="B106" s="44" t="s">
        <v>106</v>
      </c>
      <c r="C106" s="250">
        <v>100</v>
      </c>
      <c r="D106" s="238">
        <v>81.062030075188005</v>
      </c>
      <c r="E106" s="255">
        <v>97.411003236246003</v>
      </c>
      <c r="F106" s="238">
        <v>100</v>
      </c>
      <c r="G106" s="255">
        <v>98.540145985401494</v>
      </c>
      <c r="H106" s="238">
        <v>94.339622641509393</v>
      </c>
      <c r="I106" s="255">
        <v>96.725440806045299</v>
      </c>
      <c r="J106" s="238">
        <v>99.544072948328306</v>
      </c>
      <c r="K106" s="255">
        <v>94.642857142857096</v>
      </c>
    </row>
    <row r="107" spans="1:11" ht="17.25" customHeight="1" x14ac:dyDescent="0.3">
      <c r="A107" s="43" t="s">
        <v>142</v>
      </c>
      <c r="B107" s="44" t="s">
        <v>107</v>
      </c>
      <c r="C107" s="250">
        <v>100</v>
      </c>
      <c r="D107" s="238">
        <v>69.685767097966703</v>
      </c>
      <c r="E107" s="255">
        <v>67.105263157894697</v>
      </c>
      <c r="F107" s="238">
        <v>96.6666666666667</v>
      </c>
      <c r="G107" s="255">
        <v>90</v>
      </c>
      <c r="H107" s="238">
        <v>85.714285714285694</v>
      </c>
      <c r="I107" s="255">
        <v>92.530120481927696</v>
      </c>
      <c r="J107" s="238">
        <v>98.064516129032299</v>
      </c>
      <c r="K107" s="255">
        <v>82.352941176470594</v>
      </c>
    </row>
    <row r="108" spans="1:11" ht="17.25" customHeight="1" x14ac:dyDescent="0.3">
      <c r="A108" s="43" t="s">
        <v>251</v>
      </c>
      <c r="B108" s="44" t="s">
        <v>108</v>
      </c>
      <c r="C108" s="250">
        <v>100</v>
      </c>
      <c r="D108" s="238">
        <v>64.285714285714306</v>
      </c>
      <c r="E108" s="255">
        <v>37.931034482758598</v>
      </c>
      <c r="F108" s="238">
        <v>100</v>
      </c>
      <c r="G108" s="255">
        <v>100</v>
      </c>
      <c r="H108" s="238">
        <v>100</v>
      </c>
      <c r="I108" s="255">
        <v>77.1929824561403</v>
      </c>
      <c r="J108" s="238">
        <v>94.285714285714306</v>
      </c>
      <c r="K108" s="255">
        <v>75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7" t="s">
        <v>163</v>
      </c>
      <c r="C110" s="264">
        <v>98.404255319148902</v>
      </c>
      <c r="D110" s="258">
        <v>69.633225458468189</v>
      </c>
      <c r="E110" s="265">
        <v>19.9478487614081</v>
      </c>
      <c r="F110" s="259">
        <v>65.2173913043478</v>
      </c>
      <c r="G110" s="264">
        <v>55.1020408163265</v>
      </c>
      <c r="H110" s="258">
        <v>95.238095238095198</v>
      </c>
      <c r="I110" s="264">
        <v>80.410858400586903</v>
      </c>
      <c r="J110" s="259">
        <v>96.460176991150405</v>
      </c>
      <c r="K110" s="264">
        <v>69.230769230769198</v>
      </c>
    </row>
    <row r="111" spans="1:11" ht="17.25" customHeight="1" x14ac:dyDescent="0.3">
      <c r="A111" s="39" t="s">
        <v>142</v>
      </c>
      <c r="B111" s="48" t="s">
        <v>164</v>
      </c>
      <c r="C111" s="265">
        <v>99.089529590288308</v>
      </c>
      <c r="D111" s="259">
        <v>82.577384712571103</v>
      </c>
      <c r="E111" s="265">
        <v>76.468222043443305</v>
      </c>
      <c r="F111" s="259">
        <v>94.766355140186889</v>
      </c>
      <c r="G111" s="265">
        <v>76.406533575317596</v>
      </c>
      <c r="H111" s="259">
        <v>86.585365853658502</v>
      </c>
      <c r="I111" s="265">
        <v>93.864250516610994</v>
      </c>
      <c r="J111" s="259">
        <v>99.040867389491197</v>
      </c>
      <c r="K111" s="265">
        <v>90.128755364806892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6"/>
    </row>
    <row r="113" spans="1:1" x14ac:dyDescent="0.25">
      <c r="A113" s="256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18" sqref="S118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8" hidden="1" customWidth="1"/>
    <col min="33" max="33" width="12.33203125" style="208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8" t="s">
        <v>321</v>
      </c>
      <c r="B1" s="51" t="s">
        <v>156</v>
      </c>
      <c r="C1" s="440" t="s">
        <v>249</v>
      </c>
      <c r="D1" s="440"/>
      <c r="E1" s="440"/>
      <c r="F1" s="436" t="s">
        <v>157</v>
      </c>
      <c r="G1" s="436"/>
      <c r="H1" s="436"/>
      <c r="I1" s="436"/>
      <c r="J1" s="435" t="s">
        <v>158</v>
      </c>
      <c r="K1" s="435"/>
      <c r="L1" s="435"/>
      <c r="M1" s="435"/>
      <c r="N1" s="441" t="s">
        <v>159</v>
      </c>
      <c r="O1" s="436"/>
      <c r="P1" s="442"/>
      <c r="Q1" s="436"/>
      <c r="R1" s="435" t="s">
        <v>160</v>
      </c>
      <c r="S1" s="435"/>
      <c r="T1" s="435"/>
      <c r="U1" s="435"/>
      <c r="V1" s="436" t="s">
        <v>161</v>
      </c>
      <c r="W1" s="436"/>
      <c r="X1" s="436"/>
      <c r="Y1" s="199"/>
      <c r="Z1" s="198"/>
      <c r="AA1" s="199"/>
      <c r="AB1" s="200"/>
      <c r="AC1" s="198"/>
      <c r="AD1" s="199"/>
      <c r="AE1" s="200"/>
      <c r="AF1" s="201"/>
      <c r="AG1" s="202"/>
      <c r="AH1" s="200"/>
      <c r="AI1" s="198"/>
      <c r="AJ1" s="199"/>
      <c r="AK1" s="200"/>
      <c r="AL1" s="9"/>
    </row>
    <row r="2" spans="1:38" s="4" customFormat="1" ht="15.6" x14ac:dyDescent="0.3">
      <c r="A2" s="52" t="s">
        <v>109</v>
      </c>
      <c r="B2" s="52" t="s">
        <v>110</v>
      </c>
      <c r="C2" s="358" t="s">
        <v>111</v>
      </c>
      <c r="D2" s="358" t="s">
        <v>112</v>
      </c>
      <c r="E2" s="359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4" t="s">
        <v>117</v>
      </c>
      <c r="K2" s="364" t="s">
        <v>118</v>
      </c>
      <c r="L2" s="361" t="s">
        <v>119</v>
      </c>
      <c r="M2" s="361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4" t="s">
        <v>123</v>
      </c>
      <c r="S2" s="364" t="s">
        <v>124</v>
      </c>
      <c r="T2" s="361" t="s">
        <v>125</v>
      </c>
      <c r="U2" s="361" t="s">
        <v>112</v>
      </c>
      <c r="V2" s="55" t="s">
        <v>126</v>
      </c>
      <c r="W2" s="55" t="s">
        <v>127</v>
      </c>
      <c r="X2" s="53" t="s">
        <v>128</v>
      </c>
      <c r="Y2" s="209" t="s">
        <v>1</v>
      </c>
      <c r="Z2" s="193" t="s">
        <v>129</v>
      </c>
      <c r="AA2" s="194" t="s">
        <v>130</v>
      </c>
      <c r="AB2" s="195" t="s">
        <v>131</v>
      </c>
      <c r="AC2" s="193" t="s">
        <v>132</v>
      </c>
      <c r="AD2" s="194" t="s">
        <v>133</v>
      </c>
      <c r="AE2" s="195" t="s">
        <v>134</v>
      </c>
      <c r="AF2" s="196" t="s">
        <v>135</v>
      </c>
      <c r="AG2" s="197" t="s">
        <v>136</v>
      </c>
      <c r="AH2" s="195" t="s">
        <v>137</v>
      </c>
      <c r="AI2" s="193" t="s">
        <v>138</v>
      </c>
      <c r="AJ2" s="194" t="s">
        <v>139</v>
      </c>
      <c r="AK2" s="195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0">
        <v>7853198.29</v>
      </c>
      <c r="D3" s="360">
        <v>10507571.300000001</v>
      </c>
      <c r="E3" s="361">
        <v>0.74738472533610101</v>
      </c>
      <c r="F3" s="57">
        <v>4385</v>
      </c>
      <c r="G3" s="57">
        <v>3930</v>
      </c>
      <c r="H3" s="58">
        <v>0.8962</v>
      </c>
      <c r="I3" s="53">
        <v>0.91749999999999998</v>
      </c>
      <c r="J3" s="365">
        <v>5321</v>
      </c>
      <c r="K3" s="365">
        <v>4697</v>
      </c>
      <c r="L3" s="366">
        <v>0.88270000000000004</v>
      </c>
      <c r="M3" s="361">
        <v>0.84819999999999995</v>
      </c>
      <c r="N3" s="59">
        <v>9504672.2799999993</v>
      </c>
      <c r="O3" s="59">
        <v>6166946.5999999996</v>
      </c>
      <c r="P3" s="58">
        <v>0.64880000000000004</v>
      </c>
      <c r="Q3" s="58">
        <v>0.65390000000000004</v>
      </c>
      <c r="R3" s="365">
        <v>4126</v>
      </c>
      <c r="S3" s="365">
        <v>2465</v>
      </c>
      <c r="T3" s="366">
        <v>0.59740000000000004</v>
      </c>
      <c r="U3" s="366">
        <v>0.66239999999999999</v>
      </c>
      <c r="V3" s="57">
        <v>3196</v>
      </c>
      <c r="W3" s="57">
        <v>2662</v>
      </c>
      <c r="X3" s="58">
        <v>0.83289999999999997</v>
      </c>
      <c r="Y3" s="210"/>
      <c r="Z3" s="198">
        <v>4654</v>
      </c>
      <c r="AA3" s="199">
        <v>4816</v>
      </c>
      <c r="AB3" s="200">
        <v>1.0347999999999999</v>
      </c>
      <c r="AC3" s="198">
        <v>6433</v>
      </c>
      <c r="AD3" s="199">
        <v>5312</v>
      </c>
      <c r="AE3" s="200">
        <v>0.82569999999999999</v>
      </c>
      <c r="AF3" s="201">
        <v>12240226.41</v>
      </c>
      <c r="AG3" s="202">
        <v>8173147.7199999997</v>
      </c>
      <c r="AH3" s="200">
        <v>0.66769999999999996</v>
      </c>
      <c r="AI3" s="198">
        <v>4843</v>
      </c>
      <c r="AJ3" s="199">
        <v>3326</v>
      </c>
      <c r="AK3" s="200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0">
        <v>1124794.23</v>
      </c>
      <c r="D4" s="360">
        <v>1688526.33</v>
      </c>
      <c r="E4" s="361">
        <v>0.666139585753454</v>
      </c>
      <c r="F4" s="57">
        <v>773</v>
      </c>
      <c r="G4" s="57">
        <v>736</v>
      </c>
      <c r="H4" s="58">
        <v>0.95209999999999995</v>
      </c>
      <c r="I4" s="53">
        <v>1</v>
      </c>
      <c r="J4" s="365">
        <v>1070</v>
      </c>
      <c r="K4" s="365">
        <v>954</v>
      </c>
      <c r="L4" s="366">
        <v>0.89159999999999995</v>
      </c>
      <c r="M4" s="361">
        <v>0.9</v>
      </c>
      <c r="N4" s="59">
        <v>1503188.44</v>
      </c>
      <c r="O4" s="59">
        <v>914262.32</v>
      </c>
      <c r="P4" s="58">
        <v>0.60819999999999996</v>
      </c>
      <c r="Q4" s="58">
        <v>0.62719999999999998</v>
      </c>
      <c r="R4" s="365">
        <v>727</v>
      </c>
      <c r="S4" s="365">
        <v>408</v>
      </c>
      <c r="T4" s="366">
        <v>0.56120000000000003</v>
      </c>
      <c r="U4" s="366">
        <v>0.63770000000000004</v>
      </c>
      <c r="V4" s="57">
        <v>640</v>
      </c>
      <c r="W4" s="57">
        <v>542</v>
      </c>
      <c r="X4" s="58">
        <v>0.84689999999999999</v>
      </c>
      <c r="Y4" s="210"/>
      <c r="Z4" s="198">
        <v>932</v>
      </c>
      <c r="AA4" s="199">
        <v>1055</v>
      </c>
      <c r="AB4" s="200">
        <v>1.1319999999999999</v>
      </c>
      <c r="AC4" s="198">
        <v>1357</v>
      </c>
      <c r="AD4" s="199">
        <v>1212</v>
      </c>
      <c r="AE4" s="200">
        <v>0.8931</v>
      </c>
      <c r="AF4" s="201">
        <v>2330160</v>
      </c>
      <c r="AG4" s="202">
        <v>1640929.57</v>
      </c>
      <c r="AH4" s="200">
        <v>0.70420000000000005</v>
      </c>
      <c r="AI4" s="198">
        <v>1010</v>
      </c>
      <c r="AJ4" s="199">
        <v>671</v>
      </c>
      <c r="AK4" s="200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0">
        <v>398158.41</v>
      </c>
      <c r="D5" s="360">
        <v>481497.15</v>
      </c>
      <c r="E5" s="361">
        <v>0.82691748019692302</v>
      </c>
      <c r="F5" s="57">
        <v>210</v>
      </c>
      <c r="G5" s="57">
        <v>210</v>
      </c>
      <c r="H5" s="58">
        <v>1</v>
      </c>
      <c r="I5" s="53">
        <v>1</v>
      </c>
      <c r="J5" s="365">
        <v>307</v>
      </c>
      <c r="K5" s="365">
        <v>291</v>
      </c>
      <c r="L5" s="366">
        <v>0.94789999999999996</v>
      </c>
      <c r="M5" s="361">
        <v>0.88580000000000003</v>
      </c>
      <c r="N5" s="59">
        <v>478901.72</v>
      </c>
      <c r="O5" s="59">
        <v>316674.13</v>
      </c>
      <c r="P5" s="58">
        <v>0.6613</v>
      </c>
      <c r="Q5" s="58">
        <v>0.64690000000000003</v>
      </c>
      <c r="R5" s="365">
        <v>270</v>
      </c>
      <c r="S5" s="365">
        <v>166</v>
      </c>
      <c r="T5" s="366">
        <v>0.61480000000000001</v>
      </c>
      <c r="U5" s="366">
        <v>0.63749999999999996</v>
      </c>
      <c r="V5" s="57">
        <v>168</v>
      </c>
      <c r="W5" s="57">
        <v>146</v>
      </c>
      <c r="X5" s="58">
        <v>0.86899999999999999</v>
      </c>
      <c r="Y5" s="210"/>
      <c r="Z5" s="198">
        <v>200</v>
      </c>
      <c r="AA5" s="199">
        <v>216</v>
      </c>
      <c r="AB5" s="200">
        <v>1.08</v>
      </c>
      <c r="AC5" s="198">
        <v>390</v>
      </c>
      <c r="AD5" s="199">
        <v>340</v>
      </c>
      <c r="AE5" s="200">
        <v>0.87180000000000002</v>
      </c>
      <c r="AF5" s="201">
        <v>634979.81999999995</v>
      </c>
      <c r="AG5" s="202">
        <v>397345.08</v>
      </c>
      <c r="AH5" s="200">
        <v>0.62580000000000002</v>
      </c>
      <c r="AI5" s="198">
        <v>315</v>
      </c>
      <c r="AJ5" s="199">
        <v>186</v>
      </c>
      <c r="AK5" s="200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0">
        <v>2183908.2400000002</v>
      </c>
      <c r="D6" s="360">
        <v>3043165.34</v>
      </c>
      <c r="E6" s="361">
        <v>0.71764363614893201</v>
      </c>
      <c r="F6" s="57">
        <v>1589</v>
      </c>
      <c r="G6" s="57">
        <v>1537</v>
      </c>
      <c r="H6" s="58">
        <v>0.96730000000000005</v>
      </c>
      <c r="I6" s="53">
        <v>0.98760000000000003</v>
      </c>
      <c r="J6" s="365">
        <v>1814</v>
      </c>
      <c r="K6" s="365">
        <v>1765</v>
      </c>
      <c r="L6" s="366">
        <v>0.97299999999999998</v>
      </c>
      <c r="M6" s="361">
        <v>0.9</v>
      </c>
      <c r="N6" s="59">
        <v>2752379.13</v>
      </c>
      <c r="O6" s="59">
        <v>1709718.1</v>
      </c>
      <c r="P6" s="58">
        <v>0.62119999999999997</v>
      </c>
      <c r="Q6" s="58">
        <v>0.63419999999999999</v>
      </c>
      <c r="R6" s="365">
        <v>1379</v>
      </c>
      <c r="S6" s="365">
        <v>835</v>
      </c>
      <c r="T6" s="366">
        <v>0.60550000000000004</v>
      </c>
      <c r="U6" s="366">
        <v>0.68740000000000001</v>
      </c>
      <c r="V6" s="57">
        <v>1247</v>
      </c>
      <c r="W6" s="57">
        <v>1140</v>
      </c>
      <c r="X6" s="58">
        <v>0.91420000000000001</v>
      </c>
      <c r="Y6" s="210"/>
      <c r="Z6" s="198">
        <v>1772</v>
      </c>
      <c r="AA6" s="199">
        <v>1756</v>
      </c>
      <c r="AB6" s="200">
        <v>0.99099999999999999</v>
      </c>
      <c r="AC6" s="198">
        <v>2085</v>
      </c>
      <c r="AD6" s="199">
        <v>1876</v>
      </c>
      <c r="AE6" s="200">
        <v>0.89980000000000004</v>
      </c>
      <c r="AF6" s="201">
        <v>3482669.87</v>
      </c>
      <c r="AG6" s="202">
        <v>2367007.67</v>
      </c>
      <c r="AH6" s="200">
        <v>0.67969999999999997</v>
      </c>
      <c r="AI6" s="198">
        <v>1604</v>
      </c>
      <c r="AJ6" s="199">
        <v>1173</v>
      </c>
      <c r="AK6" s="200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0">
        <v>1013695.33</v>
      </c>
      <c r="D7" s="360">
        <v>1287145.1100000001</v>
      </c>
      <c r="E7" s="361">
        <v>0.78755326196282605</v>
      </c>
      <c r="F7" s="57">
        <v>497</v>
      </c>
      <c r="G7" s="57">
        <v>461</v>
      </c>
      <c r="H7" s="58">
        <v>0.92759999999999998</v>
      </c>
      <c r="I7" s="53">
        <v>0.93279999999999996</v>
      </c>
      <c r="J7" s="365">
        <v>730</v>
      </c>
      <c r="K7" s="365">
        <v>709</v>
      </c>
      <c r="L7" s="366">
        <v>0.97119999999999995</v>
      </c>
      <c r="M7" s="361">
        <v>0.9</v>
      </c>
      <c r="N7" s="59">
        <v>1076239.97</v>
      </c>
      <c r="O7" s="59">
        <v>772529.43</v>
      </c>
      <c r="P7" s="58">
        <v>0.71779999999999999</v>
      </c>
      <c r="Q7" s="58">
        <v>0.7</v>
      </c>
      <c r="R7" s="365">
        <v>562</v>
      </c>
      <c r="S7" s="365">
        <v>398</v>
      </c>
      <c r="T7" s="366">
        <v>0.70820000000000005</v>
      </c>
      <c r="U7" s="366">
        <v>0.7</v>
      </c>
      <c r="V7" s="57">
        <v>520</v>
      </c>
      <c r="W7" s="57">
        <v>453</v>
      </c>
      <c r="X7" s="58">
        <v>0.87119999999999997</v>
      </c>
      <c r="Y7" s="210"/>
      <c r="Z7" s="198">
        <v>569</v>
      </c>
      <c r="AA7" s="199">
        <v>587</v>
      </c>
      <c r="AB7" s="200">
        <v>1.0316000000000001</v>
      </c>
      <c r="AC7" s="198">
        <v>1064</v>
      </c>
      <c r="AD7" s="199">
        <v>977</v>
      </c>
      <c r="AE7" s="200">
        <v>0.91820000000000002</v>
      </c>
      <c r="AF7" s="201">
        <v>1519368.44</v>
      </c>
      <c r="AG7" s="202">
        <v>1012460.17</v>
      </c>
      <c r="AH7" s="200">
        <v>0.66639999999999999</v>
      </c>
      <c r="AI7" s="198">
        <v>802</v>
      </c>
      <c r="AJ7" s="199">
        <v>530</v>
      </c>
      <c r="AK7" s="200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0">
        <v>415324.29</v>
      </c>
      <c r="D8" s="360">
        <v>526735.5</v>
      </c>
      <c r="E8" s="361">
        <v>0.78848737174540195</v>
      </c>
      <c r="F8" s="57">
        <v>162</v>
      </c>
      <c r="G8" s="57">
        <v>164</v>
      </c>
      <c r="H8" s="58">
        <v>1.0123</v>
      </c>
      <c r="I8" s="53">
        <v>1</v>
      </c>
      <c r="J8" s="365">
        <v>261</v>
      </c>
      <c r="K8" s="365">
        <v>229</v>
      </c>
      <c r="L8" s="366">
        <v>0.87739999999999996</v>
      </c>
      <c r="M8" s="361">
        <v>0.9</v>
      </c>
      <c r="N8" s="59">
        <v>491380.23</v>
      </c>
      <c r="O8" s="59">
        <v>351538.23</v>
      </c>
      <c r="P8" s="58">
        <v>0.71540000000000004</v>
      </c>
      <c r="Q8" s="58">
        <v>0.7</v>
      </c>
      <c r="R8" s="365">
        <v>179</v>
      </c>
      <c r="S8" s="365">
        <v>109</v>
      </c>
      <c r="T8" s="366">
        <v>0.6089</v>
      </c>
      <c r="U8" s="366">
        <v>0.66159999999999997</v>
      </c>
      <c r="V8" s="57">
        <v>167</v>
      </c>
      <c r="W8" s="57">
        <v>78</v>
      </c>
      <c r="X8" s="58">
        <v>0.46710000000000002</v>
      </c>
      <c r="Y8" s="210"/>
      <c r="Z8" s="198">
        <v>193</v>
      </c>
      <c r="AA8" s="199">
        <v>202</v>
      </c>
      <c r="AB8" s="200">
        <v>1.0466</v>
      </c>
      <c r="AC8" s="198">
        <v>338</v>
      </c>
      <c r="AD8" s="199">
        <v>289</v>
      </c>
      <c r="AE8" s="200">
        <v>0.85499999999999998</v>
      </c>
      <c r="AF8" s="201">
        <v>664596.23</v>
      </c>
      <c r="AG8" s="202">
        <v>391250.49</v>
      </c>
      <c r="AH8" s="200">
        <v>0.5887</v>
      </c>
      <c r="AI8" s="198">
        <v>259</v>
      </c>
      <c r="AJ8" s="199">
        <v>160</v>
      </c>
      <c r="AK8" s="200">
        <v>0.61780000000000002</v>
      </c>
      <c r="AL8" s="9" t="s">
        <v>165</v>
      </c>
    </row>
    <row r="9" spans="1:38" ht="13.8" x14ac:dyDescent="0.3">
      <c r="A9" s="56" t="s">
        <v>310</v>
      </c>
      <c r="B9" s="56" t="s">
        <v>11</v>
      </c>
      <c r="C9" s="360">
        <v>2797575.55</v>
      </c>
      <c r="D9" s="360">
        <v>3735074.38</v>
      </c>
      <c r="E9" s="361">
        <v>0.74900129565826801</v>
      </c>
      <c r="F9" s="57">
        <v>1747</v>
      </c>
      <c r="G9" s="57">
        <v>1640</v>
      </c>
      <c r="H9" s="58">
        <v>0.93879999999999997</v>
      </c>
      <c r="I9" s="53">
        <v>0.92669999999999997</v>
      </c>
      <c r="J9" s="365">
        <v>2138</v>
      </c>
      <c r="K9" s="365">
        <v>2025</v>
      </c>
      <c r="L9" s="366">
        <v>0.94710000000000005</v>
      </c>
      <c r="M9" s="361">
        <v>0.9</v>
      </c>
      <c r="N9" s="59">
        <v>3210601.69</v>
      </c>
      <c r="O9" s="59">
        <v>2115706.2000000002</v>
      </c>
      <c r="P9" s="58">
        <v>0.65900000000000003</v>
      </c>
      <c r="Q9" s="58">
        <v>0.63919999999999999</v>
      </c>
      <c r="R9" s="365">
        <v>1888</v>
      </c>
      <c r="S9" s="365">
        <v>1110</v>
      </c>
      <c r="T9" s="366">
        <v>0.58789999999999998</v>
      </c>
      <c r="U9" s="366">
        <v>0.61680000000000001</v>
      </c>
      <c r="V9" s="57">
        <v>1315</v>
      </c>
      <c r="W9" s="57">
        <v>1139</v>
      </c>
      <c r="X9" s="58">
        <v>0.86619999999999997</v>
      </c>
      <c r="Y9" s="210"/>
      <c r="Z9" s="198">
        <v>1985</v>
      </c>
      <c r="AA9" s="199">
        <v>1930</v>
      </c>
      <c r="AB9" s="200">
        <v>0.97230000000000005</v>
      </c>
      <c r="AC9" s="198">
        <v>2647</v>
      </c>
      <c r="AD9" s="199">
        <v>2341</v>
      </c>
      <c r="AE9" s="200">
        <v>0.88439999999999996</v>
      </c>
      <c r="AF9" s="201">
        <v>4867421.97</v>
      </c>
      <c r="AG9" s="202">
        <v>3282523.27</v>
      </c>
      <c r="AH9" s="200">
        <v>0.6744</v>
      </c>
      <c r="AI9" s="198">
        <v>2145</v>
      </c>
      <c r="AJ9" s="199">
        <v>1434</v>
      </c>
      <c r="AK9" s="200">
        <v>0.66849999999999998</v>
      </c>
      <c r="AL9" s="9" t="s">
        <v>165</v>
      </c>
    </row>
    <row r="10" spans="1:38" ht="13.8" x14ac:dyDescent="0.3">
      <c r="A10" s="56" t="s">
        <v>310</v>
      </c>
      <c r="B10" s="56" t="s">
        <v>12</v>
      </c>
      <c r="C10" s="360">
        <v>1446814.6</v>
      </c>
      <c r="D10" s="360">
        <v>2053089.31</v>
      </c>
      <c r="E10" s="361">
        <v>0.70470124848100302</v>
      </c>
      <c r="F10" s="57">
        <v>978</v>
      </c>
      <c r="G10" s="57">
        <v>884</v>
      </c>
      <c r="H10" s="58">
        <v>0.90390000000000004</v>
      </c>
      <c r="I10" s="53">
        <v>0.93899999999999995</v>
      </c>
      <c r="J10" s="365">
        <v>1087</v>
      </c>
      <c r="K10" s="365">
        <v>1056</v>
      </c>
      <c r="L10" s="366">
        <v>0.97150000000000003</v>
      </c>
      <c r="M10" s="361">
        <v>0.9</v>
      </c>
      <c r="N10" s="59">
        <v>1631814.32</v>
      </c>
      <c r="O10" s="59">
        <v>1085486.1399999999</v>
      </c>
      <c r="P10" s="58">
        <v>0.66520000000000001</v>
      </c>
      <c r="Q10" s="58">
        <v>0.66720000000000002</v>
      </c>
      <c r="R10" s="365">
        <v>843</v>
      </c>
      <c r="S10" s="365">
        <v>561</v>
      </c>
      <c r="T10" s="366">
        <v>0.66549999999999998</v>
      </c>
      <c r="U10" s="366">
        <v>0.67549999999999999</v>
      </c>
      <c r="V10" s="57">
        <v>705</v>
      </c>
      <c r="W10" s="57">
        <v>615</v>
      </c>
      <c r="X10" s="58">
        <v>0.87229999999999996</v>
      </c>
      <c r="Y10" s="210"/>
      <c r="Z10" s="198">
        <v>1498</v>
      </c>
      <c r="AA10" s="199">
        <v>1473</v>
      </c>
      <c r="AB10" s="200">
        <v>0.98329999999999995</v>
      </c>
      <c r="AC10" s="198">
        <v>1702</v>
      </c>
      <c r="AD10" s="199">
        <v>1560</v>
      </c>
      <c r="AE10" s="200">
        <v>0.91659999999999997</v>
      </c>
      <c r="AF10" s="201">
        <v>2664049</v>
      </c>
      <c r="AG10" s="202">
        <v>1900128.98</v>
      </c>
      <c r="AH10" s="200">
        <v>0.71319999999999995</v>
      </c>
      <c r="AI10" s="198">
        <v>1314</v>
      </c>
      <c r="AJ10" s="199">
        <v>917</v>
      </c>
      <c r="AK10" s="200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0">
        <v>3068745.36</v>
      </c>
      <c r="D11" s="360">
        <v>3994519.35</v>
      </c>
      <c r="E11" s="361">
        <v>0.76823895220334804</v>
      </c>
      <c r="F11" s="57">
        <v>1571</v>
      </c>
      <c r="G11" s="57">
        <v>1412</v>
      </c>
      <c r="H11" s="58">
        <v>0.89880000000000004</v>
      </c>
      <c r="I11" s="53">
        <v>0.95830000000000004</v>
      </c>
      <c r="J11" s="365">
        <v>1890</v>
      </c>
      <c r="K11" s="365">
        <v>1707</v>
      </c>
      <c r="L11" s="366">
        <v>0.9032</v>
      </c>
      <c r="M11" s="361">
        <v>0.88039999999999996</v>
      </c>
      <c r="N11" s="59">
        <v>3638556.76</v>
      </c>
      <c r="O11" s="59">
        <v>2488981.37</v>
      </c>
      <c r="P11" s="58">
        <v>0.68410000000000004</v>
      </c>
      <c r="Q11" s="58">
        <v>0.7</v>
      </c>
      <c r="R11" s="365">
        <v>1553</v>
      </c>
      <c r="S11" s="365">
        <v>974</v>
      </c>
      <c r="T11" s="366">
        <v>0.62719999999999998</v>
      </c>
      <c r="U11" s="366">
        <v>0.7</v>
      </c>
      <c r="V11" s="57">
        <v>1251</v>
      </c>
      <c r="W11" s="57">
        <v>1124</v>
      </c>
      <c r="X11" s="58">
        <v>0.89849999999999997</v>
      </c>
      <c r="Y11" s="210"/>
      <c r="Z11" s="198">
        <v>1693</v>
      </c>
      <c r="AA11" s="199">
        <v>1758</v>
      </c>
      <c r="AB11" s="200">
        <v>1.0384</v>
      </c>
      <c r="AC11" s="198">
        <v>2131</v>
      </c>
      <c r="AD11" s="199">
        <v>1911</v>
      </c>
      <c r="AE11" s="200">
        <v>0.89680000000000004</v>
      </c>
      <c r="AF11" s="201">
        <v>3939368.3</v>
      </c>
      <c r="AG11" s="202">
        <v>2658573.13</v>
      </c>
      <c r="AH11" s="200">
        <v>0.67490000000000006</v>
      </c>
      <c r="AI11" s="198">
        <v>1813</v>
      </c>
      <c r="AJ11" s="199">
        <v>1314</v>
      </c>
      <c r="AK11" s="200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0">
        <v>4922998.84</v>
      </c>
      <c r="D12" s="360">
        <v>6316195.8200000003</v>
      </c>
      <c r="E12" s="361">
        <v>0.779424669579038</v>
      </c>
      <c r="F12" s="57">
        <v>2574</v>
      </c>
      <c r="G12" s="57">
        <v>2532</v>
      </c>
      <c r="H12" s="58">
        <v>0.98370000000000002</v>
      </c>
      <c r="I12" s="53">
        <v>1</v>
      </c>
      <c r="J12" s="365">
        <v>3151</v>
      </c>
      <c r="K12" s="365">
        <v>2902</v>
      </c>
      <c r="L12" s="366">
        <v>0.92100000000000004</v>
      </c>
      <c r="M12" s="361">
        <v>0.9</v>
      </c>
      <c r="N12" s="59">
        <v>5630221.7199999997</v>
      </c>
      <c r="O12" s="59">
        <v>4055612.35</v>
      </c>
      <c r="P12" s="58">
        <v>0.72030000000000005</v>
      </c>
      <c r="Q12" s="58">
        <v>0.7</v>
      </c>
      <c r="R12" s="365">
        <v>2117</v>
      </c>
      <c r="S12" s="365">
        <v>1442</v>
      </c>
      <c r="T12" s="366">
        <v>0.68120000000000003</v>
      </c>
      <c r="U12" s="366">
        <v>0.7</v>
      </c>
      <c r="V12" s="57">
        <v>2391</v>
      </c>
      <c r="W12" s="57">
        <v>2084</v>
      </c>
      <c r="X12" s="58">
        <v>0.87160000000000004</v>
      </c>
      <c r="Y12" s="210"/>
      <c r="Z12" s="198">
        <v>2364</v>
      </c>
      <c r="AA12" s="199">
        <v>2494</v>
      </c>
      <c r="AB12" s="200">
        <v>1.0549999999999999</v>
      </c>
      <c r="AC12" s="198">
        <v>3418</v>
      </c>
      <c r="AD12" s="199">
        <v>2866</v>
      </c>
      <c r="AE12" s="200">
        <v>0.83850000000000002</v>
      </c>
      <c r="AF12" s="201">
        <v>7201929.4199999999</v>
      </c>
      <c r="AG12" s="202">
        <v>4997438.4000000004</v>
      </c>
      <c r="AH12" s="200">
        <v>0.69389999999999996</v>
      </c>
      <c r="AI12" s="198">
        <v>2384</v>
      </c>
      <c r="AJ12" s="199">
        <v>1714</v>
      </c>
      <c r="AK12" s="200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0">
        <v>7669540.6500000004</v>
      </c>
      <c r="D13" s="360">
        <v>10953676.710000001</v>
      </c>
      <c r="E13" s="361">
        <v>0.700179570116233</v>
      </c>
      <c r="F13" s="57">
        <v>3879</v>
      </c>
      <c r="G13" s="57">
        <v>3755</v>
      </c>
      <c r="H13" s="58">
        <v>0.96799999999999997</v>
      </c>
      <c r="I13" s="53">
        <v>0.99329999999999996</v>
      </c>
      <c r="J13" s="365">
        <v>5291</v>
      </c>
      <c r="K13" s="365">
        <v>5063</v>
      </c>
      <c r="L13" s="366">
        <v>0.95689999999999997</v>
      </c>
      <c r="M13" s="361">
        <v>0.9</v>
      </c>
      <c r="N13" s="59">
        <v>8775353.0500000007</v>
      </c>
      <c r="O13" s="59">
        <v>6058893.8499999996</v>
      </c>
      <c r="P13" s="58">
        <v>0.69040000000000001</v>
      </c>
      <c r="Q13" s="58">
        <v>0.7</v>
      </c>
      <c r="R13" s="365">
        <v>4092</v>
      </c>
      <c r="S13" s="365">
        <v>2613</v>
      </c>
      <c r="T13" s="366">
        <v>0.63859999999999995</v>
      </c>
      <c r="U13" s="366">
        <v>0.7</v>
      </c>
      <c r="V13" s="57">
        <v>3217</v>
      </c>
      <c r="W13" s="57">
        <v>2534</v>
      </c>
      <c r="X13" s="58">
        <v>0.78769999999999996</v>
      </c>
      <c r="Y13" s="210"/>
      <c r="Z13" s="198">
        <v>4430</v>
      </c>
      <c r="AA13" s="199">
        <v>4888</v>
      </c>
      <c r="AB13" s="200">
        <v>1.1033999999999999</v>
      </c>
      <c r="AC13" s="198">
        <v>6770</v>
      </c>
      <c r="AD13" s="199">
        <v>6298</v>
      </c>
      <c r="AE13" s="200">
        <v>0.93030000000000002</v>
      </c>
      <c r="AF13" s="201">
        <v>13974667.890000001</v>
      </c>
      <c r="AG13" s="202">
        <v>9780606.1500000004</v>
      </c>
      <c r="AH13" s="200">
        <v>0.69989999999999997</v>
      </c>
      <c r="AI13" s="198">
        <v>5797</v>
      </c>
      <c r="AJ13" s="199">
        <v>4222</v>
      </c>
      <c r="AK13" s="200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0">
        <v>2897197.09</v>
      </c>
      <c r="D14" s="360">
        <v>3862616.75</v>
      </c>
      <c r="E14" s="361">
        <v>0.75006071725857903</v>
      </c>
      <c r="F14" s="57">
        <v>1378</v>
      </c>
      <c r="G14" s="57">
        <v>1337</v>
      </c>
      <c r="H14" s="58">
        <v>0.97019999999999995</v>
      </c>
      <c r="I14" s="53">
        <v>0.99070000000000003</v>
      </c>
      <c r="J14" s="365">
        <v>2202</v>
      </c>
      <c r="K14" s="365">
        <v>2033</v>
      </c>
      <c r="L14" s="366">
        <v>0.92330000000000001</v>
      </c>
      <c r="M14" s="361">
        <v>0.9</v>
      </c>
      <c r="N14" s="59">
        <v>3399954.3</v>
      </c>
      <c r="O14" s="59">
        <v>2210917.48</v>
      </c>
      <c r="P14" s="58">
        <v>0.65029999999999999</v>
      </c>
      <c r="Q14" s="58">
        <v>0.66479999999999995</v>
      </c>
      <c r="R14" s="365">
        <v>1951</v>
      </c>
      <c r="S14" s="365">
        <v>1178</v>
      </c>
      <c r="T14" s="366">
        <v>0.6038</v>
      </c>
      <c r="U14" s="366">
        <v>0.65510000000000002</v>
      </c>
      <c r="V14" s="57">
        <v>1262</v>
      </c>
      <c r="W14" s="57">
        <v>963</v>
      </c>
      <c r="X14" s="58">
        <v>0.7631</v>
      </c>
      <c r="Y14" s="210"/>
      <c r="Z14" s="198">
        <v>2411</v>
      </c>
      <c r="AA14" s="199">
        <v>1999</v>
      </c>
      <c r="AB14" s="200">
        <v>0.82909999999999995</v>
      </c>
      <c r="AC14" s="198">
        <v>4001</v>
      </c>
      <c r="AD14" s="199">
        <v>2636</v>
      </c>
      <c r="AE14" s="200">
        <v>0.65880000000000005</v>
      </c>
      <c r="AF14" s="201">
        <v>4565267.5</v>
      </c>
      <c r="AG14" s="202">
        <v>2749578.24</v>
      </c>
      <c r="AH14" s="200">
        <v>0.60229999999999995</v>
      </c>
      <c r="AI14" s="198">
        <v>2426</v>
      </c>
      <c r="AJ14" s="199">
        <v>1390</v>
      </c>
      <c r="AK14" s="200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0">
        <v>9453397.2400000002</v>
      </c>
      <c r="D15" s="360">
        <v>12165121.810000001</v>
      </c>
      <c r="E15" s="361">
        <v>0.77709022463129795</v>
      </c>
      <c r="F15" s="57">
        <v>3671</v>
      </c>
      <c r="G15" s="57">
        <v>3706</v>
      </c>
      <c r="H15" s="58">
        <v>1.0095000000000001</v>
      </c>
      <c r="I15" s="53">
        <v>1</v>
      </c>
      <c r="J15" s="365">
        <v>4412</v>
      </c>
      <c r="K15" s="365">
        <v>3902</v>
      </c>
      <c r="L15" s="366">
        <v>0.88439999999999996</v>
      </c>
      <c r="M15" s="361">
        <v>0.9</v>
      </c>
      <c r="N15" s="59">
        <v>10415184.890000001</v>
      </c>
      <c r="O15" s="59">
        <v>7737732.75</v>
      </c>
      <c r="P15" s="58">
        <v>0.7429</v>
      </c>
      <c r="Q15" s="58">
        <v>0.7</v>
      </c>
      <c r="R15" s="365">
        <v>3309</v>
      </c>
      <c r="S15" s="365">
        <v>2380</v>
      </c>
      <c r="T15" s="366">
        <v>0.71930000000000005</v>
      </c>
      <c r="U15" s="366">
        <v>0.7</v>
      </c>
      <c r="V15" s="57">
        <v>2582</v>
      </c>
      <c r="W15" s="57">
        <v>2113</v>
      </c>
      <c r="X15" s="58">
        <v>0.81840000000000002</v>
      </c>
      <c r="Y15" s="210"/>
      <c r="Z15" s="198">
        <v>3920</v>
      </c>
      <c r="AA15" s="199">
        <v>4485</v>
      </c>
      <c r="AB15" s="200">
        <v>1.1440999999999999</v>
      </c>
      <c r="AC15" s="198">
        <v>5006</v>
      </c>
      <c r="AD15" s="199">
        <v>4513</v>
      </c>
      <c r="AE15" s="200">
        <v>0.90149999999999997</v>
      </c>
      <c r="AF15" s="201">
        <v>12460607.65</v>
      </c>
      <c r="AG15" s="202">
        <v>9289444.0899999999</v>
      </c>
      <c r="AH15" s="200">
        <v>0.74550000000000005</v>
      </c>
      <c r="AI15" s="198">
        <v>4255</v>
      </c>
      <c r="AJ15" s="199">
        <v>3202</v>
      </c>
      <c r="AK15" s="200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0">
        <v>4054736.09</v>
      </c>
      <c r="D16" s="360">
        <v>5123954.09</v>
      </c>
      <c r="E16" s="361">
        <v>0.791329512087803</v>
      </c>
      <c r="F16" s="57">
        <v>1789</v>
      </c>
      <c r="G16" s="57">
        <v>1698</v>
      </c>
      <c r="H16" s="58">
        <v>0.94910000000000005</v>
      </c>
      <c r="I16" s="53">
        <v>0.99519999999999997</v>
      </c>
      <c r="J16" s="365">
        <v>2498</v>
      </c>
      <c r="K16" s="365">
        <v>2366</v>
      </c>
      <c r="L16" s="366">
        <v>0.94720000000000004</v>
      </c>
      <c r="M16" s="361">
        <v>0.9</v>
      </c>
      <c r="N16" s="59">
        <v>4534275.6399999997</v>
      </c>
      <c r="O16" s="59">
        <v>3158790.47</v>
      </c>
      <c r="P16" s="58">
        <v>0.6966</v>
      </c>
      <c r="Q16" s="58">
        <v>0.69069999999999998</v>
      </c>
      <c r="R16" s="365">
        <v>2064</v>
      </c>
      <c r="S16" s="365">
        <v>1314</v>
      </c>
      <c r="T16" s="366">
        <v>0.63660000000000005</v>
      </c>
      <c r="U16" s="366">
        <v>0.68210000000000004</v>
      </c>
      <c r="V16" s="57">
        <v>1535</v>
      </c>
      <c r="W16" s="57">
        <v>1336</v>
      </c>
      <c r="X16" s="58">
        <v>0.87039999999999995</v>
      </c>
      <c r="Y16" s="210"/>
      <c r="Z16" s="198">
        <v>2496</v>
      </c>
      <c r="AA16" s="199">
        <v>2585</v>
      </c>
      <c r="AB16" s="200">
        <v>1.0357000000000001</v>
      </c>
      <c r="AC16" s="198">
        <v>3506</v>
      </c>
      <c r="AD16" s="199">
        <v>3141</v>
      </c>
      <c r="AE16" s="200">
        <v>0.89590000000000003</v>
      </c>
      <c r="AF16" s="201">
        <v>6173007.6100000003</v>
      </c>
      <c r="AG16" s="202">
        <v>4235994.26</v>
      </c>
      <c r="AH16" s="200">
        <v>0.68620000000000003</v>
      </c>
      <c r="AI16" s="198">
        <v>2762</v>
      </c>
      <c r="AJ16" s="199">
        <v>1828</v>
      </c>
      <c r="AK16" s="200">
        <v>0.66180000000000005</v>
      </c>
      <c r="AL16" s="9" t="s">
        <v>165</v>
      </c>
    </row>
    <row r="17" spans="1:38" ht="13.8" x14ac:dyDescent="0.3">
      <c r="A17" s="56" t="s">
        <v>310</v>
      </c>
      <c r="B17" s="56" t="s">
        <v>19</v>
      </c>
      <c r="C17" s="360">
        <v>693008.79</v>
      </c>
      <c r="D17" s="360">
        <v>899168.35</v>
      </c>
      <c r="E17" s="361">
        <v>0.77072195657242604</v>
      </c>
      <c r="F17" s="57">
        <v>171</v>
      </c>
      <c r="G17" s="57">
        <v>173</v>
      </c>
      <c r="H17" s="58">
        <v>1.0117</v>
      </c>
      <c r="I17" s="53">
        <v>1</v>
      </c>
      <c r="J17" s="365">
        <v>250</v>
      </c>
      <c r="K17" s="365">
        <v>227</v>
      </c>
      <c r="L17" s="366">
        <v>0.90800000000000003</v>
      </c>
      <c r="M17" s="361">
        <v>0.9</v>
      </c>
      <c r="N17" s="59">
        <v>713155.37</v>
      </c>
      <c r="O17" s="59">
        <v>573525.65</v>
      </c>
      <c r="P17" s="58">
        <v>0.80420000000000003</v>
      </c>
      <c r="Q17" s="58">
        <v>0.7</v>
      </c>
      <c r="R17" s="365">
        <v>200</v>
      </c>
      <c r="S17" s="365">
        <v>153</v>
      </c>
      <c r="T17" s="366">
        <v>0.76500000000000001</v>
      </c>
      <c r="U17" s="366">
        <v>0.7</v>
      </c>
      <c r="V17" s="57">
        <v>146</v>
      </c>
      <c r="W17" s="57">
        <v>88</v>
      </c>
      <c r="X17" s="58">
        <v>0.60270000000000001</v>
      </c>
      <c r="Y17" s="210"/>
      <c r="Z17" s="198">
        <v>223</v>
      </c>
      <c r="AA17" s="199">
        <v>224</v>
      </c>
      <c r="AB17" s="200">
        <v>1.0044999999999999</v>
      </c>
      <c r="AC17" s="198">
        <v>324</v>
      </c>
      <c r="AD17" s="199">
        <v>295</v>
      </c>
      <c r="AE17" s="200">
        <v>0.91049999999999998</v>
      </c>
      <c r="AF17" s="201">
        <v>1028891.12</v>
      </c>
      <c r="AG17" s="202">
        <v>840387.32</v>
      </c>
      <c r="AH17" s="200">
        <v>0.81679999999999997</v>
      </c>
      <c r="AI17" s="198">
        <v>271</v>
      </c>
      <c r="AJ17" s="199">
        <v>195</v>
      </c>
      <c r="AK17" s="200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0">
        <v>2662322.09</v>
      </c>
      <c r="D18" s="360">
        <v>3904887.72</v>
      </c>
      <c r="E18" s="361">
        <v>0.68179222576981002</v>
      </c>
      <c r="F18" s="57">
        <v>1257</v>
      </c>
      <c r="G18" s="57">
        <v>1131</v>
      </c>
      <c r="H18" s="58">
        <v>0.89980000000000004</v>
      </c>
      <c r="I18" s="53">
        <v>0.95760000000000001</v>
      </c>
      <c r="J18" s="365">
        <v>1773</v>
      </c>
      <c r="K18" s="365">
        <v>1443</v>
      </c>
      <c r="L18" s="366">
        <v>0.81389999999999996</v>
      </c>
      <c r="M18" s="361">
        <v>0.82569999999999999</v>
      </c>
      <c r="N18" s="59">
        <v>3120487.63</v>
      </c>
      <c r="O18" s="59">
        <v>2022723.39</v>
      </c>
      <c r="P18" s="58">
        <v>0.6482</v>
      </c>
      <c r="Q18" s="58">
        <v>0.67479999999999996</v>
      </c>
      <c r="R18" s="365">
        <v>1190</v>
      </c>
      <c r="S18" s="365">
        <v>659</v>
      </c>
      <c r="T18" s="366">
        <v>0.55379999999999996</v>
      </c>
      <c r="U18" s="366">
        <v>0.64649999999999996</v>
      </c>
      <c r="V18" s="57">
        <v>996</v>
      </c>
      <c r="W18" s="57">
        <v>769</v>
      </c>
      <c r="X18" s="58">
        <v>0.77210000000000001</v>
      </c>
      <c r="Y18" s="210"/>
      <c r="Z18" s="198">
        <v>1555</v>
      </c>
      <c r="AA18" s="199">
        <v>1631</v>
      </c>
      <c r="AB18" s="200">
        <v>1.0488999999999999</v>
      </c>
      <c r="AC18" s="198">
        <v>2320</v>
      </c>
      <c r="AD18" s="199">
        <v>2093</v>
      </c>
      <c r="AE18" s="200">
        <v>0.9022</v>
      </c>
      <c r="AF18" s="201">
        <v>5751731.7800000003</v>
      </c>
      <c r="AG18" s="202">
        <v>4131524.66</v>
      </c>
      <c r="AH18" s="200">
        <v>0.71830000000000005</v>
      </c>
      <c r="AI18" s="198">
        <v>1752</v>
      </c>
      <c r="AJ18" s="199">
        <v>1230</v>
      </c>
      <c r="AK18" s="200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0">
        <v>959941.55</v>
      </c>
      <c r="D19" s="360">
        <v>1254283.3999999999</v>
      </c>
      <c r="E19" s="361">
        <v>0.765330666099862</v>
      </c>
      <c r="F19" s="57">
        <v>598</v>
      </c>
      <c r="G19" s="57">
        <v>568</v>
      </c>
      <c r="H19" s="58">
        <v>0.94979999999999998</v>
      </c>
      <c r="I19" s="53">
        <v>0.97309999999999997</v>
      </c>
      <c r="J19" s="365">
        <v>778</v>
      </c>
      <c r="K19" s="365">
        <v>724</v>
      </c>
      <c r="L19" s="366">
        <v>0.93059999999999998</v>
      </c>
      <c r="M19" s="361">
        <v>0.9</v>
      </c>
      <c r="N19" s="59">
        <v>941810.21</v>
      </c>
      <c r="O19" s="59">
        <v>688347.81</v>
      </c>
      <c r="P19" s="58">
        <v>0.73089999999999999</v>
      </c>
      <c r="Q19" s="58">
        <v>0.7</v>
      </c>
      <c r="R19" s="365">
        <v>557</v>
      </c>
      <c r="S19" s="365">
        <v>371</v>
      </c>
      <c r="T19" s="366">
        <v>0.66610000000000003</v>
      </c>
      <c r="U19" s="366">
        <v>0.69350000000000001</v>
      </c>
      <c r="V19" s="57">
        <v>446</v>
      </c>
      <c r="W19" s="57">
        <v>362</v>
      </c>
      <c r="X19" s="58">
        <v>0.81169999999999998</v>
      </c>
      <c r="Y19" s="210"/>
      <c r="Z19" s="198">
        <v>835</v>
      </c>
      <c r="AA19" s="199">
        <v>848</v>
      </c>
      <c r="AB19" s="200">
        <v>1.0156000000000001</v>
      </c>
      <c r="AC19" s="198">
        <v>1118</v>
      </c>
      <c r="AD19" s="199">
        <v>1014</v>
      </c>
      <c r="AE19" s="200">
        <v>0.90700000000000003</v>
      </c>
      <c r="AF19" s="201">
        <v>1582565.37</v>
      </c>
      <c r="AG19" s="202">
        <v>1083718.03</v>
      </c>
      <c r="AH19" s="200">
        <v>0.68479999999999996</v>
      </c>
      <c r="AI19" s="198">
        <v>860</v>
      </c>
      <c r="AJ19" s="199">
        <v>554</v>
      </c>
      <c r="AK19" s="200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0">
        <v>7542973.7699999996</v>
      </c>
      <c r="D20" s="360">
        <v>10327925.98</v>
      </c>
      <c r="E20" s="361">
        <v>0.73034738868258198</v>
      </c>
      <c r="F20" s="57">
        <v>3411</v>
      </c>
      <c r="G20" s="57">
        <v>3292</v>
      </c>
      <c r="H20" s="58">
        <v>0.96509999999999996</v>
      </c>
      <c r="I20" s="53">
        <v>1</v>
      </c>
      <c r="J20" s="365">
        <v>4416</v>
      </c>
      <c r="K20" s="365">
        <v>4242</v>
      </c>
      <c r="L20" s="366">
        <v>0.96060000000000001</v>
      </c>
      <c r="M20" s="361">
        <v>0.9</v>
      </c>
      <c r="N20" s="59">
        <v>8508108.0999999996</v>
      </c>
      <c r="O20" s="59">
        <v>5905978.8200000003</v>
      </c>
      <c r="P20" s="58">
        <v>0.69420000000000004</v>
      </c>
      <c r="Q20" s="58">
        <v>0.69650000000000001</v>
      </c>
      <c r="R20" s="365">
        <v>3982</v>
      </c>
      <c r="S20" s="365">
        <v>2602</v>
      </c>
      <c r="T20" s="366">
        <v>0.65339999999999998</v>
      </c>
      <c r="U20" s="366">
        <v>0.68930000000000002</v>
      </c>
      <c r="V20" s="57">
        <v>2712</v>
      </c>
      <c r="W20" s="57">
        <v>2265</v>
      </c>
      <c r="X20" s="58">
        <v>0.83520000000000005</v>
      </c>
      <c r="Y20" s="210"/>
      <c r="Z20" s="198">
        <v>4467</v>
      </c>
      <c r="AA20" s="199">
        <v>4636</v>
      </c>
      <c r="AB20" s="200">
        <v>1.0378000000000001</v>
      </c>
      <c r="AC20" s="198">
        <v>6499</v>
      </c>
      <c r="AD20" s="199">
        <v>5826</v>
      </c>
      <c r="AE20" s="200">
        <v>0.89639999999999997</v>
      </c>
      <c r="AF20" s="201">
        <v>12358019.140000001</v>
      </c>
      <c r="AG20" s="202">
        <v>8601483.5600000005</v>
      </c>
      <c r="AH20" s="200">
        <v>0.69599999999999995</v>
      </c>
      <c r="AI20" s="198">
        <v>5390</v>
      </c>
      <c r="AJ20" s="199">
        <v>3733</v>
      </c>
      <c r="AK20" s="200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0">
        <v>1964795.98</v>
      </c>
      <c r="D21" s="360">
        <v>2479601.2799999998</v>
      </c>
      <c r="E21" s="361">
        <v>0.79238383842099003</v>
      </c>
      <c r="F21" s="57">
        <v>994</v>
      </c>
      <c r="G21" s="57">
        <v>943</v>
      </c>
      <c r="H21" s="58">
        <v>0.94869999999999999</v>
      </c>
      <c r="I21" s="53">
        <v>0.96089999999999998</v>
      </c>
      <c r="J21" s="365">
        <v>1264</v>
      </c>
      <c r="K21" s="365">
        <v>1127</v>
      </c>
      <c r="L21" s="366">
        <v>0.89159999999999995</v>
      </c>
      <c r="M21" s="361">
        <v>0.86029999999999995</v>
      </c>
      <c r="N21" s="59">
        <v>2243929.9500000002</v>
      </c>
      <c r="O21" s="59">
        <v>1601242.93</v>
      </c>
      <c r="P21" s="58">
        <v>0.71360000000000001</v>
      </c>
      <c r="Q21" s="58">
        <v>0.7</v>
      </c>
      <c r="R21" s="365">
        <v>900</v>
      </c>
      <c r="S21" s="365">
        <v>570</v>
      </c>
      <c r="T21" s="366">
        <v>0.63329999999999997</v>
      </c>
      <c r="U21" s="366">
        <v>0.67410000000000003</v>
      </c>
      <c r="V21" s="57">
        <v>832</v>
      </c>
      <c r="W21" s="57">
        <v>630</v>
      </c>
      <c r="X21" s="58">
        <v>0.75719999999999998</v>
      </c>
      <c r="Y21" s="210"/>
      <c r="Z21" s="198">
        <v>1131</v>
      </c>
      <c r="AA21" s="199">
        <v>1161</v>
      </c>
      <c r="AB21" s="200">
        <v>1.0265</v>
      </c>
      <c r="AC21" s="198">
        <v>1578</v>
      </c>
      <c r="AD21" s="199">
        <v>1345</v>
      </c>
      <c r="AE21" s="200">
        <v>0.85229999999999995</v>
      </c>
      <c r="AF21" s="201">
        <v>2786907.61</v>
      </c>
      <c r="AG21" s="202">
        <v>1973869.75</v>
      </c>
      <c r="AH21" s="200">
        <v>0.70830000000000004</v>
      </c>
      <c r="AI21" s="198">
        <v>1205</v>
      </c>
      <c r="AJ21" s="199">
        <v>819</v>
      </c>
      <c r="AK21" s="200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0">
        <v>756586.95</v>
      </c>
      <c r="D22" s="360">
        <v>995202.37</v>
      </c>
      <c r="E22" s="361">
        <v>0.76023427275399302</v>
      </c>
      <c r="F22" s="57">
        <v>361</v>
      </c>
      <c r="G22" s="57">
        <v>342</v>
      </c>
      <c r="H22" s="58">
        <v>0.94740000000000002</v>
      </c>
      <c r="I22" s="53">
        <v>0.92710000000000004</v>
      </c>
      <c r="J22" s="365">
        <v>548</v>
      </c>
      <c r="K22" s="365">
        <v>521</v>
      </c>
      <c r="L22" s="366">
        <v>0.95069999999999999</v>
      </c>
      <c r="M22" s="361">
        <v>0.89949999999999997</v>
      </c>
      <c r="N22" s="59">
        <v>903907.33</v>
      </c>
      <c r="O22" s="59">
        <v>582846.88</v>
      </c>
      <c r="P22" s="58">
        <v>0.64480000000000004</v>
      </c>
      <c r="Q22" s="58">
        <v>0.63970000000000005</v>
      </c>
      <c r="R22" s="365">
        <v>458</v>
      </c>
      <c r="S22" s="365">
        <v>260</v>
      </c>
      <c r="T22" s="366">
        <v>0.56769999999999998</v>
      </c>
      <c r="U22" s="366">
        <v>0.59889999999999999</v>
      </c>
      <c r="V22" s="57">
        <v>387</v>
      </c>
      <c r="W22" s="57">
        <v>280</v>
      </c>
      <c r="X22" s="58">
        <v>0.72350000000000003</v>
      </c>
      <c r="Y22" s="210"/>
      <c r="Z22" s="198">
        <v>479</v>
      </c>
      <c r="AA22" s="199">
        <v>483</v>
      </c>
      <c r="AB22" s="200">
        <v>1.0084</v>
      </c>
      <c r="AC22" s="198">
        <v>795</v>
      </c>
      <c r="AD22" s="199">
        <v>681</v>
      </c>
      <c r="AE22" s="200">
        <v>0.85660000000000003</v>
      </c>
      <c r="AF22" s="201">
        <v>1467916.46</v>
      </c>
      <c r="AG22" s="202">
        <v>974339.09</v>
      </c>
      <c r="AH22" s="200">
        <v>0.66379999999999995</v>
      </c>
      <c r="AI22" s="198">
        <v>624</v>
      </c>
      <c r="AJ22" s="199">
        <v>430</v>
      </c>
      <c r="AK22" s="200">
        <v>0.68910000000000005</v>
      </c>
      <c r="AL22" s="9" t="s">
        <v>165</v>
      </c>
    </row>
    <row r="23" spans="1:38" ht="13.8" x14ac:dyDescent="0.3">
      <c r="A23" s="56" t="s">
        <v>310</v>
      </c>
      <c r="B23" s="56" t="s">
        <v>25</v>
      </c>
      <c r="C23" s="360">
        <v>1021876.35</v>
      </c>
      <c r="D23" s="360">
        <v>1430954.99</v>
      </c>
      <c r="E23" s="361">
        <v>0.71412193754605802</v>
      </c>
      <c r="F23" s="57">
        <v>603</v>
      </c>
      <c r="G23" s="57">
        <v>571</v>
      </c>
      <c r="H23" s="58">
        <v>0.94689999999999996</v>
      </c>
      <c r="I23" s="53">
        <v>0.9798</v>
      </c>
      <c r="J23" s="365">
        <v>775</v>
      </c>
      <c r="K23" s="365">
        <v>738</v>
      </c>
      <c r="L23" s="366">
        <v>0.95230000000000004</v>
      </c>
      <c r="M23" s="361">
        <v>0.9</v>
      </c>
      <c r="N23" s="59">
        <v>1150896.1200000001</v>
      </c>
      <c r="O23" s="59">
        <v>773907.51</v>
      </c>
      <c r="P23" s="58">
        <v>0.6724</v>
      </c>
      <c r="Q23" s="58">
        <v>0.6714</v>
      </c>
      <c r="R23" s="365">
        <v>643</v>
      </c>
      <c r="S23" s="365">
        <v>377</v>
      </c>
      <c r="T23" s="366">
        <v>0.58630000000000004</v>
      </c>
      <c r="U23" s="366">
        <v>0.68720000000000003</v>
      </c>
      <c r="V23" s="57">
        <v>485</v>
      </c>
      <c r="W23" s="57">
        <v>392</v>
      </c>
      <c r="X23" s="58">
        <v>0.80820000000000003</v>
      </c>
      <c r="Y23" s="210"/>
      <c r="Z23" s="198">
        <v>899</v>
      </c>
      <c r="AA23" s="199">
        <v>905</v>
      </c>
      <c r="AB23" s="200">
        <v>1.0066999999999999</v>
      </c>
      <c r="AC23" s="198">
        <v>1160</v>
      </c>
      <c r="AD23" s="199">
        <v>1105</v>
      </c>
      <c r="AE23" s="200">
        <v>0.9526</v>
      </c>
      <c r="AF23" s="201">
        <v>2050773.32</v>
      </c>
      <c r="AG23" s="202">
        <v>1346239.29</v>
      </c>
      <c r="AH23" s="200">
        <v>0.65649999999999997</v>
      </c>
      <c r="AI23" s="198">
        <v>1031</v>
      </c>
      <c r="AJ23" s="199">
        <v>713</v>
      </c>
      <c r="AK23" s="200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0">
        <v>353667.69</v>
      </c>
      <c r="D24" s="360">
        <v>480961.53</v>
      </c>
      <c r="E24" s="361">
        <v>0.73533467427218202</v>
      </c>
      <c r="F24" s="57">
        <v>149</v>
      </c>
      <c r="G24" s="57">
        <v>139</v>
      </c>
      <c r="H24" s="58">
        <v>0.93289999999999995</v>
      </c>
      <c r="I24" s="53">
        <v>1</v>
      </c>
      <c r="J24" s="365">
        <v>200</v>
      </c>
      <c r="K24" s="365">
        <v>179</v>
      </c>
      <c r="L24" s="366">
        <v>0.89500000000000002</v>
      </c>
      <c r="M24" s="361">
        <v>0.89949999999999997</v>
      </c>
      <c r="N24" s="59">
        <v>386365.17</v>
      </c>
      <c r="O24" s="59">
        <v>268523.71999999997</v>
      </c>
      <c r="P24" s="58">
        <v>0.69499999999999995</v>
      </c>
      <c r="Q24" s="58">
        <v>0.68520000000000003</v>
      </c>
      <c r="R24" s="365">
        <v>174</v>
      </c>
      <c r="S24" s="365">
        <v>120</v>
      </c>
      <c r="T24" s="366">
        <v>0.68969999999999998</v>
      </c>
      <c r="U24" s="366">
        <v>0.69540000000000002</v>
      </c>
      <c r="V24" s="57">
        <v>129</v>
      </c>
      <c r="W24" s="57">
        <v>97</v>
      </c>
      <c r="X24" s="58">
        <v>0.75190000000000001</v>
      </c>
      <c r="Y24" s="210"/>
      <c r="Z24" s="198">
        <v>189</v>
      </c>
      <c r="AA24" s="199">
        <v>206</v>
      </c>
      <c r="AB24" s="200">
        <v>1.0899000000000001</v>
      </c>
      <c r="AC24" s="198">
        <v>310</v>
      </c>
      <c r="AD24" s="199">
        <v>269</v>
      </c>
      <c r="AE24" s="200">
        <v>0.86770000000000003</v>
      </c>
      <c r="AF24" s="201">
        <v>560121.86</v>
      </c>
      <c r="AG24" s="202">
        <v>354611.55</v>
      </c>
      <c r="AH24" s="200">
        <v>0.6331</v>
      </c>
      <c r="AI24" s="198">
        <v>254</v>
      </c>
      <c r="AJ24" s="199">
        <v>173</v>
      </c>
      <c r="AK24" s="200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0">
        <v>6195465.7599999998</v>
      </c>
      <c r="D25" s="360">
        <v>8722350.2799999993</v>
      </c>
      <c r="E25" s="361">
        <v>0.71029774786802102</v>
      </c>
      <c r="F25" s="57">
        <v>4080</v>
      </c>
      <c r="G25" s="57">
        <v>3981</v>
      </c>
      <c r="H25" s="58">
        <v>0.97570000000000001</v>
      </c>
      <c r="I25" s="53">
        <v>0.95669999999999999</v>
      </c>
      <c r="J25" s="365">
        <v>5306</v>
      </c>
      <c r="K25" s="365">
        <v>4946</v>
      </c>
      <c r="L25" s="366">
        <v>0.93220000000000003</v>
      </c>
      <c r="M25" s="361">
        <v>0.9</v>
      </c>
      <c r="N25" s="59">
        <v>7598473.5099999998</v>
      </c>
      <c r="O25" s="59">
        <v>4753884.46</v>
      </c>
      <c r="P25" s="58">
        <v>0.62560000000000004</v>
      </c>
      <c r="Q25" s="58">
        <v>0.63739999999999997</v>
      </c>
      <c r="R25" s="365">
        <v>3840</v>
      </c>
      <c r="S25" s="365">
        <v>2212</v>
      </c>
      <c r="T25" s="366">
        <v>0.57599999999999996</v>
      </c>
      <c r="U25" s="366">
        <v>0.63919999999999999</v>
      </c>
      <c r="V25" s="57">
        <v>2980</v>
      </c>
      <c r="W25" s="57">
        <v>2509</v>
      </c>
      <c r="X25" s="58">
        <v>0.84189999999999998</v>
      </c>
      <c r="Y25" s="210"/>
      <c r="Z25" s="198">
        <v>5332</v>
      </c>
      <c r="AA25" s="199">
        <v>5240</v>
      </c>
      <c r="AB25" s="200">
        <v>0.98270000000000002</v>
      </c>
      <c r="AC25" s="198">
        <v>7603</v>
      </c>
      <c r="AD25" s="199">
        <v>6484</v>
      </c>
      <c r="AE25" s="200">
        <v>0.8528</v>
      </c>
      <c r="AF25" s="201">
        <v>10788858.869999999</v>
      </c>
      <c r="AG25" s="202">
        <v>6838084.1799999997</v>
      </c>
      <c r="AH25" s="200">
        <v>0.63380000000000003</v>
      </c>
      <c r="AI25" s="198">
        <v>5608</v>
      </c>
      <c r="AJ25" s="199">
        <v>3602</v>
      </c>
      <c r="AK25" s="200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0">
        <v>3534637.42</v>
      </c>
      <c r="D26" s="360">
        <v>4593314.3099999996</v>
      </c>
      <c r="E26" s="361">
        <v>0.76951786475940098</v>
      </c>
      <c r="F26" s="57">
        <v>2563</v>
      </c>
      <c r="G26" s="57">
        <v>2277</v>
      </c>
      <c r="H26" s="58">
        <v>0.88839999999999997</v>
      </c>
      <c r="I26" s="53">
        <v>0.93030000000000002</v>
      </c>
      <c r="J26" s="365">
        <v>2976</v>
      </c>
      <c r="K26" s="365">
        <v>2745</v>
      </c>
      <c r="L26" s="366">
        <v>0.9224</v>
      </c>
      <c r="M26" s="361">
        <v>0.86699999999999999</v>
      </c>
      <c r="N26" s="59">
        <v>4050023.19</v>
      </c>
      <c r="O26" s="59">
        <v>2668319.81</v>
      </c>
      <c r="P26" s="58">
        <v>0.65880000000000005</v>
      </c>
      <c r="Q26" s="58">
        <v>0.65590000000000004</v>
      </c>
      <c r="R26" s="365">
        <v>2283</v>
      </c>
      <c r="S26" s="365">
        <v>1343</v>
      </c>
      <c r="T26" s="366">
        <v>0.58830000000000005</v>
      </c>
      <c r="U26" s="366">
        <v>0.63780000000000003</v>
      </c>
      <c r="V26" s="57">
        <v>1887</v>
      </c>
      <c r="W26" s="57">
        <v>1661</v>
      </c>
      <c r="X26" s="58">
        <v>0.88019999999999998</v>
      </c>
      <c r="Y26" s="210"/>
      <c r="Z26" s="198">
        <v>3019</v>
      </c>
      <c r="AA26" s="199">
        <v>3097</v>
      </c>
      <c r="AB26" s="200">
        <v>1.0258</v>
      </c>
      <c r="AC26" s="198">
        <v>4017</v>
      </c>
      <c r="AD26" s="199">
        <v>3602</v>
      </c>
      <c r="AE26" s="200">
        <v>0.89670000000000005</v>
      </c>
      <c r="AF26" s="201">
        <v>5783039.7599999998</v>
      </c>
      <c r="AG26" s="202">
        <v>3780966.96</v>
      </c>
      <c r="AH26" s="200">
        <v>0.65380000000000005</v>
      </c>
      <c r="AI26" s="198">
        <v>3064</v>
      </c>
      <c r="AJ26" s="199">
        <v>1927</v>
      </c>
      <c r="AK26" s="200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0">
        <v>5627271.3899999997</v>
      </c>
      <c r="D27" s="360">
        <v>7417545.7599999998</v>
      </c>
      <c r="E27" s="361">
        <v>0.75864329955950305</v>
      </c>
      <c r="F27" s="57">
        <v>2741</v>
      </c>
      <c r="G27" s="57">
        <v>2543</v>
      </c>
      <c r="H27" s="58">
        <v>0.92779999999999996</v>
      </c>
      <c r="I27" s="53">
        <v>0.95699999999999996</v>
      </c>
      <c r="J27" s="365">
        <v>3539</v>
      </c>
      <c r="K27" s="365">
        <v>3323</v>
      </c>
      <c r="L27" s="366">
        <v>0.93899999999999995</v>
      </c>
      <c r="M27" s="361">
        <v>0.9</v>
      </c>
      <c r="N27" s="59">
        <v>6527984.0999999996</v>
      </c>
      <c r="O27" s="59">
        <v>4407089.0599999996</v>
      </c>
      <c r="P27" s="58">
        <v>0.67510000000000003</v>
      </c>
      <c r="Q27" s="58">
        <v>0.67259999999999998</v>
      </c>
      <c r="R27" s="365">
        <v>2668</v>
      </c>
      <c r="S27" s="365">
        <v>1643</v>
      </c>
      <c r="T27" s="366">
        <v>0.61580000000000001</v>
      </c>
      <c r="U27" s="366">
        <v>0.66830000000000001</v>
      </c>
      <c r="V27" s="57">
        <v>2342</v>
      </c>
      <c r="W27" s="57">
        <v>1824</v>
      </c>
      <c r="X27" s="58">
        <v>0.77880000000000005</v>
      </c>
      <c r="Y27" s="210"/>
      <c r="Z27" s="198">
        <v>3456</v>
      </c>
      <c r="AA27" s="199">
        <v>3519</v>
      </c>
      <c r="AB27" s="200">
        <v>1.0182</v>
      </c>
      <c r="AC27" s="198">
        <v>4884</v>
      </c>
      <c r="AD27" s="199">
        <v>4140</v>
      </c>
      <c r="AE27" s="200">
        <v>0.84770000000000001</v>
      </c>
      <c r="AF27" s="201">
        <v>10605205.050000001</v>
      </c>
      <c r="AG27" s="202">
        <v>7628507.4400000004</v>
      </c>
      <c r="AH27" s="200">
        <v>0.71930000000000005</v>
      </c>
      <c r="AI27" s="198">
        <v>3632</v>
      </c>
      <c r="AJ27" s="199">
        <v>2521</v>
      </c>
      <c r="AK27" s="200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0">
        <v>27369986.670000002</v>
      </c>
      <c r="D28" s="360">
        <v>37148736.07</v>
      </c>
      <c r="E28" s="361">
        <v>0.73676764179610998</v>
      </c>
      <c r="F28" s="57">
        <v>12457</v>
      </c>
      <c r="G28" s="57">
        <v>11799</v>
      </c>
      <c r="H28" s="58">
        <v>0.94720000000000004</v>
      </c>
      <c r="I28" s="53">
        <v>0.96140000000000003</v>
      </c>
      <c r="J28" s="365">
        <v>16539</v>
      </c>
      <c r="K28" s="365">
        <v>13882</v>
      </c>
      <c r="L28" s="366">
        <v>0.83930000000000005</v>
      </c>
      <c r="M28" s="361">
        <v>0.84260000000000002</v>
      </c>
      <c r="N28" s="59">
        <v>31565075.960000001</v>
      </c>
      <c r="O28" s="59">
        <v>21439829.710000001</v>
      </c>
      <c r="P28" s="58">
        <v>0.67920000000000003</v>
      </c>
      <c r="Q28" s="58">
        <v>0.67669999999999997</v>
      </c>
      <c r="R28" s="365">
        <v>12120</v>
      </c>
      <c r="S28" s="365">
        <v>7318</v>
      </c>
      <c r="T28" s="366">
        <v>0.6038</v>
      </c>
      <c r="U28" s="366">
        <v>0.65680000000000005</v>
      </c>
      <c r="V28" s="57">
        <v>9509</v>
      </c>
      <c r="W28" s="57">
        <v>7359</v>
      </c>
      <c r="X28" s="58">
        <v>0.77390000000000003</v>
      </c>
      <c r="Y28" s="210"/>
      <c r="Z28" s="198">
        <v>14134</v>
      </c>
      <c r="AA28" s="199">
        <v>14254</v>
      </c>
      <c r="AB28" s="200">
        <v>1.0085</v>
      </c>
      <c r="AC28" s="198">
        <v>19714</v>
      </c>
      <c r="AD28" s="199">
        <v>16480</v>
      </c>
      <c r="AE28" s="200">
        <v>0.83599999999999997</v>
      </c>
      <c r="AF28" s="201">
        <v>46636288.689999998</v>
      </c>
      <c r="AG28" s="202">
        <v>31502301.789999999</v>
      </c>
      <c r="AH28" s="200">
        <v>0.67549999999999999</v>
      </c>
      <c r="AI28" s="198">
        <v>15456</v>
      </c>
      <c r="AJ28" s="199">
        <v>9817</v>
      </c>
      <c r="AK28" s="200">
        <v>0.63519999999999999</v>
      </c>
      <c r="AL28" s="9" t="s">
        <v>165</v>
      </c>
    </row>
    <row r="29" spans="1:38" ht="13.8" x14ac:dyDescent="0.3">
      <c r="A29" s="56" t="s">
        <v>310</v>
      </c>
      <c r="B29" s="56" t="s">
        <v>31</v>
      </c>
      <c r="C29" s="360">
        <v>1518676.02</v>
      </c>
      <c r="D29" s="360">
        <v>2089456.17</v>
      </c>
      <c r="E29" s="361">
        <v>0.726828368933913</v>
      </c>
      <c r="F29" s="57">
        <v>430</v>
      </c>
      <c r="G29" s="57">
        <v>430</v>
      </c>
      <c r="H29" s="58">
        <v>1</v>
      </c>
      <c r="I29" s="53">
        <v>1</v>
      </c>
      <c r="J29" s="365">
        <v>661</v>
      </c>
      <c r="K29" s="365">
        <v>609</v>
      </c>
      <c r="L29" s="366">
        <v>0.92130000000000001</v>
      </c>
      <c r="M29" s="361">
        <v>0.9</v>
      </c>
      <c r="N29" s="59">
        <v>1630210.29</v>
      </c>
      <c r="O29" s="59">
        <v>1175792.6100000001</v>
      </c>
      <c r="P29" s="58">
        <v>0.72130000000000005</v>
      </c>
      <c r="Q29" s="58">
        <v>0.7</v>
      </c>
      <c r="R29" s="365">
        <v>572</v>
      </c>
      <c r="S29" s="365">
        <v>398</v>
      </c>
      <c r="T29" s="366">
        <v>0.69579999999999997</v>
      </c>
      <c r="U29" s="366">
        <v>0.7</v>
      </c>
      <c r="V29" s="57">
        <v>355</v>
      </c>
      <c r="W29" s="57">
        <v>249</v>
      </c>
      <c r="X29" s="58">
        <v>0.70140000000000002</v>
      </c>
      <c r="Y29" s="210"/>
      <c r="Z29" s="198">
        <v>619</v>
      </c>
      <c r="AA29" s="199">
        <v>663</v>
      </c>
      <c r="AB29" s="200">
        <v>1.0710999999999999</v>
      </c>
      <c r="AC29" s="198">
        <v>958</v>
      </c>
      <c r="AD29" s="199">
        <v>897</v>
      </c>
      <c r="AE29" s="200">
        <v>0.93630000000000002</v>
      </c>
      <c r="AF29" s="201">
        <v>2509079.5499999998</v>
      </c>
      <c r="AG29" s="202">
        <v>1647518.68</v>
      </c>
      <c r="AH29" s="200">
        <v>0.65659999999999996</v>
      </c>
      <c r="AI29" s="198">
        <v>855</v>
      </c>
      <c r="AJ29" s="199">
        <v>622</v>
      </c>
      <c r="AK29" s="200">
        <v>0.72750000000000004</v>
      </c>
      <c r="AL29" s="9" t="s">
        <v>165</v>
      </c>
    </row>
    <row r="30" spans="1:38" ht="13.8" x14ac:dyDescent="0.3">
      <c r="A30" s="56" t="s">
        <v>310</v>
      </c>
      <c r="B30" s="56" t="s">
        <v>32</v>
      </c>
      <c r="C30" s="360">
        <v>1400036.45</v>
      </c>
      <c r="D30" s="360">
        <v>2065581.32</v>
      </c>
      <c r="E30" s="361">
        <v>0.67779294692692105</v>
      </c>
      <c r="F30" s="57">
        <v>418</v>
      </c>
      <c r="G30" s="57">
        <v>412</v>
      </c>
      <c r="H30" s="58">
        <v>0.98560000000000003</v>
      </c>
      <c r="I30" s="53">
        <v>1</v>
      </c>
      <c r="J30" s="365">
        <v>640</v>
      </c>
      <c r="K30" s="365">
        <v>615</v>
      </c>
      <c r="L30" s="366">
        <v>0.96089999999999998</v>
      </c>
      <c r="M30" s="361">
        <v>0.9</v>
      </c>
      <c r="N30" s="59">
        <v>1516243.64</v>
      </c>
      <c r="O30" s="59">
        <v>1090600.8799999999</v>
      </c>
      <c r="P30" s="58">
        <v>0.71930000000000005</v>
      </c>
      <c r="Q30" s="58">
        <v>0.7</v>
      </c>
      <c r="R30" s="365">
        <v>545</v>
      </c>
      <c r="S30" s="365">
        <v>400</v>
      </c>
      <c r="T30" s="366">
        <v>0.7339</v>
      </c>
      <c r="U30" s="366">
        <v>0.7</v>
      </c>
      <c r="V30" s="57">
        <v>379</v>
      </c>
      <c r="W30" s="57">
        <v>280</v>
      </c>
      <c r="X30" s="58">
        <v>0.73880000000000001</v>
      </c>
      <c r="Y30" s="210"/>
      <c r="Z30" s="198">
        <v>716</v>
      </c>
      <c r="AA30" s="199">
        <v>772</v>
      </c>
      <c r="AB30" s="200">
        <v>1.0782</v>
      </c>
      <c r="AC30" s="198">
        <v>1087</v>
      </c>
      <c r="AD30" s="199">
        <v>1014</v>
      </c>
      <c r="AE30" s="200">
        <v>0.93279999999999996</v>
      </c>
      <c r="AF30" s="201">
        <v>3032884.52</v>
      </c>
      <c r="AG30" s="202">
        <v>2196211.0299999998</v>
      </c>
      <c r="AH30" s="200">
        <v>0.72409999999999997</v>
      </c>
      <c r="AI30" s="198">
        <v>959</v>
      </c>
      <c r="AJ30" s="199">
        <v>721</v>
      </c>
      <c r="AK30" s="200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0">
        <v>8435782.8100000005</v>
      </c>
      <c r="D31" s="360">
        <v>11655925.789999999</v>
      </c>
      <c r="E31" s="361">
        <v>0.72373340067395897</v>
      </c>
      <c r="F31" s="57">
        <v>3327</v>
      </c>
      <c r="G31" s="57">
        <v>3224</v>
      </c>
      <c r="H31" s="58">
        <v>0.96899999999999997</v>
      </c>
      <c r="I31" s="53">
        <v>1</v>
      </c>
      <c r="J31" s="365">
        <v>4443</v>
      </c>
      <c r="K31" s="365">
        <v>3997</v>
      </c>
      <c r="L31" s="366">
        <v>0.89959999999999996</v>
      </c>
      <c r="M31" s="361">
        <v>0.9</v>
      </c>
      <c r="N31" s="59">
        <v>9984006.2300000004</v>
      </c>
      <c r="O31" s="59">
        <v>6786351.5199999996</v>
      </c>
      <c r="P31" s="58">
        <v>0.67969999999999997</v>
      </c>
      <c r="Q31" s="58">
        <v>0.68810000000000004</v>
      </c>
      <c r="R31" s="365">
        <v>3728</v>
      </c>
      <c r="S31" s="365">
        <v>2322</v>
      </c>
      <c r="T31" s="366">
        <v>0.62290000000000001</v>
      </c>
      <c r="U31" s="366">
        <v>0.6784</v>
      </c>
      <c r="V31" s="57">
        <v>2559</v>
      </c>
      <c r="W31" s="57">
        <v>2206</v>
      </c>
      <c r="X31" s="58">
        <v>0.86209999999999998</v>
      </c>
      <c r="Y31" s="210"/>
      <c r="Z31" s="198">
        <v>4244</v>
      </c>
      <c r="AA31" s="199">
        <v>4549</v>
      </c>
      <c r="AB31" s="200">
        <v>1.0719000000000001</v>
      </c>
      <c r="AC31" s="198">
        <v>5985</v>
      </c>
      <c r="AD31" s="199">
        <v>5214</v>
      </c>
      <c r="AE31" s="200">
        <v>0.87119999999999997</v>
      </c>
      <c r="AF31" s="201">
        <v>13958043.609999999</v>
      </c>
      <c r="AG31" s="202">
        <v>10104344.050000001</v>
      </c>
      <c r="AH31" s="200">
        <v>0.72389999999999999</v>
      </c>
      <c r="AI31" s="198">
        <v>5160</v>
      </c>
      <c r="AJ31" s="199">
        <v>3716</v>
      </c>
      <c r="AK31" s="200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0">
        <v>1705162.24</v>
      </c>
      <c r="D32" s="360">
        <v>2133664.42</v>
      </c>
      <c r="E32" s="361">
        <v>0.79917077119371904</v>
      </c>
      <c r="F32" s="57">
        <v>713</v>
      </c>
      <c r="G32" s="57">
        <v>716</v>
      </c>
      <c r="H32" s="58">
        <v>1.0042</v>
      </c>
      <c r="I32" s="53">
        <v>0.99529999999999996</v>
      </c>
      <c r="J32" s="365">
        <v>888</v>
      </c>
      <c r="K32" s="365">
        <v>824</v>
      </c>
      <c r="L32" s="366">
        <v>0.92789999999999995</v>
      </c>
      <c r="M32" s="361">
        <v>0.9</v>
      </c>
      <c r="N32" s="59">
        <v>1830859.68</v>
      </c>
      <c r="O32" s="59">
        <v>1368021.74</v>
      </c>
      <c r="P32" s="58">
        <v>0.74719999999999998</v>
      </c>
      <c r="Q32" s="58">
        <v>0.7</v>
      </c>
      <c r="R32" s="365">
        <v>735</v>
      </c>
      <c r="S32" s="365">
        <v>538</v>
      </c>
      <c r="T32" s="366">
        <v>0.73199999999999998</v>
      </c>
      <c r="U32" s="366">
        <v>0.7</v>
      </c>
      <c r="V32" s="57">
        <v>635</v>
      </c>
      <c r="W32" s="57">
        <v>528</v>
      </c>
      <c r="X32" s="58">
        <v>0.83150000000000002</v>
      </c>
      <c r="Y32" s="210"/>
      <c r="Z32" s="198">
        <v>834</v>
      </c>
      <c r="AA32" s="199">
        <v>860</v>
      </c>
      <c r="AB32" s="200">
        <v>1.0311999999999999</v>
      </c>
      <c r="AC32" s="198">
        <v>1234</v>
      </c>
      <c r="AD32" s="199">
        <v>1039</v>
      </c>
      <c r="AE32" s="200">
        <v>0.84199999999999997</v>
      </c>
      <c r="AF32" s="201">
        <v>2629292.1800000002</v>
      </c>
      <c r="AG32" s="202">
        <v>1788035.59</v>
      </c>
      <c r="AH32" s="200">
        <v>0.68</v>
      </c>
      <c r="AI32" s="198">
        <v>981</v>
      </c>
      <c r="AJ32" s="199">
        <v>665</v>
      </c>
      <c r="AK32" s="200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0">
        <v>3768096.36</v>
      </c>
      <c r="D33" s="360">
        <v>5219889.92</v>
      </c>
      <c r="E33" s="361">
        <v>0.72187276317121996</v>
      </c>
      <c r="F33" s="57">
        <v>1815</v>
      </c>
      <c r="G33" s="57">
        <v>1696</v>
      </c>
      <c r="H33" s="58">
        <v>0.93440000000000001</v>
      </c>
      <c r="I33" s="53">
        <v>0.95989999999999998</v>
      </c>
      <c r="J33" s="365">
        <v>2110</v>
      </c>
      <c r="K33" s="365">
        <v>1969</v>
      </c>
      <c r="L33" s="366">
        <v>0.93320000000000003</v>
      </c>
      <c r="M33" s="361">
        <v>0.9</v>
      </c>
      <c r="N33" s="59">
        <v>4574239.8499999996</v>
      </c>
      <c r="O33" s="59">
        <v>2937914.64</v>
      </c>
      <c r="P33" s="58">
        <v>0.64229999999999998</v>
      </c>
      <c r="Q33" s="58">
        <v>0.65759999999999996</v>
      </c>
      <c r="R33" s="365">
        <v>1817</v>
      </c>
      <c r="S33" s="365">
        <v>1144</v>
      </c>
      <c r="T33" s="366">
        <v>0.62960000000000005</v>
      </c>
      <c r="U33" s="366">
        <v>0.67579999999999996</v>
      </c>
      <c r="V33" s="57">
        <v>1399</v>
      </c>
      <c r="W33" s="57">
        <v>1202</v>
      </c>
      <c r="X33" s="58">
        <v>0.85919999999999996</v>
      </c>
      <c r="Y33" s="210"/>
      <c r="Z33" s="198">
        <v>2221</v>
      </c>
      <c r="AA33" s="199">
        <v>2172</v>
      </c>
      <c r="AB33" s="200">
        <v>0.97789999999999999</v>
      </c>
      <c r="AC33" s="198">
        <v>2962</v>
      </c>
      <c r="AD33" s="199">
        <v>2708</v>
      </c>
      <c r="AE33" s="200">
        <v>0.91420000000000001</v>
      </c>
      <c r="AF33" s="201">
        <v>6912578.6600000001</v>
      </c>
      <c r="AG33" s="202">
        <v>4640563.4000000004</v>
      </c>
      <c r="AH33" s="200">
        <v>0.67130000000000001</v>
      </c>
      <c r="AI33" s="198">
        <v>2478</v>
      </c>
      <c r="AJ33" s="199">
        <v>1802</v>
      </c>
      <c r="AK33" s="200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0">
        <v>10927068.41</v>
      </c>
      <c r="D34" s="360">
        <v>15300254.4</v>
      </c>
      <c r="E34" s="361">
        <v>0.71417560285795001</v>
      </c>
      <c r="F34" s="57">
        <v>6148</v>
      </c>
      <c r="G34" s="57">
        <v>5753</v>
      </c>
      <c r="H34" s="58">
        <v>0.93579999999999997</v>
      </c>
      <c r="I34" s="53">
        <v>0.97460000000000002</v>
      </c>
      <c r="J34" s="365">
        <v>7244</v>
      </c>
      <c r="K34" s="365">
        <v>6583</v>
      </c>
      <c r="L34" s="366">
        <v>0.90880000000000005</v>
      </c>
      <c r="M34" s="361">
        <v>0.9</v>
      </c>
      <c r="N34" s="59">
        <v>12247840.59</v>
      </c>
      <c r="O34" s="59">
        <v>8448634.5299999993</v>
      </c>
      <c r="P34" s="58">
        <v>0.68979999999999997</v>
      </c>
      <c r="Q34" s="58">
        <v>0.7</v>
      </c>
      <c r="R34" s="365">
        <v>5256</v>
      </c>
      <c r="S34" s="365">
        <v>3507</v>
      </c>
      <c r="T34" s="366">
        <v>0.66720000000000002</v>
      </c>
      <c r="U34" s="366">
        <v>0.7</v>
      </c>
      <c r="V34" s="57">
        <v>4623</v>
      </c>
      <c r="W34" s="57">
        <v>3691</v>
      </c>
      <c r="X34" s="58">
        <v>0.7984</v>
      </c>
      <c r="Y34" s="210"/>
      <c r="Z34" s="198">
        <v>8273</v>
      </c>
      <c r="AA34" s="199">
        <v>8290</v>
      </c>
      <c r="AB34" s="200">
        <v>1.0021</v>
      </c>
      <c r="AC34" s="198">
        <v>9910</v>
      </c>
      <c r="AD34" s="199">
        <v>8772</v>
      </c>
      <c r="AE34" s="200">
        <v>0.88519999999999999</v>
      </c>
      <c r="AF34" s="201">
        <v>17704322.739999998</v>
      </c>
      <c r="AG34" s="202">
        <v>12777651.18</v>
      </c>
      <c r="AH34" s="200">
        <v>0.72170000000000001</v>
      </c>
      <c r="AI34" s="198">
        <v>7393</v>
      </c>
      <c r="AJ34" s="199">
        <v>5232</v>
      </c>
      <c r="AK34" s="200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0">
        <v>1791040.11</v>
      </c>
      <c r="D35" s="360">
        <v>2452959.2999999998</v>
      </c>
      <c r="E35" s="361">
        <v>0.730154841949477</v>
      </c>
      <c r="F35" s="57">
        <v>1531</v>
      </c>
      <c r="G35" s="57">
        <v>1171</v>
      </c>
      <c r="H35" s="58">
        <v>0.76490000000000002</v>
      </c>
      <c r="I35" s="53">
        <v>0.81869999999999998</v>
      </c>
      <c r="J35" s="365">
        <v>2104</v>
      </c>
      <c r="K35" s="365">
        <v>1462</v>
      </c>
      <c r="L35" s="366">
        <v>0.69489999999999996</v>
      </c>
      <c r="M35" s="361">
        <v>0.74950000000000006</v>
      </c>
      <c r="N35" s="59">
        <v>2024909.21</v>
      </c>
      <c r="O35" s="59">
        <v>1227980.1000000001</v>
      </c>
      <c r="P35" s="58">
        <v>0.60640000000000005</v>
      </c>
      <c r="Q35" s="58">
        <v>0.63029999999999997</v>
      </c>
      <c r="R35" s="365">
        <v>1311</v>
      </c>
      <c r="S35" s="365">
        <v>761</v>
      </c>
      <c r="T35" s="366">
        <v>0.58050000000000002</v>
      </c>
      <c r="U35" s="366">
        <v>0.6431</v>
      </c>
      <c r="V35" s="57">
        <v>805</v>
      </c>
      <c r="W35" s="57">
        <v>659</v>
      </c>
      <c r="X35" s="58">
        <v>0.81859999999999999</v>
      </c>
      <c r="Y35" s="210"/>
      <c r="Z35" s="198">
        <v>2071</v>
      </c>
      <c r="AA35" s="199">
        <v>1632</v>
      </c>
      <c r="AB35" s="200">
        <v>0.78800000000000003</v>
      </c>
      <c r="AC35" s="198">
        <v>2450</v>
      </c>
      <c r="AD35" s="199">
        <v>1925</v>
      </c>
      <c r="AE35" s="200">
        <v>0.78569999999999995</v>
      </c>
      <c r="AF35" s="201">
        <v>3014070.75</v>
      </c>
      <c r="AG35" s="202">
        <v>1912141.41</v>
      </c>
      <c r="AH35" s="200">
        <v>0.63439999999999996</v>
      </c>
      <c r="AI35" s="198">
        <v>1861</v>
      </c>
      <c r="AJ35" s="199">
        <v>1173</v>
      </c>
      <c r="AK35" s="200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0">
        <v>1717615.02</v>
      </c>
      <c r="D36" s="360">
        <v>2444179.1800000002</v>
      </c>
      <c r="E36" s="361">
        <v>0.702736949097161</v>
      </c>
      <c r="F36" s="57">
        <v>1356</v>
      </c>
      <c r="G36" s="57">
        <v>1100</v>
      </c>
      <c r="H36" s="58">
        <v>0.81120000000000003</v>
      </c>
      <c r="I36" s="53">
        <v>0.83789999999999998</v>
      </c>
      <c r="J36" s="365">
        <v>2053</v>
      </c>
      <c r="K36" s="365">
        <v>1388</v>
      </c>
      <c r="L36" s="366">
        <v>0.67610000000000003</v>
      </c>
      <c r="M36" s="361">
        <v>0.67549999999999999</v>
      </c>
      <c r="N36" s="59">
        <v>1956835.39</v>
      </c>
      <c r="O36" s="59">
        <v>1229437.1200000001</v>
      </c>
      <c r="P36" s="58">
        <v>0.62829999999999997</v>
      </c>
      <c r="Q36" s="58">
        <v>0.61050000000000004</v>
      </c>
      <c r="R36" s="365">
        <v>1247</v>
      </c>
      <c r="S36" s="365">
        <v>708</v>
      </c>
      <c r="T36" s="366">
        <v>0.56779999999999997</v>
      </c>
      <c r="U36" s="366">
        <v>0.62660000000000005</v>
      </c>
      <c r="V36" s="57">
        <v>838</v>
      </c>
      <c r="W36" s="57">
        <v>689</v>
      </c>
      <c r="X36" s="58">
        <v>0.82220000000000004</v>
      </c>
      <c r="Y36" s="210"/>
      <c r="Z36" s="198">
        <v>1661</v>
      </c>
      <c r="AA36" s="199">
        <v>1563</v>
      </c>
      <c r="AB36" s="200">
        <v>0.94099999999999995</v>
      </c>
      <c r="AC36" s="198">
        <v>2230</v>
      </c>
      <c r="AD36" s="199">
        <v>2018</v>
      </c>
      <c r="AE36" s="200">
        <v>0.90490000000000004</v>
      </c>
      <c r="AF36" s="201">
        <v>3571770.62</v>
      </c>
      <c r="AG36" s="202">
        <v>2242614.73</v>
      </c>
      <c r="AH36" s="200">
        <v>0.62790000000000001</v>
      </c>
      <c r="AI36" s="198">
        <v>1802</v>
      </c>
      <c r="AJ36" s="199">
        <v>1073</v>
      </c>
      <c r="AK36" s="200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0">
        <v>16717814.300000001</v>
      </c>
      <c r="D37" s="360">
        <v>22691064.84</v>
      </c>
      <c r="E37" s="361">
        <v>0.73675759237749405</v>
      </c>
      <c r="F37" s="57">
        <v>9878</v>
      </c>
      <c r="G37" s="57">
        <v>9439</v>
      </c>
      <c r="H37" s="58">
        <v>0.9556</v>
      </c>
      <c r="I37" s="53">
        <v>0.99399999999999999</v>
      </c>
      <c r="J37" s="365">
        <v>11463</v>
      </c>
      <c r="K37" s="365">
        <v>10564</v>
      </c>
      <c r="L37" s="366">
        <v>0.92159999999999997</v>
      </c>
      <c r="M37" s="361">
        <v>0.9</v>
      </c>
      <c r="N37" s="59">
        <v>20298683.219999999</v>
      </c>
      <c r="O37" s="59">
        <v>13180103.08</v>
      </c>
      <c r="P37" s="58">
        <v>0.64929999999999999</v>
      </c>
      <c r="Q37" s="58">
        <v>0.65059999999999996</v>
      </c>
      <c r="R37" s="365">
        <v>8992</v>
      </c>
      <c r="S37" s="365">
        <v>5441</v>
      </c>
      <c r="T37" s="366">
        <v>0.60509999999999997</v>
      </c>
      <c r="U37" s="366">
        <v>0.67010000000000003</v>
      </c>
      <c r="V37" s="57">
        <v>7785</v>
      </c>
      <c r="W37" s="57">
        <v>6088</v>
      </c>
      <c r="X37" s="58">
        <v>0.78200000000000003</v>
      </c>
      <c r="Y37" s="210"/>
      <c r="Z37" s="198">
        <v>12135</v>
      </c>
      <c r="AA37" s="199">
        <v>12377</v>
      </c>
      <c r="AB37" s="200">
        <v>1.0199</v>
      </c>
      <c r="AC37" s="198">
        <v>14524</v>
      </c>
      <c r="AD37" s="199">
        <v>12937</v>
      </c>
      <c r="AE37" s="200">
        <v>0.89070000000000005</v>
      </c>
      <c r="AF37" s="201">
        <v>27749250.690000001</v>
      </c>
      <c r="AG37" s="202">
        <v>18433419</v>
      </c>
      <c r="AH37" s="200">
        <v>0.6643</v>
      </c>
      <c r="AI37" s="198">
        <v>11490</v>
      </c>
      <c r="AJ37" s="199">
        <v>7519</v>
      </c>
      <c r="AK37" s="200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0">
        <v>3766599.26</v>
      </c>
      <c r="D38" s="360">
        <v>5275374.21</v>
      </c>
      <c r="E38" s="361">
        <v>0.71399660195859405</v>
      </c>
      <c r="F38" s="57">
        <v>1767</v>
      </c>
      <c r="G38" s="57">
        <v>1704</v>
      </c>
      <c r="H38" s="58">
        <v>0.96430000000000005</v>
      </c>
      <c r="I38" s="53">
        <v>0.99070000000000003</v>
      </c>
      <c r="J38" s="365">
        <v>2370</v>
      </c>
      <c r="K38" s="365">
        <v>2250</v>
      </c>
      <c r="L38" s="366">
        <v>0.94940000000000002</v>
      </c>
      <c r="M38" s="361">
        <v>0.9</v>
      </c>
      <c r="N38" s="59">
        <v>4294827.59</v>
      </c>
      <c r="O38" s="59">
        <v>2982079.88</v>
      </c>
      <c r="P38" s="58">
        <v>0.69430000000000003</v>
      </c>
      <c r="Q38" s="58">
        <v>0.7</v>
      </c>
      <c r="R38" s="365">
        <v>1830</v>
      </c>
      <c r="S38" s="365">
        <v>1159</v>
      </c>
      <c r="T38" s="366">
        <v>0.63329999999999997</v>
      </c>
      <c r="U38" s="366">
        <v>0.69769999999999999</v>
      </c>
      <c r="V38" s="57">
        <v>1500</v>
      </c>
      <c r="W38" s="57">
        <v>1333</v>
      </c>
      <c r="X38" s="58">
        <v>0.88870000000000005</v>
      </c>
      <c r="Y38" s="210"/>
      <c r="Z38" s="198">
        <v>2082</v>
      </c>
      <c r="AA38" s="199">
        <v>2172</v>
      </c>
      <c r="AB38" s="200">
        <v>1.0431999999999999</v>
      </c>
      <c r="AC38" s="198">
        <v>3014</v>
      </c>
      <c r="AD38" s="199">
        <v>2732</v>
      </c>
      <c r="AE38" s="200">
        <v>0.90639999999999998</v>
      </c>
      <c r="AF38" s="201">
        <v>6020116.0899999999</v>
      </c>
      <c r="AG38" s="202">
        <v>4009091.16</v>
      </c>
      <c r="AH38" s="200">
        <v>0.66590000000000005</v>
      </c>
      <c r="AI38" s="198">
        <v>2396</v>
      </c>
      <c r="AJ38" s="199">
        <v>1622</v>
      </c>
      <c r="AK38" s="200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0">
        <v>10704718.449999999</v>
      </c>
      <c r="D39" s="360">
        <v>14302148.9</v>
      </c>
      <c r="E39" s="361">
        <v>0.74846923527694498</v>
      </c>
      <c r="F39" s="57">
        <v>5910</v>
      </c>
      <c r="G39" s="57">
        <v>5684</v>
      </c>
      <c r="H39" s="58">
        <v>0.96179999999999999</v>
      </c>
      <c r="I39" s="53">
        <v>1</v>
      </c>
      <c r="J39" s="365">
        <v>7512</v>
      </c>
      <c r="K39" s="365">
        <v>6791</v>
      </c>
      <c r="L39" s="366">
        <v>0.90400000000000003</v>
      </c>
      <c r="M39" s="361">
        <v>0.89729999999999999</v>
      </c>
      <c r="N39" s="59">
        <v>12335910.289999999</v>
      </c>
      <c r="O39" s="59">
        <v>8613466.8800000008</v>
      </c>
      <c r="P39" s="58">
        <v>0.69820000000000004</v>
      </c>
      <c r="Q39" s="58">
        <v>0.7</v>
      </c>
      <c r="R39" s="365">
        <v>5737</v>
      </c>
      <c r="S39" s="365">
        <v>3532</v>
      </c>
      <c r="T39" s="366">
        <v>0.61570000000000003</v>
      </c>
      <c r="U39" s="366">
        <v>0.67520000000000002</v>
      </c>
      <c r="V39" s="57">
        <v>4892</v>
      </c>
      <c r="W39" s="57">
        <v>4111</v>
      </c>
      <c r="X39" s="58">
        <v>0.84040000000000004</v>
      </c>
      <c r="Y39" s="210"/>
      <c r="Z39" s="198">
        <v>7386</v>
      </c>
      <c r="AA39" s="199">
        <v>8041</v>
      </c>
      <c r="AB39" s="200">
        <v>1.0887</v>
      </c>
      <c r="AC39" s="198">
        <v>9896</v>
      </c>
      <c r="AD39" s="199">
        <v>8250</v>
      </c>
      <c r="AE39" s="200">
        <v>0.8337</v>
      </c>
      <c r="AF39" s="201">
        <v>16783229.829999998</v>
      </c>
      <c r="AG39" s="202">
        <v>11432784.390000001</v>
      </c>
      <c r="AH39" s="200">
        <v>0.68120000000000003</v>
      </c>
      <c r="AI39" s="198">
        <v>7545</v>
      </c>
      <c r="AJ39" s="199">
        <v>5031</v>
      </c>
      <c r="AK39" s="200">
        <v>0.66679999999999995</v>
      </c>
      <c r="AL39" s="9" t="s">
        <v>165</v>
      </c>
    </row>
    <row r="40" spans="1:38" ht="13.8" x14ac:dyDescent="0.3">
      <c r="A40" s="56" t="s">
        <v>310</v>
      </c>
      <c r="B40" s="56" t="s">
        <v>42</v>
      </c>
      <c r="C40" s="360">
        <v>778262.09</v>
      </c>
      <c r="D40" s="360">
        <v>1034086.15</v>
      </c>
      <c r="E40" s="361">
        <v>0.75260856167544599</v>
      </c>
      <c r="F40" s="57">
        <v>277</v>
      </c>
      <c r="G40" s="57">
        <v>268</v>
      </c>
      <c r="H40" s="58">
        <v>0.96750000000000003</v>
      </c>
      <c r="I40" s="53">
        <v>0.97219999999999995</v>
      </c>
      <c r="J40" s="365">
        <v>372</v>
      </c>
      <c r="K40" s="365">
        <v>351</v>
      </c>
      <c r="L40" s="366">
        <v>0.94350000000000001</v>
      </c>
      <c r="M40" s="361">
        <v>0.9</v>
      </c>
      <c r="N40" s="59">
        <v>807064.76</v>
      </c>
      <c r="O40" s="59">
        <v>588488.75</v>
      </c>
      <c r="P40" s="58">
        <v>0.72919999999999996</v>
      </c>
      <c r="Q40" s="58">
        <v>0.69089999999999996</v>
      </c>
      <c r="R40" s="365">
        <v>322</v>
      </c>
      <c r="S40" s="365">
        <v>225</v>
      </c>
      <c r="T40" s="366">
        <v>0.69879999999999998</v>
      </c>
      <c r="U40" s="366">
        <v>0.7</v>
      </c>
      <c r="V40" s="57">
        <v>209</v>
      </c>
      <c r="W40" s="57">
        <v>143</v>
      </c>
      <c r="X40" s="58">
        <v>0.68420000000000003</v>
      </c>
      <c r="Y40" s="210"/>
      <c r="Z40" s="198">
        <v>427</v>
      </c>
      <c r="AA40" s="199">
        <v>432</v>
      </c>
      <c r="AB40" s="200">
        <v>1.0117</v>
      </c>
      <c r="AC40" s="198">
        <v>562</v>
      </c>
      <c r="AD40" s="199">
        <v>515</v>
      </c>
      <c r="AE40" s="200">
        <v>0.91639999999999999</v>
      </c>
      <c r="AF40" s="201">
        <v>1438643.35</v>
      </c>
      <c r="AG40" s="202">
        <v>990159.52</v>
      </c>
      <c r="AH40" s="200">
        <v>0.68830000000000002</v>
      </c>
      <c r="AI40" s="198">
        <v>487</v>
      </c>
      <c r="AJ40" s="199">
        <v>328</v>
      </c>
      <c r="AK40" s="200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0">
        <v>343859.78</v>
      </c>
      <c r="D41" s="360">
        <v>536364.57999999996</v>
      </c>
      <c r="E41" s="361">
        <v>0.641093377195041</v>
      </c>
      <c r="F41" s="57">
        <v>142</v>
      </c>
      <c r="G41" s="57">
        <v>136</v>
      </c>
      <c r="H41" s="58">
        <v>0.9577</v>
      </c>
      <c r="I41" s="53">
        <v>0.94830000000000003</v>
      </c>
      <c r="J41" s="365">
        <v>202</v>
      </c>
      <c r="K41" s="365">
        <v>197</v>
      </c>
      <c r="L41" s="366">
        <v>0.97519999999999996</v>
      </c>
      <c r="M41" s="361">
        <v>0.9</v>
      </c>
      <c r="N41" s="59">
        <v>423378.45</v>
      </c>
      <c r="O41" s="59">
        <v>274188.86</v>
      </c>
      <c r="P41" s="58">
        <v>0.64759999999999995</v>
      </c>
      <c r="Q41" s="58">
        <v>0.66639999999999999</v>
      </c>
      <c r="R41" s="365">
        <v>161</v>
      </c>
      <c r="S41" s="365">
        <v>79</v>
      </c>
      <c r="T41" s="366">
        <v>0.49070000000000003</v>
      </c>
      <c r="U41" s="366">
        <v>0.63139999999999996</v>
      </c>
      <c r="V41" s="57">
        <v>136</v>
      </c>
      <c r="W41" s="57">
        <v>101</v>
      </c>
      <c r="X41" s="58">
        <v>0.74260000000000004</v>
      </c>
      <c r="Y41" s="210"/>
      <c r="Z41" s="198">
        <v>127</v>
      </c>
      <c r="AA41" s="199">
        <v>142</v>
      </c>
      <c r="AB41" s="200">
        <v>1.1181000000000001</v>
      </c>
      <c r="AC41" s="198">
        <v>247</v>
      </c>
      <c r="AD41" s="199">
        <v>218</v>
      </c>
      <c r="AE41" s="200">
        <v>0.88260000000000005</v>
      </c>
      <c r="AF41" s="201">
        <v>645042.30000000005</v>
      </c>
      <c r="AG41" s="202">
        <v>431340.81</v>
      </c>
      <c r="AH41" s="200">
        <v>0.66869999999999996</v>
      </c>
      <c r="AI41" s="198">
        <v>216</v>
      </c>
      <c r="AJ41" s="199">
        <v>155</v>
      </c>
      <c r="AK41" s="200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0">
        <v>2694506.48</v>
      </c>
      <c r="D42" s="360">
        <v>3724468.44</v>
      </c>
      <c r="E42" s="361">
        <v>0.72346068262025598</v>
      </c>
      <c r="F42" s="57">
        <v>1549</v>
      </c>
      <c r="G42" s="57">
        <v>1453</v>
      </c>
      <c r="H42" s="58">
        <v>0.93799999999999994</v>
      </c>
      <c r="I42" s="53">
        <v>0.95120000000000005</v>
      </c>
      <c r="J42" s="365">
        <v>2011</v>
      </c>
      <c r="K42" s="365">
        <v>1913</v>
      </c>
      <c r="L42" s="366">
        <v>0.95130000000000003</v>
      </c>
      <c r="M42" s="361">
        <v>0.9</v>
      </c>
      <c r="N42" s="59">
        <v>3180718.75</v>
      </c>
      <c r="O42" s="59">
        <v>2232646.42</v>
      </c>
      <c r="P42" s="58">
        <v>0.70189999999999997</v>
      </c>
      <c r="Q42" s="58">
        <v>0.6885</v>
      </c>
      <c r="R42" s="365">
        <v>1495</v>
      </c>
      <c r="S42" s="365">
        <v>896</v>
      </c>
      <c r="T42" s="366">
        <v>0.59930000000000005</v>
      </c>
      <c r="U42" s="366">
        <v>0.64849999999999997</v>
      </c>
      <c r="V42" s="57">
        <v>1312</v>
      </c>
      <c r="W42" s="57">
        <v>1090</v>
      </c>
      <c r="X42" s="58">
        <v>0.83079999999999998</v>
      </c>
      <c r="Y42" s="210"/>
      <c r="Z42" s="198">
        <v>1840</v>
      </c>
      <c r="AA42" s="199">
        <v>1911</v>
      </c>
      <c r="AB42" s="200">
        <v>1.0386</v>
      </c>
      <c r="AC42" s="198">
        <v>2674</v>
      </c>
      <c r="AD42" s="199">
        <v>2367</v>
      </c>
      <c r="AE42" s="200">
        <v>0.88519999999999999</v>
      </c>
      <c r="AF42" s="201">
        <v>4803088.0599999996</v>
      </c>
      <c r="AG42" s="202">
        <v>3395055.27</v>
      </c>
      <c r="AH42" s="200">
        <v>0.70679999999999998</v>
      </c>
      <c r="AI42" s="198">
        <v>2079</v>
      </c>
      <c r="AJ42" s="199">
        <v>1346</v>
      </c>
      <c r="AK42" s="200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0">
        <v>1399288.95</v>
      </c>
      <c r="D43" s="360">
        <v>1763250.21</v>
      </c>
      <c r="E43" s="361">
        <v>0.79358501820340099</v>
      </c>
      <c r="F43" s="57">
        <v>913</v>
      </c>
      <c r="G43" s="57">
        <v>867</v>
      </c>
      <c r="H43" s="58">
        <v>0.9496</v>
      </c>
      <c r="I43" s="53">
        <v>0.99360000000000004</v>
      </c>
      <c r="J43" s="365">
        <v>1148</v>
      </c>
      <c r="K43" s="365">
        <v>1102</v>
      </c>
      <c r="L43" s="366">
        <v>0.95989999999999998</v>
      </c>
      <c r="M43" s="361">
        <v>0.9</v>
      </c>
      <c r="N43" s="59">
        <v>1698134.32</v>
      </c>
      <c r="O43" s="59">
        <v>1078370.52</v>
      </c>
      <c r="P43" s="58">
        <v>0.63500000000000001</v>
      </c>
      <c r="Q43" s="58">
        <v>0.64659999999999995</v>
      </c>
      <c r="R43" s="365">
        <v>929</v>
      </c>
      <c r="S43" s="365">
        <v>527</v>
      </c>
      <c r="T43" s="366">
        <v>0.56730000000000003</v>
      </c>
      <c r="U43" s="366">
        <v>0.65590000000000004</v>
      </c>
      <c r="V43" s="57">
        <v>739</v>
      </c>
      <c r="W43" s="57">
        <v>657</v>
      </c>
      <c r="X43" s="58">
        <v>0.88900000000000001</v>
      </c>
      <c r="Y43" s="210"/>
      <c r="Z43" s="198">
        <v>978</v>
      </c>
      <c r="AA43" s="199">
        <v>1011</v>
      </c>
      <c r="AB43" s="200">
        <v>1.0337000000000001</v>
      </c>
      <c r="AC43" s="198">
        <v>1256</v>
      </c>
      <c r="AD43" s="199">
        <v>1182</v>
      </c>
      <c r="AE43" s="200">
        <v>0.94110000000000005</v>
      </c>
      <c r="AF43" s="201">
        <v>2248640.37</v>
      </c>
      <c r="AG43" s="202">
        <v>1489040.44</v>
      </c>
      <c r="AH43" s="200">
        <v>0.66220000000000001</v>
      </c>
      <c r="AI43" s="198">
        <v>1073</v>
      </c>
      <c r="AJ43" s="199">
        <v>748</v>
      </c>
      <c r="AK43" s="200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0">
        <v>17982621.129999999</v>
      </c>
      <c r="D44" s="360">
        <v>24631894.280000001</v>
      </c>
      <c r="E44" s="361">
        <v>0.73005433222409899</v>
      </c>
      <c r="F44" s="57">
        <v>10772</v>
      </c>
      <c r="G44" s="57">
        <v>9952</v>
      </c>
      <c r="H44" s="58">
        <v>0.92390000000000005</v>
      </c>
      <c r="I44" s="53">
        <v>0.97140000000000004</v>
      </c>
      <c r="J44" s="365">
        <v>11839</v>
      </c>
      <c r="K44" s="365">
        <v>10389</v>
      </c>
      <c r="L44" s="366">
        <v>0.87749999999999995</v>
      </c>
      <c r="M44" s="361">
        <v>0.82899999999999996</v>
      </c>
      <c r="N44" s="59">
        <v>20086040.109999999</v>
      </c>
      <c r="O44" s="59">
        <v>14540616.98</v>
      </c>
      <c r="P44" s="58">
        <v>0.72389999999999999</v>
      </c>
      <c r="Q44" s="58">
        <v>0.7</v>
      </c>
      <c r="R44" s="365">
        <v>8810</v>
      </c>
      <c r="S44" s="365">
        <v>5962</v>
      </c>
      <c r="T44" s="366">
        <v>0.67669999999999997</v>
      </c>
      <c r="U44" s="366">
        <v>0.7</v>
      </c>
      <c r="V44" s="57">
        <v>7238</v>
      </c>
      <c r="W44" s="57">
        <v>6010</v>
      </c>
      <c r="X44" s="58">
        <v>0.83030000000000004</v>
      </c>
      <c r="Y44" s="210"/>
      <c r="Z44" s="198">
        <v>11255</v>
      </c>
      <c r="AA44" s="199">
        <v>11733</v>
      </c>
      <c r="AB44" s="200">
        <v>1.0425</v>
      </c>
      <c r="AC44" s="198">
        <v>15098</v>
      </c>
      <c r="AD44" s="199">
        <v>12057</v>
      </c>
      <c r="AE44" s="200">
        <v>0.79859999999999998</v>
      </c>
      <c r="AF44" s="201">
        <v>25829201.149999999</v>
      </c>
      <c r="AG44" s="202">
        <v>19383910.690000001</v>
      </c>
      <c r="AH44" s="200">
        <v>0.75049999999999994</v>
      </c>
      <c r="AI44" s="198">
        <v>11011</v>
      </c>
      <c r="AJ44" s="199">
        <v>7762</v>
      </c>
      <c r="AK44" s="200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0">
        <v>6275092.46</v>
      </c>
      <c r="D45" s="360">
        <v>8367759.5899999999</v>
      </c>
      <c r="E45" s="361">
        <v>0.74991309113363303</v>
      </c>
      <c r="F45" s="57">
        <v>4086</v>
      </c>
      <c r="G45" s="57">
        <v>3735</v>
      </c>
      <c r="H45" s="58">
        <v>0.91410000000000002</v>
      </c>
      <c r="I45" s="53">
        <v>0.94640000000000002</v>
      </c>
      <c r="J45" s="365">
        <v>4478</v>
      </c>
      <c r="K45" s="365">
        <v>4076</v>
      </c>
      <c r="L45" s="366">
        <v>0.91020000000000001</v>
      </c>
      <c r="M45" s="361">
        <v>0.86580000000000001</v>
      </c>
      <c r="N45" s="59">
        <v>7071751.1600000001</v>
      </c>
      <c r="O45" s="59">
        <v>4989243.29</v>
      </c>
      <c r="P45" s="58">
        <v>0.70550000000000002</v>
      </c>
      <c r="Q45" s="58">
        <v>0.7</v>
      </c>
      <c r="R45" s="365">
        <v>3450</v>
      </c>
      <c r="S45" s="365">
        <v>2305</v>
      </c>
      <c r="T45" s="366">
        <v>0.66810000000000003</v>
      </c>
      <c r="U45" s="366">
        <v>0.7</v>
      </c>
      <c r="V45" s="57">
        <v>2755</v>
      </c>
      <c r="W45" s="57">
        <v>2390</v>
      </c>
      <c r="X45" s="58">
        <v>0.86750000000000005</v>
      </c>
      <c r="Y45" s="210"/>
      <c r="Z45" s="198">
        <v>4370</v>
      </c>
      <c r="AA45" s="199">
        <v>4448</v>
      </c>
      <c r="AB45" s="200">
        <v>1.0178</v>
      </c>
      <c r="AC45" s="198">
        <v>5808</v>
      </c>
      <c r="AD45" s="199">
        <v>5025</v>
      </c>
      <c r="AE45" s="200">
        <v>0.86519999999999997</v>
      </c>
      <c r="AF45" s="201">
        <v>9468270.1199999992</v>
      </c>
      <c r="AG45" s="202">
        <v>7040756.6600000001</v>
      </c>
      <c r="AH45" s="200">
        <v>0.74360000000000004</v>
      </c>
      <c r="AI45" s="198">
        <v>4706</v>
      </c>
      <c r="AJ45" s="199">
        <v>3190</v>
      </c>
      <c r="AK45" s="200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0">
        <v>4094867.36</v>
      </c>
      <c r="D46" s="360">
        <v>5576916.6699999999</v>
      </c>
      <c r="E46" s="361">
        <v>0.73425292187484004</v>
      </c>
      <c r="F46" s="57">
        <v>2556</v>
      </c>
      <c r="G46" s="57">
        <v>2321</v>
      </c>
      <c r="H46" s="58">
        <v>0.90810000000000002</v>
      </c>
      <c r="I46" s="53">
        <v>0.90110000000000001</v>
      </c>
      <c r="J46" s="365">
        <v>2850</v>
      </c>
      <c r="K46" s="365">
        <v>2583</v>
      </c>
      <c r="L46" s="366">
        <v>0.90629999999999999</v>
      </c>
      <c r="M46" s="361">
        <v>0.87060000000000004</v>
      </c>
      <c r="N46" s="59">
        <v>4644887.8499999996</v>
      </c>
      <c r="O46" s="59">
        <v>3167155.28</v>
      </c>
      <c r="P46" s="58">
        <v>0.68189999999999995</v>
      </c>
      <c r="Q46" s="58">
        <v>0.67900000000000005</v>
      </c>
      <c r="R46" s="365">
        <v>2235</v>
      </c>
      <c r="S46" s="365">
        <v>1506</v>
      </c>
      <c r="T46" s="366">
        <v>0.67379999999999995</v>
      </c>
      <c r="U46" s="366">
        <v>0.7</v>
      </c>
      <c r="V46" s="57">
        <v>1709</v>
      </c>
      <c r="W46" s="57">
        <v>1434</v>
      </c>
      <c r="X46" s="58">
        <v>0.83909999999999996</v>
      </c>
      <c r="Y46" s="210"/>
      <c r="Z46" s="198">
        <v>3327</v>
      </c>
      <c r="AA46" s="199">
        <v>3365</v>
      </c>
      <c r="AB46" s="200">
        <v>1.0114000000000001</v>
      </c>
      <c r="AC46" s="198">
        <v>4204</v>
      </c>
      <c r="AD46" s="199">
        <v>3795</v>
      </c>
      <c r="AE46" s="200">
        <v>0.90269999999999995</v>
      </c>
      <c r="AF46" s="201">
        <v>7343860.6799999997</v>
      </c>
      <c r="AG46" s="202">
        <v>5095623.7699999996</v>
      </c>
      <c r="AH46" s="200">
        <v>0.69389999999999996</v>
      </c>
      <c r="AI46" s="198">
        <v>3286</v>
      </c>
      <c r="AJ46" s="199">
        <v>2271</v>
      </c>
      <c r="AK46" s="200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0">
        <v>7149614.46</v>
      </c>
      <c r="D47" s="360">
        <v>9313095.4100000001</v>
      </c>
      <c r="E47" s="361">
        <v>0.76769475080466298</v>
      </c>
      <c r="F47" s="57">
        <v>3124</v>
      </c>
      <c r="G47" s="57">
        <v>3019</v>
      </c>
      <c r="H47" s="58">
        <v>0.96640000000000004</v>
      </c>
      <c r="I47" s="53">
        <v>1</v>
      </c>
      <c r="J47" s="365">
        <v>3953</v>
      </c>
      <c r="K47" s="365">
        <v>3603</v>
      </c>
      <c r="L47" s="366">
        <v>0.91149999999999998</v>
      </c>
      <c r="M47" s="361">
        <v>0.9</v>
      </c>
      <c r="N47" s="59">
        <v>8298880.25</v>
      </c>
      <c r="O47" s="59">
        <v>5840847.6100000003</v>
      </c>
      <c r="P47" s="58">
        <v>0.70379999999999998</v>
      </c>
      <c r="Q47" s="58">
        <v>0.7</v>
      </c>
      <c r="R47" s="365">
        <v>3111</v>
      </c>
      <c r="S47" s="365">
        <v>1962</v>
      </c>
      <c r="T47" s="366">
        <v>0.63070000000000004</v>
      </c>
      <c r="U47" s="366">
        <v>0.69310000000000005</v>
      </c>
      <c r="V47" s="57">
        <v>2270</v>
      </c>
      <c r="W47" s="57">
        <v>1849</v>
      </c>
      <c r="X47" s="58">
        <v>0.8145</v>
      </c>
      <c r="Y47" s="210"/>
      <c r="Z47" s="198">
        <v>3289</v>
      </c>
      <c r="AA47" s="199">
        <v>3605</v>
      </c>
      <c r="AB47" s="200">
        <v>1.0961000000000001</v>
      </c>
      <c r="AC47" s="198">
        <v>4462</v>
      </c>
      <c r="AD47" s="199">
        <v>4027</v>
      </c>
      <c r="AE47" s="200">
        <v>0.90249999999999997</v>
      </c>
      <c r="AF47" s="201">
        <v>10602758.33</v>
      </c>
      <c r="AG47" s="202">
        <v>7349482.2400000002</v>
      </c>
      <c r="AH47" s="200">
        <v>0.69320000000000004</v>
      </c>
      <c r="AI47" s="198">
        <v>3743</v>
      </c>
      <c r="AJ47" s="199">
        <v>2578</v>
      </c>
      <c r="AK47" s="200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0">
        <v>2035357.1</v>
      </c>
      <c r="D48" s="360">
        <v>3003105.74</v>
      </c>
      <c r="E48" s="361">
        <v>0.67775072748520704</v>
      </c>
      <c r="F48" s="57">
        <v>780</v>
      </c>
      <c r="G48" s="57">
        <v>762</v>
      </c>
      <c r="H48" s="58">
        <v>0.97689999999999999</v>
      </c>
      <c r="I48" s="53">
        <v>1</v>
      </c>
      <c r="J48" s="365">
        <v>1025</v>
      </c>
      <c r="K48" s="365">
        <v>965</v>
      </c>
      <c r="L48" s="366">
        <v>0.9415</v>
      </c>
      <c r="M48" s="361">
        <v>0.9</v>
      </c>
      <c r="N48" s="59">
        <v>2249588.94</v>
      </c>
      <c r="O48" s="59">
        <v>1716785.26</v>
      </c>
      <c r="P48" s="58">
        <v>0.76319999999999999</v>
      </c>
      <c r="Q48" s="58">
        <v>0.7</v>
      </c>
      <c r="R48" s="365">
        <v>798</v>
      </c>
      <c r="S48" s="365">
        <v>545</v>
      </c>
      <c r="T48" s="366">
        <v>0.68300000000000005</v>
      </c>
      <c r="U48" s="366">
        <v>0.7</v>
      </c>
      <c r="V48" s="57">
        <v>770</v>
      </c>
      <c r="W48" s="57">
        <v>618</v>
      </c>
      <c r="X48" s="58">
        <v>0.80259999999999998</v>
      </c>
      <c r="Y48" s="210"/>
      <c r="Z48" s="198">
        <v>1066</v>
      </c>
      <c r="AA48" s="199">
        <v>1151</v>
      </c>
      <c r="AB48" s="200">
        <v>1.0797000000000001</v>
      </c>
      <c r="AC48" s="198">
        <v>1556</v>
      </c>
      <c r="AD48" s="199">
        <v>1405</v>
      </c>
      <c r="AE48" s="200">
        <v>0.90300000000000002</v>
      </c>
      <c r="AF48" s="201">
        <v>3891837.41</v>
      </c>
      <c r="AG48" s="202">
        <v>2918225.78</v>
      </c>
      <c r="AH48" s="200">
        <v>0.74980000000000002</v>
      </c>
      <c r="AI48" s="198">
        <v>1281</v>
      </c>
      <c r="AJ48" s="199">
        <v>934</v>
      </c>
      <c r="AK48" s="200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0">
        <v>2686876.27</v>
      </c>
      <c r="D49" s="360">
        <v>3700889.78</v>
      </c>
      <c r="E49" s="361">
        <v>0.72600818444260695</v>
      </c>
      <c r="F49" s="57">
        <v>1220</v>
      </c>
      <c r="G49" s="57">
        <v>1201</v>
      </c>
      <c r="H49" s="58">
        <v>0.98440000000000005</v>
      </c>
      <c r="I49" s="53">
        <v>1</v>
      </c>
      <c r="J49" s="365">
        <v>1693</v>
      </c>
      <c r="K49" s="365">
        <v>1604</v>
      </c>
      <c r="L49" s="366">
        <v>0.94740000000000002</v>
      </c>
      <c r="M49" s="361">
        <v>0.9</v>
      </c>
      <c r="N49" s="59">
        <v>2975439.57</v>
      </c>
      <c r="O49" s="59">
        <v>2204668.73</v>
      </c>
      <c r="P49" s="58">
        <v>0.74099999999999999</v>
      </c>
      <c r="Q49" s="58">
        <v>0.7</v>
      </c>
      <c r="R49" s="365">
        <v>1316</v>
      </c>
      <c r="S49" s="365">
        <v>889</v>
      </c>
      <c r="T49" s="366">
        <v>0.67549999999999999</v>
      </c>
      <c r="U49" s="366">
        <v>0.7</v>
      </c>
      <c r="V49" s="57">
        <v>923</v>
      </c>
      <c r="W49" s="57">
        <v>723</v>
      </c>
      <c r="X49" s="58">
        <v>0.7833</v>
      </c>
      <c r="Y49" s="210"/>
      <c r="Z49" s="198">
        <v>1695</v>
      </c>
      <c r="AA49" s="199">
        <v>1750</v>
      </c>
      <c r="AB49" s="200">
        <v>1.0324</v>
      </c>
      <c r="AC49" s="198">
        <v>2407</v>
      </c>
      <c r="AD49" s="199">
        <v>2103</v>
      </c>
      <c r="AE49" s="200">
        <v>0.87370000000000003</v>
      </c>
      <c r="AF49" s="201">
        <v>4202934.4000000004</v>
      </c>
      <c r="AG49" s="202">
        <v>3194315.94</v>
      </c>
      <c r="AH49" s="200">
        <v>0.76</v>
      </c>
      <c r="AI49" s="198">
        <v>1815</v>
      </c>
      <c r="AJ49" s="199">
        <v>1238</v>
      </c>
      <c r="AK49" s="200">
        <v>0.68210000000000004</v>
      </c>
      <c r="AL49" s="9" t="s">
        <v>165</v>
      </c>
    </row>
    <row r="50" spans="1:38" ht="13.8" x14ac:dyDescent="0.3">
      <c r="A50" s="56" t="s">
        <v>310</v>
      </c>
      <c r="B50" s="56" t="s">
        <v>52</v>
      </c>
      <c r="C50" s="360">
        <v>2066480.56</v>
      </c>
      <c r="D50" s="360">
        <v>2860392.17</v>
      </c>
      <c r="E50" s="361">
        <v>0.72244658675596896</v>
      </c>
      <c r="F50" s="57">
        <v>1448</v>
      </c>
      <c r="G50" s="57">
        <v>1360</v>
      </c>
      <c r="H50" s="58">
        <v>0.93920000000000003</v>
      </c>
      <c r="I50" s="53">
        <v>0.95609999999999995</v>
      </c>
      <c r="J50" s="365">
        <v>1469</v>
      </c>
      <c r="K50" s="365">
        <v>1419</v>
      </c>
      <c r="L50" s="366">
        <v>0.96599999999999997</v>
      </c>
      <c r="M50" s="361">
        <v>0.9</v>
      </c>
      <c r="N50" s="59">
        <v>2388099.16</v>
      </c>
      <c r="O50" s="59">
        <v>1645331.29</v>
      </c>
      <c r="P50" s="58">
        <v>0.68899999999999995</v>
      </c>
      <c r="Q50" s="58">
        <v>0.7</v>
      </c>
      <c r="R50" s="365">
        <v>1078</v>
      </c>
      <c r="S50" s="365">
        <v>657</v>
      </c>
      <c r="T50" s="366">
        <v>0.60950000000000004</v>
      </c>
      <c r="U50" s="366">
        <v>0.7</v>
      </c>
      <c r="V50" s="57">
        <v>1054</v>
      </c>
      <c r="W50" s="57">
        <v>921</v>
      </c>
      <c r="X50" s="58">
        <v>0.87380000000000002</v>
      </c>
      <c r="Y50" s="210"/>
      <c r="Z50" s="198">
        <v>1643</v>
      </c>
      <c r="AA50" s="199">
        <v>1645</v>
      </c>
      <c r="AB50" s="200">
        <v>1.0012000000000001</v>
      </c>
      <c r="AC50" s="198">
        <v>1899</v>
      </c>
      <c r="AD50" s="199">
        <v>1668</v>
      </c>
      <c r="AE50" s="200">
        <v>0.87839999999999996</v>
      </c>
      <c r="AF50" s="201">
        <v>3062225.19</v>
      </c>
      <c r="AG50" s="202">
        <v>2180011.81</v>
      </c>
      <c r="AH50" s="200">
        <v>0.71189999999999998</v>
      </c>
      <c r="AI50" s="198">
        <v>1403</v>
      </c>
      <c r="AJ50" s="199">
        <v>1022</v>
      </c>
      <c r="AK50" s="200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0">
        <v>3079827.88</v>
      </c>
      <c r="D51" s="360">
        <v>4510046.6100000003</v>
      </c>
      <c r="E51" s="361">
        <v>0.68288160773575701</v>
      </c>
      <c r="F51" s="57">
        <v>1585</v>
      </c>
      <c r="G51" s="57">
        <v>1454</v>
      </c>
      <c r="H51" s="58">
        <v>0.91739999999999999</v>
      </c>
      <c r="I51" s="53">
        <v>0.94750000000000001</v>
      </c>
      <c r="J51" s="365">
        <v>2096</v>
      </c>
      <c r="K51" s="365">
        <v>1848</v>
      </c>
      <c r="L51" s="366">
        <v>0.88170000000000004</v>
      </c>
      <c r="M51" s="361">
        <v>0.89900000000000002</v>
      </c>
      <c r="N51" s="59">
        <v>3943855.61</v>
      </c>
      <c r="O51" s="59">
        <v>2469021.14</v>
      </c>
      <c r="P51" s="58">
        <v>0.626</v>
      </c>
      <c r="Q51" s="58">
        <v>0.65090000000000003</v>
      </c>
      <c r="R51" s="365">
        <v>1733</v>
      </c>
      <c r="S51" s="365">
        <v>1002</v>
      </c>
      <c r="T51" s="366">
        <v>0.57820000000000005</v>
      </c>
      <c r="U51" s="366">
        <v>0.66310000000000002</v>
      </c>
      <c r="V51" s="57">
        <v>1198</v>
      </c>
      <c r="W51" s="57">
        <v>840</v>
      </c>
      <c r="X51" s="58">
        <v>0.70120000000000005</v>
      </c>
      <c r="Y51" s="210"/>
      <c r="Z51" s="198">
        <v>2013</v>
      </c>
      <c r="AA51" s="199">
        <v>1896</v>
      </c>
      <c r="AB51" s="200">
        <v>0.94189999999999996</v>
      </c>
      <c r="AC51" s="198">
        <v>2696</v>
      </c>
      <c r="AD51" s="199">
        <v>2237</v>
      </c>
      <c r="AE51" s="200">
        <v>0.82969999999999999</v>
      </c>
      <c r="AF51" s="201">
        <v>5208294.24</v>
      </c>
      <c r="AG51" s="202">
        <v>3364505.19</v>
      </c>
      <c r="AH51" s="200">
        <v>0.64600000000000002</v>
      </c>
      <c r="AI51" s="198">
        <v>2150</v>
      </c>
      <c r="AJ51" s="199">
        <v>1373</v>
      </c>
      <c r="AK51" s="200">
        <v>0.63859999999999995</v>
      </c>
      <c r="AL51" s="9" t="s">
        <v>165</v>
      </c>
    </row>
    <row r="52" spans="1:38" ht="13.8" x14ac:dyDescent="0.3">
      <c r="A52" s="56" t="s">
        <v>310</v>
      </c>
      <c r="B52" s="56" t="s">
        <v>54</v>
      </c>
      <c r="C52" s="360">
        <v>188658.5</v>
      </c>
      <c r="D52" s="360">
        <v>250350.81</v>
      </c>
      <c r="E52" s="361">
        <v>0.75357655124023804</v>
      </c>
      <c r="F52" s="57">
        <v>80</v>
      </c>
      <c r="G52" s="57">
        <v>65</v>
      </c>
      <c r="H52" s="58">
        <v>0.8125</v>
      </c>
      <c r="I52" s="53">
        <v>0.89500000000000002</v>
      </c>
      <c r="J52" s="365">
        <v>119</v>
      </c>
      <c r="K52" s="365">
        <v>116</v>
      </c>
      <c r="L52" s="366">
        <v>0.9748</v>
      </c>
      <c r="M52" s="361">
        <v>0.9</v>
      </c>
      <c r="N52" s="59">
        <v>202857.04</v>
      </c>
      <c r="O52" s="59">
        <v>128167.02</v>
      </c>
      <c r="P52" s="58">
        <v>0.63180000000000003</v>
      </c>
      <c r="Q52" s="58">
        <v>0.63219999999999998</v>
      </c>
      <c r="R52" s="365">
        <v>108</v>
      </c>
      <c r="S52" s="365">
        <v>79</v>
      </c>
      <c r="T52" s="366">
        <v>0.73150000000000004</v>
      </c>
      <c r="U52" s="366">
        <v>0.7</v>
      </c>
      <c r="V52" s="57">
        <v>66</v>
      </c>
      <c r="W52" s="57">
        <v>56</v>
      </c>
      <c r="X52" s="58">
        <v>0.84850000000000003</v>
      </c>
      <c r="Y52" s="210"/>
      <c r="Z52" s="198">
        <v>126</v>
      </c>
      <c r="AA52" s="199">
        <v>132</v>
      </c>
      <c r="AB52" s="200">
        <v>1.0476000000000001</v>
      </c>
      <c r="AC52" s="198">
        <v>181</v>
      </c>
      <c r="AD52" s="199">
        <v>167</v>
      </c>
      <c r="AE52" s="200">
        <v>0.92269999999999996</v>
      </c>
      <c r="AF52" s="201">
        <v>341067</v>
      </c>
      <c r="AG52" s="202">
        <v>189559.99</v>
      </c>
      <c r="AH52" s="200">
        <v>0.55579999999999996</v>
      </c>
      <c r="AI52" s="198">
        <v>150</v>
      </c>
      <c r="AJ52" s="199">
        <v>84</v>
      </c>
      <c r="AK52" s="200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0">
        <v>7437411.0899999999</v>
      </c>
      <c r="D53" s="360">
        <v>9815480.8100000005</v>
      </c>
      <c r="E53" s="361">
        <v>0.75772254400648198</v>
      </c>
      <c r="F53" s="57">
        <v>3677</v>
      </c>
      <c r="G53" s="57">
        <v>3460</v>
      </c>
      <c r="H53" s="58">
        <v>0.94099999999999995</v>
      </c>
      <c r="I53" s="53">
        <v>0.95409999999999995</v>
      </c>
      <c r="J53" s="365">
        <v>4254</v>
      </c>
      <c r="K53" s="365">
        <v>3892</v>
      </c>
      <c r="L53" s="366">
        <v>0.91490000000000005</v>
      </c>
      <c r="M53" s="361">
        <v>0.8508</v>
      </c>
      <c r="N53" s="59">
        <v>7910145.0800000001</v>
      </c>
      <c r="O53" s="59">
        <v>5553989.7800000003</v>
      </c>
      <c r="P53" s="58">
        <v>0.70209999999999995</v>
      </c>
      <c r="Q53" s="58">
        <v>0.68799999999999994</v>
      </c>
      <c r="R53" s="365">
        <v>3450</v>
      </c>
      <c r="S53" s="365">
        <v>2397</v>
      </c>
      <c r="T53" s="366">
        <v>0.69479999999999997</v>
      </c>
      <c r="U53" s="366">
        <v>0.7</v>
      </c>
      <c r="V53" s="57">
        <v>2763</v>
      </c>
      <c r="W53" s="57">
        <v>2237</v>
      </c>
      <c r="X53" s="58">
        <v>0.80959999999999999</v>
      </c>
      <c r="Y53" s="210"/>
      <c r="Z53" s="198">
        <v>4457</v>
      </c>
      <c r="AA53" s="199">
        <v>4427</v>
      </c>
      <c r="AB53" s="200">
        <v>0.99329999999999996</v>
      </c>
      <c r="AC53" s="198">
        <v>6345</v>
      </c>
      <c r="AD53" s="199">
        <v>5491</v>
      </c>
      <c r="AE53" s="200">
        <v>0.86539999999999995</v>
      </c>
      <c r="AF53" s="201">
        <v>12065622.43</v>
      </c>
      <c r="AG53" s="202">
        <v>7879558.1200000001</v>
      </c>
      <c r="AH53" s="200">
        <v>0.65310000000000001</v>
      </c>
      <c r="AI53" s="198">
        <v>4972</v>
      </c>
      <c r="AJ53" s="199">
        <v>3228</v>
      </c>
      <c r="AK53" s="200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0">
        <v>1238350.17</v>
      </c>
      <c r="D54" s="360">
        <v>1772895.51</v>
      </c>
      <c r="E54" s="361">
        <v>0.69849021728302496</v>
      </c>
      <c r="F54" s="57">
        <v>483</v>
      </c>
      <c r="G54" s="57">
        <v>454</v>
      </c>
      <c r="H54" s="58">
        <v>0.94</v>
      </c>
      <c r="I54" s="53">
        <v>1</v>
      </c>
      <c r="J54" s="365">
        <v>736</v>
      </c>
      <c r="K54" s="365">
        <v>666</v>
      </c>
      <c r="L54" s="366">
        <v>0.90490000000000004</v>
      </c>
      <c r="M54" s="361">
        <v>0.89649999999999996</v>
      </c>
      <c r="N54" s="59">
        <v>1530207.12</v>
      </c>
      <c r="O54" s="59">
        <v>976688</v>
      </c>
      <c r="P54" s="58">
        <v>0.63829999999999998</v>
      </c>
      <c r="Q54" s="58">
        <v>0.65210000000000001</v>
      </c>
      <c r="R54" s="365">
        <v>607</v>
      </c>
      <c r="S54" s="365">
        <v>362</v>
      </c>
      <c r="T54" s="366">
        <v>0.59640000000000004</v>
      </c>
      <c r="U54" s="366">
        <v>0.65149999999999997</v>
      </c>
      <c r="V54" s="57">
        <v>402</v>
      </c>
      <c r="W54" s="57">
        <v>282</v>
      </c>
      <c r="X54" s="58">
        <v>0.70150000000000001</v>
      </c>
      <c r="Y54" s="210"/>
      <c r="Z54" s="198">
        <v>499</v>
      </c>
      <c r="AA54" s="199">
        <v>530</v>
      </c>
      <c r="AB54" s="200">
        <v>1.0621</v>
      </c>
      <c r="AC54" s="198">
        <v>900</v>
      </c>
      <c r="AD54" s="199">
        <v>794</v>
      </c>
      <c r="AE54" s="200">
        <v>0.88219999999999998</v>
      </c>
      <c r="AF54" s="201">
        <v>2532080.21</v>
      </c>
      <c r="AG54" s="202">
        <v>1830421.76</v>
      </c>
      <c r="AH54" s="200">
        <v>0.72289999999999999</v>
      </c>
      <c r="AI54" s="198">
        <v>722</v>
      </c>
      <c r="AJ54" s="199">
        <v>514</v>
      </c>
      <c r="AK54" s="200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0">
        <v>11249803.75</v>
      </c>
      <c r="D55" s="360">
        <v>14721919.74</v>
      </c>
      <c r="E55" s="361">
        <v>0.76415331347269</v>
      </c>
      <c r="F55" s="57">
        <v>4026</v>
      </c>
      <c r="G55" s="57">
        <v>3980</v>
      </c>
      <c r="H55" s="58">
        <v>0.98860000000000003</v>
      </c>
      <c r="I55" s="53">
        <v>1</v>
      </c>
      <c r="J55" s="365">
        <v>5040</v>
      </c>
      <c r="K55" s="365">
        <v>4624</v>
      </c>
      <c r="L55" s="366">
        <v>0.91749999999999998</v>
      </c>
      <c r="M55" s="361">
        <v>0.9</v>
      </c>
      <c r="N55" s="59">
        <v>12796968.359999999</v>
      </c>
      <c r="O55" s="59">
        <v>9360970.6300000008</v>
      </c>
      <c r="P55" s="58">
        <v>0.73150000000000004</v>
      </c>
      <c r="Q55" s="58">
        <v>0.7</v>
      </c>
      <c r="R55" s="365">
        <v>4016</v>
      </c>
      <c r="S55" s="365">
        <v>2777</v>
      </c>
      <c r="T55" s="366">
        <v>0.6915</v>
      </c>
      <c r="U55" s="366">
        <v>0.7</v>
      </c>
      <c r="V55" s="57">
        <v>3323</v>
      </c>
      <c r="W55" s="57">
        <v>2831</v>
      </c>
      <c r="X55" s="58">
        <v>0.85189999999999999</v>
      </c>
      <c r="Y55" s="210"/>
      <c r="Z55" s="198">
        <v>4734</v>
      </c>
      <c r="AA55" s="199">
        <v>5191</v>
      </c>
      <c r="AB55" s="200">
        <v>1.0965</v>
      </c>
      <c r="AC55" s="198">
        <v>6517</v>
      </c>
      <c r="AD55" s="199">
        <v>5686</v>
      </c>
      <c r="AE55" s="200">
        <v>0.87250000000000005</v>
      </c>
      <c r="AF55" s="201">
        <v>16587024.470000001</v>
      </c>
      <c r="AG55" s="202">
        <v>12195134.83</v>
      </c>
      <c r="AH55" s="200">
        <v>0.73519999999999996</v>
      </c>
      <c r="AI55" s="198">
        <v>5250</v>
      </c>
      <c r="AJ55" s="199">
        <v>3810</v>
      </c>
      <c r="AK55" s="200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0">
        <v>520491.89</v>
      </c>
      <c r="D56" s="360">
        <v>808435.93</v>
      </c>
      <c r="E56" s="361">
        <v>0.643825776026555</v>
      </c>
      <c r="F56" s="57">
        <v>202</v>
      </c>
      <c r="G56" s="57">
        <v>199</v>
      </c>
      <c r="H56" s="58">
        <v>0.98509999999999998</v>
      </c>
      <c r="I56" s="53">
        <v>0.97330000000000005</v>
      </c>
      <c r="J56" s="365">
        <v>333</v>
      </c>
      <c r="K56" s="365">
        <v>305</v>
      </c>
      <c r="L56" s="366">
        <v>0.91590000000000005</v>
      </c>
      <c r="M56" s="361">
        <v>0.9</v>
      </c>
      <c r="N56" s="59">
        <v>618444.68999999994</v>
      </c>
      <c r="O56" s="59">
        <v>410051.77</v>
      </c>
      <c r="P56" s="58">
        <v>0.66300000000000003</v>
      </c>
      <c r="Q56" s="58">
        <v>0.68569999999999998</v>
      </c>
      <c r="R56" s="365">
        <v>279</v>
      </c>
      <c r="S56" s="365">
        <v>173</v>
      </c>
      <c r="T56" s="366">
        <v>0.62009999999999998</v>
      </c>
      <c r="U56" s="366">
        <v>0.68420000000000003</v>
      </c>
      <c r="V56" s="57">
        <v>150</v>
      </c>
      <c r="W56" s="57">
        <v>127</v>
      </c>
      <c r="X56" s="58">
        <v>0.84670000000000001</v>
      </c>
      <c r="Y56" s="210"/>
      <c r="Z56" s="198">
        <v>376</v>
      </c>
      <c r="AA56" s="199">
        <v>364</v>
      </c>
      <c r="AB56" s="200">
        <v>0.96809999999999996</v>
      </c>
      <c r="AC56" s="198">
        <v>531</v>
      </c>
      <c r="AD56" s="199">
        <v>480</v>
      </c>
      <c r="AE56" s="200">
        <v>0.90400000000000003</v>
      </c>
      <c r="AF56" s="201">
        <v>1023023.57</v>
      </c>
      <c r="AG56" s="202">
        <v>758014.59</v>
      </c>
      <c r="AH56" s="200">
        <v>0.74099999999999999</v>
      </c>
      <c r="AI56" s="198">
        <v>459</v>
      </c>
      <c r="AJ56" s="199">
        <v>323</v>
      </c>
      <c r="AK56" s="200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0">
        <v>2802136.45</v>
      </c>
      <c r="D57" s="360">
        <v>4019638.25</v>
      </c>
      <c r="E57" s="361">
        <v>0.69711159953262003</v>
      </c>
      <c r="F57" s="57">
        <v>1526</v>
      </c>
      <c r="G57" s="57">
        <v>1458</v>
      </c>
      <c r="H57" s="58">
        <v>0.95540000000000003</v>
      </c>
      <c r="I57" s="53">
        <v>0.91500000000000004</v>
      </c>
      <c r="J57" s="365">
        <v>1922</v>
      </c>
      <c r="K57" s="365">
        <v>1768</v>
      </c>
      <c r="L57" s="366">
        <v>0.91990000000000005</v>
      </c>
      <c r="M57" s="361">
        <v>0.9</v>
      </c>
      <c r="N57" s="59">
        <v>3392265.87</v>
      </c>
      <c r="O57" s="59">
        <v>2344583.75</v>
      </c>
      <c r="P57" s="58">
        <v>0.69120000000000004</v>
      </c>
      <c r="Q57" s="58">
        <v>0.69220000000000004</v>
      </c>
      <c r="R57" s="365">
        <v>1494</v>
      </c>
      <c r="S57" s="365">
        <v>910</v>
      </c>
      <c r="T57" s="366">
        <v>0.60909999999999997</v>
      </c>
      <c r="U57" s="366">
        <v>0.67390000000000005</v>
      </c>
      <c r="V57" s="57">
        <v>1283</v>
      </c>
      <c r="W57" s="57">
        <v>1064</v>
      </c>
      <c r="X57" s="58">
        <v>0.82930000000000004</v>
      </c>
      <c r="Y57" s="210"/>
      <c r="Z57" s="198">
        <v>1934</v>
      </c>
      <c r="AA57" s="199">
        <v>1980</v>
      </c>
      <c r="AB57" s="200">
        <v>1.0238</v>
      </c>
      <c r="AC57" s="198">
        <v>2490</v>
      </c>
      <c r="AD57" s="199">
        <v>2200</v>
      </c>
      <c r="AE57" s="200">
        <v>0.88349999999999995</v>
      </c>
      <c r="AF57" s="201">
        <v>4897655.45</v>
      </c>
      <c r="AG57" s="202">
        <v>3337577.13</v>
      </c>
      <c r="AH57" s="200">
        <v>0.68149999999999999</v>
      </c>
      <c r="AI57" s="198">
        <v>1973</v>
      </c>
      <c r="AJ57" s="199">
        <v>1410</v>
      </c>
      <c r="AK57" s="200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0">
        <v>5072813.8099999996</v>
      </c>
      <c r="D58" s="360">
        <v>6831974.6500000004</v>
      </c>
      <c r="E58" s="361">
        <v>0.74251063124187699</v>
      </c>
      <c r="F58" s="57">
        <v>3081</v>
      </c>
      <c r="G58" s="57">
        <v>2763</v>
      </c>
      <c r="H58" s="58">
        <v>0.89680000000000004</v>
      </c>
      <c r="I58" s="53">
        <v>0.91830000000000001</v>
      </c>
      <c r="J58" s="365">
        <v>3931</v>
      </c>
      <c r="K58" s="365">
        <v>3595</v>
      </c>
      <c r="L58" s="366">
        <v>0.91449999999999998</v>
      </c>
      <c r="M58" s="361">
        <v>0.9</v>
      </c>
      <c r="N58" s="59">
        <v>5677061.25</v>
      </c>
      <c r="O58" s="59">
        <v>3707356.17</v>
      </c>
      <c r="P58" s="58">
        <v>0.65300000000000002</v>
      </c>
      <c r="Q58" s="58">
        <v>0.65680000000000005</v>
      </c>
      <c r="R58" s="365">
        <v>3239</v>
      </c>
      <c r="S58" s="365">
        <v>2027</v>
      </c>
      <c r="T58" s="366">
        <v>0.62580000000000002</v>
      </c>
      <c r="U58" s="366">
        <v>0.67269999999999996</v>
      </c>
      <c r="V58" s="57">
        <v>2299</v>
      </c>
      <c r="W58" s="57">
        <v>1984</v>
      </c>
      <c r="X58" s="58">
        <v>0.86299999999999999</v>
      </c>
      <c r="Y58" s="210"/>
      <c r="Z58" s="198">
        <v>4282</v>
      </c>
      <c r="AA58" s="199">
        <v>3938</v>
      </c>
      <c r="AB58" s="200">
        <v>0.91969999999999996</v>
      </c>
      <c r="AC58" s="198">
        <v>5443</v>
      </c>
      <c r="AD58" s="199">
        <v>4773</v>
      </c>
      <c r="AE58" s="200">
        <v>0.87690000000000001</v>
      </c>
      <c r="AF58" s="201">
        <v>8516880.1699999999</v>
      </c>
      <c r="AG58" s="202">
        <v>5340306.5</v>
      </c>
      <c r="AH58" s="200">
        <v>0.627</v>
      </c>
      <c r="AI58" s="198">
        <v>4312</v>
      </c>
      <c r="AJ58" s="199">
        <v>2641</v>
      </c>
      <c r="AK58" s="200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0">
        <v>3185799.89</v>
      </c>
      <c r="D59" s="360">
        <v>4609402.87</v>
      </c>
      <c r="E59" s="361">
        <v>0.69115240733991201</v>
      </c>
      <c r="F59" s="57">
        <v>1450</v>
      </c>
      <c r="G59" s="57">
        <v>1420</v>
      </c>
      <c r="H59" s="58">
        <v>0.97929999999999995</v>
      </c>
      <c r="I59" s="53">
        <v>0.97309999999999997</v>
      </c>
      <c r="J59" s="365">
        <v>1996</v>
      </c>
      <c r="K59" s="365">
        <v>1811</v>
      </c>
      <c r="L59" s="366">
        <v>0.9073</v>
      </c>
      <c r="M59" s="361">
        <v>0.88280000000000003</v>
      </c>
      <c r="N59" s="59">
        <v>3661035.04</v>
      </c>
      <c r="O59" s="59">
        <v>2506054.4900000002</v>
      </c>
      <c r="P59" s="58">
        <v>0.6845</v>
      </c>
      <c r="Q59" s="58">
        <v>0.69810000000000005</v>
      </c>
      <c r="R59" s="365">
        <v>1665</v>
      </c>
      <c r="S59" s="365">
        <v>1063</v>
      </c>
      <c r="T59" s="366">
        <v>0.63839999999999997</v>
      </c>
      <c r="U59" s="366">
        <v>0.7</v>
      </c>
      <c r="V59" s="57">
        <v>1131</v>
      </c>
      <c r="W59" s="57">
        <v>976</v>
      </c>
      <c r="X59" s="58">
        <v>0.86299999999999999</v>
      </c>
      <c r="Y59" s="210"/>
      <c r="Z59" s="198">
        <v>1654</v>
      </c>
      <c r="AA59" s="199">
        <v>1729</v>
      </c>
      <c r="AB59" s="200">
        <v>1.0452999999999999</v>
      </c>
      <c r="AC59" s="198">
        <v>2592</v>
      </c>
      <c r="AD59" s="199">
        <v>2277</v>
      </c>
      <c r="AE59" s="200">
        <v>0.87849999999999995</v>
      </c>
      <c r="AF59" s="201">
        <v>5659927.9699999997</v>
      </c>
      <c r="AG59" s="202">
        <v>4054367.67</v>
      </c>
      <c r="AH59" s="200">
        <v>0.71630000000000005</v>
      </c>
      <c r="AI59" s="198">
        <v>2171</v>
      </c>
      <c r="AJ59" s="199">
        <v>1552</v>
      </c>
      <c r="AK59" s="200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0">
        <v>1360838.6</v>
      </c>
      <c r="D60" s="360">
        <v>1838094.01</v>
      </c>
      <c r="E60" s="361">
        <v>0.74035310087322503</v>
      </c>
      <c r="F60" s="57">
        <v>604</v>
      </c>
      <c r="G60" s="57">
        <v>591</v>
      </c>
      <c r="H60" s="58">
        <v>0.97850000000000004</v>
      </c>
      <c r="I60" s="53">
        <v>1</v>
      </c>
      <c r="J60" s="365">
        <v>945</v>
      </c>
      <c r="K60" s="365">
        <v>852</v>
      </c>
      <c r="L60" s="366">
        <v>0.90159999999999996</v>
      </c>
      <c r="M60" s="361">
        <v>0.9</v>
      </c>
      <c r="N60" s="59">
        <v>1765534.51</v>
      </c>
      <c r="O60" s="59">
        <v>1079988.8400000001</v>
      </c>
      <c r="P60" s="58">
        <v>0.61170000000000002</v>
      </c>
      <c r="Q60" s="58">
        <v>0.62609999999999999</v>
      </c>
      <c r="R60" s="365">
        <v>788</v>
      </c>
      <c r="S60" s="365">
        <v>462</v>
      </c>
      <c r="T60" s="366">
        <v>0.58630000000000004</v>
      </c>
      <c r="U60" s="366">
        <v>0.65880000000000005</v>
      </c>
      <c r="V60" s="57">
        <v>591</v>
      </c>
      <c r="W60" s="57">
        <v>472</v>
      </c>
      <c r="X60" s="58">
        <v>0.79859999999999998</v>
      </c>
      <c r="Y60" s="210"/>
      <c r="Z60" s="198">
        <v>466</v>
      </c>
      <c r="AA60" s="199">
        <v>555</v>
      </c>
      <c r="AB60" s="200">
        <v>1.1910000000000001</v>
      </c>
      <c r="AC60" s="198">
        <v>903</v>
      </c>
      <c r="AD60" s="199">
        <v>812</v>
      </c>
      <c r="AE60" s="200">
        <v>0.8992</v>
      </c>
      <c r="AF60" s="201">
        <v>2188585.67</v>
      </c>
      <c r="AG60" s="202">
        <v>1465123.29</v>
      </c>
      <c r="AH60" s="200">
        <v>0.6694</v>
      </c>
      <c r="AI60" s="198">
        <v>799</v>
      </c>
      <c r="AJ60" s="199">
        <v>538</v>
      </c>
      <c r="AK60" s="200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0">
        <v>476002.38</v>
      </c>
      <c r="D61" s="360">
        <v>670425.39</v>
      </c>
      <c r="E61" s="361">
        <v>0.71000052668053004</v>
      </c>
      <c r="F61" s="57">
        <v>293</v>
      </c>
      <c r="G61" s="57">
        <v>271</v>
      </c>
      <c r="H61" s="58">
        <v>0.92490000000000006</v>
      </c>
      <c r="I61" s="53">
        <v>0.9617</v>
      </c>
      <c r="J61" s="365">
        <v>505</v>
      </c>
      <c r="K61" s="365">
        <v>489</v>
      </c>
      <c r="L61" s="366">
        <v>0.96830000000000005</v>
      </c>
      <c r="M61" s="361">
        <v>0.9</v>
      </c>
      <c r="N61" s="59">
        <v>590054.27</v>
      </c>
      <c r="O61" s="59">
        <v>367164.52</v>
      </c>
      <c r="P61" s="58">
        <v>0.62229999999999996</v>
      </c>
      <c r="Q61" s="58">
        <v>0.64129999999999998</v>
      </c>
      <c r="R61" s="365">
        <v>267</v>
      </c>
      <c r="S61" s="365">
        <v>158</v>
      </c>
      <c r="T61" s="366">
        <v>0.59179999999999999</v>
      </c>
      <c r="U61" s="366">
        <v>0.65310000000000001</v>
      </c>
      <c r="V61" s="57">
        <v>342</v>
      </c>
      <c r="W61" s="57">
        <v>269</v>
      </c>
      <c r="X61" s="58">
        <v>0.78649999999999998</v>
      </c>
      <c r="Y61" s="210"/>
      <c r="Z61" s="198">
        <v>391</v>
      </c>
      <c r="AA61" s="199">
        <v>392</v>
      </c>
      <c r="AB61" s="200">
        <v>1.0025999999999999</v>
      </c>
      <c r="AC61" s="198">
        <v>684</v>
      </c>
      <c r="AD61" s="199">
        <v>616</v>
      </c>
      <c r="AE61" s="200">
        <v>0.90059999999999996</v>
      </c>
      <c r="AF61" s="201">
        <v>1033779.3</v>
      </c>
      <c r="AG61" s="202">
        <v>673483.94</v>
      </c>
      <c r="AH61" s="200">
        <v>0.65149999999999997</v>
      </c>
      <c r="AI61" s="198">
        <v>417</v>
      </c>
      <c r="AJ61" s="199">
        <v>245</v>
      </c>
      <c r="AK61" s="200">
        <v>0.58750000000000002</v>
      </c>
      <c r="AL61" s="9" t="s">
        <v>165</v>
      </c>
    </row>
    <row r="62" spans="1:38" ht="13.8" x14ac:dyDescent="0.3">
      <c r="A62" s="56" t="s">
        <v>310</v>
      </c>
      <c r="B62" s="56" t="s">
        <v>64</v>
      </c>
      <c r="C62" s="360">
        <v>1687515.46</v>
      </c>
      <c r="D62" s="360">
        <v>2435951.38</v>
      </c>
      <c r="E62" s="361">
        <v>0.69275416326248695</v>
      </c>
      <c r="F62" s="57">
        <v>1054</v>
      </c>
      <c r="G62" s="57">
        <v>1009</v>
      </c>
      <c r="H62" s="58">
        <v>0.95730000000000004</v>
      </c>
      <c r="I62" s="53">
        <v>0.98380000000000001</v>
      </c>
      <c r="J62" s="365">
        <v>1427</v>
      </c>
      <c r="K62" s="365">
        <v>1384</v>
      </c>
      <c r="L62" s="366">
        <v>0.96989999999999998</v>
      </c>
      <c r="M62" s="361">
        <v>0.9</v>
      </c>
      <c r="N62" s="59">
        <v>1995266.76</v>
      </c>
      <c r="O62" s="59">
        <v>1259231.5</v>
      </c>
      <c r="P62" s="58">
        <v>0.63109999999999999</v>
      </c>
      <c r="Q62" s="58">
        <v>0.66169999999999995</v>
      </c>
      <c r="R62" s="365">
        <v>1198</v>
      </c>
      <c r="S62" s="365">
        <v>736</v>
      </c>
      <c r="T62" s="366">
        <v>0.61439999999999995</v>
      </c>
      <c r="U62" s="366">
        <v>0.65380000000000005</v>
      </c>
      <c r="V62" s="57">
        <v>875</v>
      </c>
      <c r="W62" s="57">
        <v>762</v>
      </c>
      <c r="X62" s="58">
        <v>0.87090000000000001</v>
      </c>
      <c r="Y62" s="210"/>
      <c r="Z62" s="198">
        <v>1615</v>
      </c>
      <c r="AA62" s="199">
        <v>1545</v>
      </c>
      <c r="AB62" s="200">
        <v>0.95669999999999999</v>
      </c>
      <c r="AC62" s="198">
        <v>2354</v>
      </c>
      <c r="AD62" s="199">
        <v>2121</v>
      </c>
      <c r="AE62" s="200">
        <v>0.90100000000000002</v>
      </c>
      <c r="AF62" s="201">
        <v>3274541.67</v>
      </c>
      <c r="AG62" s="202">
        <v>2006900.51</v>
      </c>
      <c r="AH62" s="200">
        <v>0.6129</v>
      </c>
      <c r="AI62" s="198">
        <v>1879</v>
      </c>
      <c r="AJ62" s="199">
        <v>1135</v>
      </c>
      <c r="AK62" s="200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0">
        <v>1871742.04</v>
      </c>
      <c r="D63" s="360">
        <v>2555675.39</v>
      </c>
      <c r="E63" s="361">
        <v>0.73238645538626101</v>
      </c>
      <c r="F63" s="57">
        <v>897</v>
      </c>
      <c r="G63" s="57">
        <v>847</v>
      </c>
      <c r="H63" s="58">
        <v>0.94430000000000003</v>
      </c>
      <c r="I63" s="53">
        <v>0.96709999999999996</v>
      </c>
      <c r="J63" s="365">
        <v>1313</v>
      </c>
      <c r="K63" s="365">
        <v>1216</v>
      </c>
      <c r="L63" s="366">
        <v>0.92610000000000003</v>
      </c>
      <c r="M63" s="361">
        <v>0.9</v>
      </c>
      <c r="N63" s="59">
        <v>2214748.5099999998</v>
      </c>
      <c r="O63" s="59">
        <v>1506883.31</v>
      </c>
      <c r="P63" s="58">
        <v>0.6804</v>
      </c>
      <c r="Q63" s="58">
        <v>0.66190000000000004</v>
      </c>
      <c r="R63" s="365">
        <v>1024</v>
      </c>
      <c r="S63" s="365">
        <v>587</v>
      </c>
      <c r="T63" s="366">
        <v>0.57320000000000004</v>
      </c>
      <c r="U63" s="366">
        <v>0.62709999999999999</v>
      </c>
      <c r="V63" s="57">
        <v>748</v>
      </c>
      <c r="W63" s="57">
        <v>635</v>
      </c>
      <c r="X63" s="58">
        <v>0.84889999999999999</v>
      </c>
      <c r="Y63" s="210"/>
      <c r="Z63" s="198">
        <v>1284</v>
      </c>
      <c r="AA63" s="199">
        <v>1327</v>
      </c>
      <c r="AB63" s="200">
        <v>1.0335000000000001</v>
      </c>
      <c r="AC63" s="198">
        <v>2184</v>
      </c>
      <c r="AD63" s="199">
        <v>1945</v>
      </c>
      <c r="AE63" s="200">
        <v>0.89059999999999995</v>
      </c>
      <c r="AF63" s="201">
        <v>3943336.75</v>
      </c>
      <c r="AG63" s="202">
        <v>2547023.56</v>
      </c>
      <c r="AH63" s="200">
        <v>0.64590000000000003</v>
      </c>
      <c r="AI63" s="198">
        <v>1702</v>
      </c>
      <c r="AJ63" s="199">
        <v>1012</v>
      </c>
      <c r="AK63" s="200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0">
        <v>35787930.270000003</v>
      </c>
      <c r="D64" s="360">
        <v>47705351.090000004</v>
      </c>
      <c r="E64" s="361">
        <v>0.75018691723876396</v>
      </c>
      <c r="F64" s="57">
        <v>22901</v>
      </c>
      <c r="G64" s="57">
        <v>21045</v>
      </c>
      <c r="H64" s="58">
        <v>0.91900000000000004</v>
      </c>
      <c r="I64" s="53">
        <v>0.94010000000000005</v>
      </c>
      <c r="J64" s="365">
        <v>26316</v>
      </c>
      <c r="K64" s="365">
        <v>21556</v>
      </c>
      <c r="L64" s="366">
        <v>0.81910000000000005</v>
      </c>
      <c r="M64" s="361">
        <v>0.7903</v>
      </c>
      <c r="N64" s="59">
        <v>43884033.740000002</v>
      </c>
      <c r="O64" s="59">
        <v>26802174.879999999</v>
      </c>
      <c r="P64" s="58">
        <v>0.61080000000000001</v>
      </c>
      <c r="Q64" s="58">
        <v>0.61280000000000001</v>
      </c>
      <c r="R64" s="365">
        <v>17761</v>
      </c>
      <c r="S64" s="365">
        <v>10693</v>
      </c>
      <c r="T64" s="366">
        <v>0.60199999999999998</v>
      </c>
      <c r="U64" s="366">
        <v>0.65429999999999999</v>
      </c>
      <c r="V64" s="57">
        <v>13760</v>
      </c>
      <c r="W64" s="57">
        <v>9992</v>
      </c>
      <c r="X64" s="58">
        <v>0.72619999999999996</v>
      </c>
      <c r="Y64" s="227"/>
      <c r="Z64" s="228">
        <v>28503</v>
      </c>
      <c r="AA64" s="229">
        <v>28101</v>
      </c>
      <c r="AB64" s="230">
        <v>0.9859</v>
      </c>
      <c r="AC64" s="228">
        <v>34329</v>
      </c>
      <c r="AD64" s="229">
        <v>24767</v>
      </c>
      <c r="AE64" s="230">
        <v>0.72150000000000003</v>
      </c>
      <c r="AF64" s="231">
        <v>61709807.859999999</v>
      </c>
      <c r="AG64" s="232">
        <v>38784484.490000002</v>
      </c>
      <c r="AH64" s="230">
        <v>0.62849999999999995</v>
      </c>
      <c r="AI64" s="228">
        <v>21907</v>
      </c>
      <c r="AJ64" s="229">
        <v>14189</v>
      </c>
      <c r="AK64" s="230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0">
        <v>479678.39</v>
      </c>
      <c r="D65" s="360">
        <v>665209.86</v>
      </c>
      <c r="E65" s="361">
        <v>0.72109332534547799</v>
      </c>
      <c r="F65" s="57">
        <v>169</v>
      </c>
      <c r="G65" s="57">
        <v>160</v>
      </c>
      <c r="H65" s="58">
        <v>0.94669999999999999</v>
      </c>
      <c r="I65" s="53">
        <v>1</v>
      </c>
      <c r="J65" s="365">
        <v>243</v>
      </c>
      <c r="K65" s="365">
        <v>237</v>
      </c>
      <c r="L65" s="366">
        <v>0.97529999999999994</v>
      </c>
      <c r="M65" s="361">
        <v>0.9</v>
      </c>
      <c r="N65" s="59">
        <v>542959.91</v>
      </c>
      <c r="O65" s="59">
        <v>405198.39</v>
      </c>
      <c r="P65" s="58">
        <v>0.74629999999999996</v>
      </c>
      <c r="Q65" s="58">
        <v>0.7</v>
      </c>
      <c r="R65" s="365">
        <v>194</v>
      </c>
      <c r="S65" s="365">
        <v>139</v>
      </c>
      <c r="T65" s="366">
        <v>0.71650000000000003</v>
      </c>
      <c r="U65" s="366">
        <v>0.7</v>
      </c>
      <c r="V65" s="57">
        <v>176</v>
      </c>
      <c r="W65" s="57">
        <v>140</v>
      </c>
      <c r="X65" s="58">
        <v>0.79549999999999998</v>
      </c>
      <c r="Y65" s="210"/>
      <c r="Z65" s="198">
        <v>217</v>
      </c>
      <c r="AA65" s="199">
        <v>233</v>
      </c>
      <c r="AB65" s="200">
        <v>1.0737000000000001</v>
      </c>
      <c r="AC65" s="198">
        <v>380</v>
      </c>
      <c r="AD65" s="199">
        <v>334</v>
      </c>
      <c r="AE65" s="200">
        <v>0.87890000000000001</v>
      </c>
      <c r="AF65" s="201">
        <v>812967.16</v>
      </c>
      <c r="AG65" s="202">
        <v>615801.39</v>
      </c>
      <c r="AH65" s="200">
        <v>0.75749999999999995</v>
      </c>
      <c r="AI65" s="198">
        <v>274</v>
      </c>
      <c r="AJ65" s="199">
        <v>211</v>
      </c>
      <c r="AK65" s="200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0">
        <v>1627296.92</v>
      </c>
      <c r="D66" s="360">
        <v>2193045.37</v>
      </c>
      <c r="E66" s="361">
        <v>0.74202610774076205</v>
      </c>
      <c r="F66" s="57">
        <v>1135</v>
      </c>
      <c r="G66" s="57">
        <v>1110</v>
      </c>
      <c r="H66" s="58">
        <v>0.97799999999999998</v>
      </c>
      <c r="I66" s="53">
        <v>1</v>
      </c>
      <c r="J66" s="365">
        <v>1189</v>
      </c>
      <c r="K66" s="365">
        <v>1178</v>
      </c>
      <c r="L66" s="366">
        <v>0.99070000000000003</v>
      </c>
      <c r="M66" s="361">
        <v>0.9</v>
      </c>
      <c r="N66" s="59">
        <v>1738433.57</v>
      </c>
      <c r="O66" s="59">
        <v>1345255.69</v>
      </c>
      <c r="P66" s="58">
        <v>0.77380000000000004</v>
      </c>
      <c r="Q66" s="58">
        <v>0.7</v>
      </c>
      <c r="R66" s="365">
        <v>693</v>
      </c>
      <c r="S66" s="365">
        <v>490</v>
      </c>
      <c r="T66" s="366">
        <v>0.70709999999999995</v>
      </c>
      <c r="U66" s="366">
        <v>0.7</v>
      </c>
      <c r="V66" s="57">
        <v>985</v>
      </c>
      <c r="W66" s="57">
        <v>891</v>
      </c>
      <c r="X66" s="58">
        <v>0.90459999999999996</v>
      </c>
      <c r="Y66" s="210"/>
      <c r="Z66" s="198">
        <v>1150</v>
      </c>
      <c r="AA66" s="199">
        <v>1147</v>
      </c>
      <c r="AB66" s="200">
        <v>0.99739999999999995</v>
      </c>
      <c r="AC66" s="198">
        <v>1469</v>
      </c>
      <c r="AD66" s="199">
        <v>1427</v>
      </c>
      <c r="AE66" s="200">
        <v>0.97140000000000004</v>
      </c>
      <c r="AF66" s="201">
        <v>2710368.21</v>
      </c>
      <c r="AG66" s="202">
        <v>1989740.38</v>
      </c>
      <c r="AH66" s="200">
        <v>0.73409999999999997</v>
      </c>
      <c r="AI66" s="198">
        <v>1191</v>
      </c>
      <c r="AJ66" s="199">
        <v>885</v>
      </c>
      <c r="AK66" s="200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0">
        <v>3715141.81</v>
      </c>
      <c r="D67" s="360">
        <v>5226485.63</v>
      </c>
      <c r="E67" s="361">
        <v>0.71082981433548897</v>
      </c>
      <c r="F67" s="57">
        <v>1600</v>
      </c>
      <c r="G67" s="57">
        <v>1542</v>
      </c>
      <c r="H67" s="58">
        <v>0.96379999999999999</v>
      </c>
      <c r="I67" s="53">
        <v>0.9839</v>
      </c>
      <c r="J67" s="365">
        <v>1939</v>
      </c>
      <c r="K67" s="365">
        <v>1851</v>
      </c>
      <c r="L67" s="366">
        <v>0.9546</v>
      </c>
      <c r="M67" s="361">
        <v>0.9</v>
      </c>
      <c r="N67" s="59">
        <v>4173311.26</v>
      </c>
      <c r="O67" s="59">
        <v>3031641.01</v>
      </c>
      <c r="P67" s="58">
        <v>0.72640000000000005</v>
      </c>
      <c r="Q67" s="58">
        <v>0.7</v>
      </c>
      <c r="R67" s="365">
        <v>1486</v>
      </c>
      <c r="S67" s="365">
        <v>989</v>
      </c>
      <c r="T67" s="366">
        <v>0.66549999999999998</v>
      </c>
      <c r="U67" s="366">
        <v>0.7</v>
      </c>
      <c r="V67" s="57">
        <v>1308</v>
      </c>
      <c r="W67" s="57">
        <v>1113</v>
      </c>
      <c r="X67" s="58">
        <v>0.85089999999999999</v>
      </c>
      <c r="Y67" s="210"/>
      <c r="Z67" s="198">
        <v>1895</v>
      </c>
      <c r="AA67" s="199">
        <v>1966</v>
      </c>
      <c r="AB67" s="200">
        <v>1.0375000000000001</v>
      </c>
      <c r="AC67" s="198">
        <v>2490</v>
      </c>
      <c r="AD67" s="199">
        <v>2283</v>
      </c>
      <c r="AE67" s="200">
        <v>0.91690000000000005</v>
      </c>
      <c r="AF67" s="201">
        <v>6207975.1399999997</v>
      </c>
      <c r="AG67" s="202">
        <v>4341488.7</v>
      </c>
      <c r="AH67" s="200">
        <v>0.69930000000000003</v>
      </c>
      <c r="AI67" s="198">
        <v>2114</v>
      </c>
      <c r="AJ67" s="199">
        <v>1469</v>
      </c>
      <c r="AK67" s="200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0">
        <v>6724714.1500000004</v>
      </c>
      <c r="D68" s="360">
        <v>8523348.6199999992</v>
      </c>
      <c r="E68" s="361">
        <v>0.78897560686658896</v>
      </c>
      <c r="F68" s="57">
        <v>3548</v>
      </c>
      <c r="G68" s="57">
        <v>3291</v>
      </c>
      <c r="H68" s="58">
        <v>0.92759999999999998</v>
      </c>
      <c r="I68" s="53">
        <v>0.9577</v>
      </c>
      <c r="J68" s="365">
        <v>3903</v>
      </c>
      <c r="K68" s="365">
        <v>3624</v>
      </c>
      <c r="L68" s="361">
        <v>0.92849999999999999</v>
      </c>
      <c r="M68" s="366">
        <v>0.87019999999999997</v>
      </c>
      <c r="N68" s="59">
        <v>7694411.2400000002</v>
      </c>
      <c r="O68" s="59">
        <v>5297865.17</v>
      </c>
      <c r="P68" s="58">
        <v>0.6885</v>
      </c>
      <c r="Q68" s="58">
        <v>0.69030000000000002</v>
      </c>
      <c r="R68" s="365">
        <v>3155</v>
      </c>
      <c r="S68" s="365">
        <v>2145</v>
      </c>
      <c r="T68" s="366">
        <v>0.67989999999999995</v>
      </c>
      <c r="U68" s="361">
        <v>0.7</v>
      </c>
      <c r="V68" s="57">
        <v>2491</v>
      </c>
      <c r="W68" s="57">
        <v>2051</v>
      </c>
      <c r="X68" s="58">
        <v>0.82340000000000002</v>
      </c>
      <c r="Y68" s="210"/>
      <c r="Z68" s="198">
        <v>4021</v>
      </c>
      <c r="AA68" s="199">
        <v>4035</v>
      </c>
      <c r="AB68" s="200">
        <v>1.0035000000000001</v>
      </c>
      <c r="AC68" s="198">
        <v>5338</v>
      </c>
      <c r="AD68" s="199">
        <v>4611</v>
      </c>
      <c r="AE68" s="200">
        <v>0.86380000000000001</v>
      </c>
      <c r="AF68" s="201">
        <v>10046502.310000001</v>
      </c>
      <c r="AG68" s="202">
        <v>6977264.0800000001</v>
      </c>
      <c r="AH68" s="200">
        <v>0.69450000000000001</v>
      </c>
      <c r="AI68" s="198">
        <v>3936</v>
      </c>
      <c r="AJ68" s="199">
        <v>2790</v>
      </c>
      <c r="AK68" s="200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0">
        <v>7684343.2699999996</v>
      </c>
      <c r="D69" s="360">
        <v>10906601.01</v>
      </c>
      <c r="E69" s="361">
        <v>0.70455894214470804</v>
      </c>
      <c r="F69" s="57">
        <v>3536</v>
      </c>
      <c r="G69" s="57">
        <v>3346</v>
      </c>
      <c r="H69" s="58">
        <v>0.94630000000000003</v>
      </c>
      <c r="I69" s="53">
        <v>0.97109999999999996</v>
      </c>
      <c r="J69" s="365">
        <v>4606</v>
      </c>
      <c r="K69" s="365">
        <v>4077</v>
      </c>
      <c r="L69" s="366">
        <v>0.8851</v>
      </c>
      <c r="M69" s="361">
        <v>0.9</v>
      </c>
      <c r="N69" s="59">
        <v>8756524.4299999997</v>
      </c>
      <c r="O69" s="59">
        <v>6081144.29</v>
      </c>
      <c r="P69" s="58">
        <v>0.69450000000000001</v>
      </c>
      <c r="Q69" s="58">
        <v>0.7</v>
      </c>
      <c r="R69" s="365">
        <v>3138</v>
      </c>
      <c r="S69" s="365">
        <v>2013</v>
      </c>
      <c r="T69" s="366">
        <v>0.64149999999999996</v>
      </c>
      <c r="U69" s="366">
        <v>0.69789999999999996</v>
      </c>
      <c r="V69" s="57">
        <v>2704</v>
      </c>
      <c r="W69" s="57">
        <v>2301</v>
      </c>
      <c r="X69" s="58">
        <v>0.85099999999999998</v>
      </c>
      <c r="Y69" s="210"/>
      <c r="Z69" s="198">
        <v>4626</v>
      </c>
      <c r="AA69" s="199">
        <v>4617</v>
      </c>
      <c r="AB69" s="200">
        <v>0.99809999999999999</v>
      </c>
      <c r="AC69" s="198">
        <v>7014</v>
      </c>
      <c r="AD69" s="199">
        <v>5889</v>
      </c>
      <c r="AE69" s="200">
        <v>0.83960000000000001</v>
      </c>
      <c r="AF69" s="201">
        <v>13007354.640000001</v>
      </c>
      <c r="AG69" s="202">
        <v>9086066.7899999991</v>
      </c>
      <c r="AH69" s="200">
        <v>0.69850000000000001</v>
      </c>
      <c r="AI69" s="198">
        <v>4933</v>
      </c>
      <c r="AJ69" s="199">
        <v>3338</v>
      </c>
      <c r="AK69" s="200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0">
        <v>0</v>
      </c>
      <c r="D70" s="360">
        <v>0</v>
      </c>
      <c r="E70" s="361">
        <v>0</v>
      </c>
      <c r="F70" s="57">
        <v>4</v>
      </c>
      <c r="G70" s="57">
        <v>25</v>
      </c>
      <c r="H70" s="58">
        <v>6.25</v>
      </c>
      <c r="I70" s="53">
        <v>0</v>
      </c>
      <c r="J70" s="365">
        <v>10</v>
      </c>
      <c r="K70" s="365">
        <v>3</v>
      </c>
      <c r="L70" s="366">
        <v>0.3</v>
      </c>
      <c r="M70" s="361">
        <v>0.30570000000000003</v>
      </c>
      <c r="N70" s="59">
        <v>0</v>
      </c>
      <c r="O70" s="59">
        <v>0</v>
      </c>
      <c r="P70" s="58">
        <v>0</v>
      </c>
      <c r="Q70" s="58">
        <v>0</v>
      </c>
      <c r="R70" s="365">
        <v>0</v>
      </c>
      <c r="S70" s="365">
        <v>0</v>
      </c>
      <c r="T70" s="366">
        <v>0</v>
      </c>
      <c r="U70" s="366">
        <v>0</v>
      </c>
      <c r="V70" s="57">
        <v>0</v>
      </c>
      <c r="W70" s="57">
        <v>0</v>
      </c>
      <c r="X70" s="58">
        <v>0</v>
      </c>
      <c r="Y70" s="210"/>
      <c r="Z70" s="198">
        <v>5</v>
      </c>
      <c r="AA70" s="199">
        <v>16</v>
      </c>
      <c r="AB70" s="200">
        <v>3.2</v>
      </c>
      <c r="AC70" s="198">
        <v>10</v>
      </c>
      <c r="AD70" s="199">
        <v>1</v>
      </c>
      <c r="AE70" s="200">
        <v>0.1</v>
      </c>
      <c r="AF70" s="201"/>
      <c r="AG70" s="202"/>
      <c r="AH70" s="200"/>
      <c r="AI70" s="198">
        <v>1</v>
      </c>
      <c r="AJ70" s="199"/>
      <c r="AK70" s="200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0">
        <v>1485406.06</v>
      </c>
      <c r="D71" s="360">
        <v>1992592.4</v>
      </c>
      <c r="E71" s="361">
        <v>0.745464079858982</v>
      </c>
      <c r="F71" s="57">
        <v>1159</v>
      </c>
      <c r="G71" s="57">
        <v>1025</v>
      </c>
      <c r="H71" s="58">
        <v>0.88439999999999996</v>
      </c>
      <c r="I71" s="53">
        <v>0.92710000000000004</v>
      </c>
      <c r="J71" s="365">
        <v>1397</v>
      </c>
      <c r="K71" s="365">
        <v>1319</v>
      </c>
      <c r="L71" s="366">
        <v>0.94420000000000004</v>
      </c>
      <c r="M71" s="361">
        <v>0.9</v>
      </c>
      <c r="N71" s="59">
        <v>1718887.7</v>
      </c>
      <c r="O71" s="59">
        <v>1082887.47</v>
      </c>
      <c r="P71" s="58">
        <v>0.63</v>
      </c>
      <c r="Q71" s="58">
        <v>0.63600000000000001</v>
      </c>
      <c r="R71" s="365">
        <v>1122</v>
      </c>
      <c r="S71" s="365">
        <v>643</v>
      </c>
      <c r="T71" s="366">
        <v>0.57310000000000005</v>
      </c>
      <c r="U71" s="366">
        <v>0.62749999999999995</v>
      </c>
      <c r="V71" s="57">
        <v>811</v>
      </c>
      <c r="W71" s="57">
        <v>648</v>
      </c>
      <c r="X71" s="58">
        <v>0.79900000000000004</v>
      </c>
      <c r="Y71" s="210"/>
      <c r="Z71" s="198">
        <v>1728</v>
      </c>
      <c r="AA71" s="199">
        <v>1530</v>
      </c>
      <c r="AB71" s="200">
        <v>0.88539999999999996</v>
      </c>
      <c r="AC71" s="198">
        <v>2250</v>
      </c>
      <c r="AD71" s="199">
        <v>1833</v>
      </c>
      <c r="AE71" s="200">
        <v>0.81469999999999998</v>
      </c>
      <c r="AF71" s="201">
        <v>2819381.74</v>
      </c>
      <c r="AG71" s="202">
        <v>1725634.92</v>
      </c>
      <c r="AH71" s="200">
        <v>0.61209999999999998</v>
      </c>
      <c r="AI71" s="198">
        <v>1590</v>
      </c>
      <c r="AJ71" s="199">
        <v>895</v>
      </c>
      <c r="AK71" s="200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0">
        <v>14559713.5</v>
      </c>
      <c r="D72" s="360">
        <v>19829426.059999999</v>
      </c>
      <c r="E72" s="361">
        <v>0.73424785245650204</v>
      </c>
      <c r="F72" s="57">
        <v>4327</v>
      </c>
      <c r="G72" s="57">
        <v>4122</v>
      </c>
      <c r="H72" s="58">
        <v>0.9526</v>
      </c>
      <c r="I72" s="53">
        <v>0.97970000000000002</v>
      </c>
      <c r="J72" s="365">
        <v>6332</v>
      </c>
      <c r="K72" s="365">
        <v>5969</v>
      </c>
      <c r="L72" s="366">
        <v>0.94269999999999998</v>
      </c>
      <c r="M72" s="361">
        <v>0.9</v>
      </c>
      <c r="N72" s="59">
        <v>16957558</v>
      </c>
      <c r="O72" s="59">
        <v>11813406.74</v>
      </c>
      <c r="P72" s="58">
        <v>0.6966</v>
      </c>
      <c r="Q72" s="58">
        <v>0.68220000000000003</v>
      </c>
      <c r="R72" s="365">
        <v>5256</v>
      </c>
      <c r="S72" s="365">
        <v>3238</v>
      </c>
      <c r="T72" s="366">
        <v>0.61609999999999998</v>
      </c>
      <c r="U72" s="366">
        <v>0.65610000000000002</v>
      </c>
      <c r="V72" s="57">
        <v>4154</v>
      </c>
      <c r="W72" s="57">
        <v>2871</v>
      </c>
      <c r="X72" s="58">
        <v>0.69110000000000005</v>
      </c>
      <c r="Y72" s="210"/>
      <c r="Z72" s="198">
        <v>5264</v>
      </c>
      <c r="AA72" s="199">
        <v>5682</v>
      </c>
      <c r="AB72" s="200">
        <v>1.0793999999999999</v>
      </c>
      <c r="AC72" s="198">
        <v>8767</v>
      </c>
      <c r="AD72" s="199">
        <v>7993</v>
      </c>
      <c r="AE72" s="200">
        <v>0.91169999999999995</v>
      </c>
      <c r="AF72" s="201">
        <v>25524385.109999999</v>
      </c>
      <c r="AG72" s="202">
        <v>17259336.600000001</v>
      </c>
      <c r="AH72" s="200">
        <v>0.67620000000000002</v>
      </c>
      <c r="AI72" s="198">
        <v>7364</v>
      </c>
      <c r="AJ72" s="199">
        <v>4753</v>
      </c>
      <c r="AK72" s="200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0">
        <v>3087383.1</v>
      </c>
      <c r="D73" s="360">
        <v>4406457.1100000003</v>
      </c>
      <c r="E73" s="361">
        <v>0.700649756239202</v>
      </c>
      <c r="F73" s="57">
        <v>1126</v>
      </c>
      <c r="G73" s="57">
        <v>1045</v>
      </c>
      <c r="H73" s="58">
        <v>0.92810000000000004</v>
      </c>
      <c r="I73" s="53">
        <v>0.98089999999999999</v>
      </c>
      <c r="J73" s="365">
        <v>1488</v>
      </c>
      <c r="K73" s="365">
        <v>1291</v>
      </c>
      <c r="L73" s="366">
        <v>0.86760000000000004</v>
      </c>
      <c r="M73" s="361">
        <v>0.87509999999999999</v>
      </c>
      <c r="N73" s="59">
        <v>3184497.91</v>
      </c>
      <c r="O73" s="59">
        <v>2313857.59</v>
      </c>
      <c r="P73" s="58">
        <v>0.72660000000000002</v>
      </c>
      <c r="Q73" s="58">
        <v>0.7</v>
      </c>
      <c r="R73" s="365">
        <v>1215</v>
      </c>
      <c r="S73" s="365">
        <v>850</v>
      </c>
      <c r="T73" s="366">
        <v>0.6996</v>
      </c>
      <c r="U73" s="366">
        <v>0.7</v>
      </c>
      <c r="V73" s="57">
        <v>629</v>
      </c>
      <c r="W73" s="57">
        <v>530</v>
      </c>
      <c r="X73" s="58">
        <v>0.84260000000000002</v>
      </c>
      <c r="Y73" s="210"/>
      <c r="Z73" s="198">
        <v>1390</v>
      </c>
      <c r="AA73" s="199">
        <v>1484</v>
      </c>
      <c r="AB73" s="200">
        <v>1.0676000000000001</v>
      </c>
      <c r="AC73" s="198">
        <v>1937</v>
      </c>
      <c r="AD73" s="199">
        <v>1776</v>
      </c>
      <c r="AE73" s="200">
        <v>0.91690000000000005</v>
      </c>
      <c r="AF73" s="201">
        <v>5568950.5700000003</v>
      </c>
      <c r="AG73" s="202">
        <v>3937159.78</v>
      </c>
      <c r="AH73" s="200">
        <v>0.70699999999999996</v>
      </c>
      <c r="AI73" s="198">
        <v>1848</v>
      </c>
      <c r="AJ73" s="199">
        <v>1310</v>
      </c>
      <c r="AK73" s="200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0">
        <v>541973.80000000005</v>
      </c>
      <c r="D74" s="360">
        <v>820205.64</v>
      </c>
      <c r="E74" s="361">
        <v>0.66077794832037495</v>
      </c>
      <c r="F74" s="57">
        <v>266</v>
      </c>
      <c r="G74" s="57">
        <v>259</v>
      </c>
      <c r="H74" s="58">
        <v>0.97370000000000001</v>
      </c>
      <c r="I74" s="53">
        <v>1</v>
      </c>
      <c r="J74" s="365">
        <v>424</v>
      </c>
      <c r="K74" s="365">
        <v>389</v>
      </c>
      <c r="L74" s="366">
        <v>0.91749999999999998</v>
      </c>
      <c r="M74" s="361">
        <v>0.9</v>
      </c>
      <c r="N74" s="59">
        <v>695186.49</v>
      </c>
      <c r="O74" s="59">
        <v>413340.48</v>
      </c>
      <c r="P74" s="58">
        <v>0.59460000000000002</v>
      </c>
      <c r="Q74" s="58">
        <v>0.64339999999999997</v>
      </c>
      <c r="R74" s="365">
        <v>356</v>
      </c>
      <c r="S74" s="365">
        <v>200</v>
      </c>
      <c r="T74" s="366">
        <v>0.56179999999999997</v>
      </c>
      <c r="U74" s="366">
        <v>0.65359999999999996</v>
      </c>
      <c r="V74" s="57">
        <v>229</v>
      </c>
      <c r="W74" s="57">
        <v>194</v>
      </c>
      <c r="X74" s="58">
        <v>0.84719999999999995</v>
      </c>
      <c r="Y74" s="210"/>
      <c r="Z74" s="198">
        <v>384</v>
      </c>
      <c r="AA74" s="199">
        <v>409</v>
      </c>
      <c r="AB74" s="200">
        <v>1.0650999999999999</v>
      </c>
      <c r="AC74" s="198">
        <v>634</v>
      </c>
      <c r="AD74" s="199">
        <v>560</v>
      </c>
      <c r="AE74" s="200">
        <v>0.88329999999999997</v>
      </c>
      <c r="AF74" s="201">
        <v>1341074.3700000001</v>
      </c>
      <c r="AG74" s="202">
        <v>851439.97</v>
      </c>
      <c r="AH74" s="200">
        <v>0.63490000000000002</v>
      </c>
      <c r="AI74" s="198">
        <v>533</v>
      </c>
      <c r="AJ74" s="199">
        <v>343</v>
      </c>
      <c r="AK74" s="200">
        <v>0.64349999999999996</v>
      </c>
      <c r="AL74" s="9" t="s">
        <v>165</v>
      </c>
    </row>
    <row r="75" spans="1:38" ht="13.8" x14ac:dyDescent="0.3">
      <c r="A75" s="56" t="s">
        <v>310</v>
      </c>
      <c r="B75" s="56" t="s">
        <v>77</v>
      </c>
      <c r="C75" s="360">
        <v>2982106.2</v>
      </c>
      <c r="D75" s="360">
        <v>4079547.25</v>
      </c>
      <c r="E75" s="361">
        <v>0.73098949889598697</v>
      </c>
      <c r="F75" s="57">
        <v>1357</v>
      </c>
      <c r="G75" s="57">
        <v>1323</v>
      </c>
      <c r="H75" s="58">
        <v>0.97489999999999999</v>
      </c>
      <c r="I75" s="53">
        <v>0.96220000000000006</v>
      </c>
      <c r="J75" s="365">
        <v>1872</v>
      </c>
      <c r="K75" s="365">
        <v>1730</v>
      </c>
      <c r="L75" s="361">
        <v>0.92410000000000003</v>
      </c>
      <c r="M75" s="361">
        <v>0.9</v>
      </c>
      <c r="N75" s="59">
        <v>3151607.68</v>
      </c>
      <c r="O75" s="59">
        <v>2238872.15</v>
      </c>
      <c r="P75" s="58">
        <v>0.71040000000000003</v>
      </c>
      <c r="Q75" s="58">
        <v>0.69720000000000004</v>
      </c>
      <c r="R75" s="365">
        <v>1436</v>
      </c>
      <c r="S75" s="365">
        <v>990</v>
      </c>
      <c r="T75" s="366">
        <v>0.68940000000000001</v>
      </c>
      <c r="U75" s="366">
        <v>0.7</v>
      </c>
      <c r="V75" s="57">
        <v>1096</v>
      </c>
      <c r="W75" s="57">
        <v>836</v>
      </c>
      <c r="X75" s="58">
        <v>0.76280000000000003</v>
      </c>
      <c r="Y75" s="210"/>
      <c r="Z75" s="198">
        <v>2017</v>
      </c>
      <c r="AA75" s="199">
        <v>1993</v>
      </c>
      <c r="AB75" s="200">
        <v>0.98809999999999998</v>
      </c>
      <c r="AC75" s="198">
        <v>2818</v>
      </c>
      <c r="AD75" s="199">
        <v>2577</v>
      </c>
      <c r="AE75" s="200">
        <v>0.91449999999999998</v>
      </c>
      <c r="AF75" s="201">
        <v>5332976.96</v>
      </c>
      <c r="AG75" s="202">
        <v>3601553.42</v>
      </c>
      <c r="AH75" s="200">
        <v>0.67530000000000001</v>
      </c>
      <c r="AI75" s="198">
        <v>2282</v>
      </c>
      <c r="AJ75" s="199">
        <v>1471</v>
      </c>
      <c r="AK75" s="200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0">
        <v>2505938.44</v>
      </c>
      <c r="D76" s="360">
        <v>3333873.95</v>
      </c>
      <c r="E76" s="361">
        <v>0.75165962408386799</v>
      </c>
      <c r="F76" s="57">
        <v>1096</v>
      </c>
      <c r="G76" s="57">
        <v>1039</v>
      </c>
      <c r="H76" s="58">
        <v>0.94799999999999995</v>
      </c>
      <c r="I76" s="53">
        <v>0.96589999999999998</v>
      </c>
      <c r="J76" s="365">
        <v>1443</v>
      </c>
      <c r="K76" s="365">
        <v>1314</v>
      </c>
      <c r="L76" s="366">
        <v>0.91059999999999997</v>
      </c>
      <c r="M76" s="361">
        <v>0.9</v>
      </c>
      <c r="N76" s="59">
        <v>3044606.53</v>
      </c>
      <c r="O76" s="59">
        <v>2013586.77</v>
      </c>
      <c r="P76" s="58">
        <v>0.66139999999999999</v>
      </c>
      <c r="Q76" s="58">
        <v>0.66459999999999997</v>
      </c>
      <c r="R76" s="365">
        <v>1197</v>
      </c>
      <c r="S76" s="365">
        <v>738</v>
      </c>
      <c r="T76" s="366">
        <v>0.61650000000000005</v>
      </c>
      <c r="U76" s="366">
        <v>0.68689999999999996</v>
      </c>
      <c r="V76" s="57">
        <v>971</v>
      </c>
      <c r="W76" s="57">
        <v>789</v>
      </c>
      <c r="X76" s="58">
        <v>0.81259999999999999</v>
      </c>
      <c r="Y76" s="210"/>
      <c r="Z76" s="198">
        <v>1237</v>
      </c>
      <c r="AA76" s="199">
        <v>1312</v>
      </c>
      <c r="AB76" s="200">
        <v>1.0606</v>
      </c>
      <c r="AC76" s="198">
        <v>1755</v>
      </c>
      <c r="AD76" s="199">
        <v>1566</v>
      </c>
      <c r="AE76" s="200">
        <v>0.89229999999999998</v>
      </c>
      <c r="AF76" s="201">
        <v>4011888.32</v>
      </c>
      <c r="AG76" s="202">
        <v>2809724.87</v>
      </c>
      <c r="AH76" s="200">
        <v>0.70030000000000003</v>
      </c>
      <c r="AI76" s="198">
        <v>1484</v>
      </c>
      <c r="AJ76" s="199">
        <v>1075</v>
      </c>
      <c r="AK76" s="200">
        <v>0.72440000000000004</v>
      </c>
      <c r="AL76" s="9" t="s">
        <v>165</v>
      </c>
    </row>
    <row r="77" spans="1:38" ht="13.8" x14ac:dyDescent="0.3">
      <c r="A77" s="56" t="s">
        <v>310</v>
      </c>
      <c r="B77" s="56" t="s">
        <v>79</v>
      </c>
      <c r="C77" s="360">
        <v>792387.29</v>
      </c>
      <c r="D77" s="360">
        <v>1074250.93</v>
      </c>
      <c r="E77" s="361">
        <v>0.73761843520116899</v>
      </c>
      <c r="F77" s="57">
        <v>350</v>
      </c>
      <c r="G77" s="57">
        <v>340</v>
      </c>
      <c r="H77" s="58">
        <v>0.97140000000000004</v>
      </c>
      <c r="I77" s="53">
        <v>1</v>
      </c>
      <c r="J77" s="365">
        <v>449</v>
      </c>
      <c r="K77" s="365">
        <v>419</v>
      </c>
      <c r="L77" s="366">
        <v>0.93320000000000003</v>
      </c>
      <c r="M77" s="361">
        <v>0.9</v>
      </c>
      <c r="N77" s="59">
        <v>814804.64</v>
      </c>
      <c r="O77" s="59">
        <v>587553.52</v>
      </c>
      <c r="P77" s="58">
        <v>0.72109999999999996</v>
      </c>
      <c r="Q77" s="58">
        <v>0.7</v>
      </c>
      <c r="R77" s="365">
        <v>337</v>
      </c>
      <c r="S77" s="365">
        <v>248</v>
      </c>
      <c r="T77" s="366">
        <v>0.7359</v>
      </c>
      <c r="U77" s="366">
        <v>0.7</v>
      </c>
      <c r="V77" s="57">
        <v>263</v>
      </c>
      <c r="W77" s="57">
        <v>208</v>
      </c>
      <c r="X77" s="58">
        <v>0.79090000000000005</v>
      </c>
      <c r="Y77" s="210"/>
      <c r="Z77" s="198">
        <v>451</v>
      </c>
      <c r="AA77" s="199">
        <v>454</v>
      </c>
      <c r="AB77" s="200">
        <v>1.0066999999999999</v>
      </c>
      <c r="AC77" s="198">
        <v>618</v>
      </c>
      <c r="AD77" s="199">
        <v>570</v>
      </c>
      <c r="AE77" s="200">
        <v>0.92230000000000001</v>
      </c>
      <c r="AF77" s="201">
        <v>1299458.42</v>
      </c>
      <c r="AG77" s="202">
        <v>858379.86</v>
      </c>
      <c r="AH77" s="200">
        <v>0.66059999999999997</v>
      </c>
      <c r="AI77" s="198">
        <v>476</v>
      </c>
      <c r="AJ77" s="199">
        <v>359</v>
      </c>
      <c r="AK77" s="200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0">
        <v>2366472.25</v>
      </c>
      <c r="D78" s="360">
        <v>3121557.73</v>
      </c>
      <c r="E78" s="361">
        <v>0.75810619398668</v>
      </c>
      <c r="F78" s="57">
        <v>1375</v>
      </c>
      <c r="G78" s="57">
        <v>1273</v>
      </c>
      <c r="H78" s="58">
        <v>0.92579999999999996</v>
      </c>
      <c r="I78" s="53">
        <v>0.95309999999999995</v>
      </c>
      <c r="J78" s="365">
        <v>1617</v>
      </c>
      <c r="K78" s="365">
        <v>1499</v>
      </c>
      <c r="L78" s="366">
        <v>0.92700000000000005</v>
      </c>
      <c r="M78" s="361">
        <v>0.9</v>
      </c>
      <c r="N78" s="59">
        <v>2734036.66</v>
      </c>
      <c r="O78" s="59">
        <v>1895473.58</v>
      </c>
      <c r="P78" s="58">
        <v>0.69330000000000003</v>
      </c>
      <c r="Q78" s="58">
        <v>0.68610000000000004</v>
      </c>
      <c r="R78" s="365">
        <v>1233</v>
      </c>
      <c r="S78" s="365">
        <v>820</v>
      </c>
      <c r="T78" s="366">
        <v>0.66500000000000004</v>
      </c>
      <c r="U78" s="366">
        <v>0.7</v>
      </c>
      <c r="V78" s="57">
        <v>1064</v>
      </c>
      <c r="W78" s="57">
        <v>924</v>
      </c>
      <c r="X78" s="58">
        <v>0.86839999999999995</v>
      </c>
      <c r="Y78" s="210"/>
      <c r="Z78" s="198">
        <v>1508</v>
      </c>
      <c r="AA78" s="199">
        <v>1580</v>
      </c>
      <c r="AB78" s="200">
        <v>1.0477000000000001</v>
      </c>
      <c r="AC78" s="198">
        <v>2063</v>
      </c>
      <c r="AD78" s="199">
        <v>1893</v>
      </c>
      <c r="AE78" s="200">
        <v>0.91759999999999997</v>
      </c>
      <c r="AF78" s="201">
        <v>4043519.08</v>
      </c>
      <c r="AG78" s="202">
        <v>2740854.85</v>
      </c>
      <c r="AH78" s="200">
        <v>0.67779999999999996</v>
      </c>
      <c r="AI78" s="198">
        <v>1725</v>
      </c>
      <c r="AJ78" s="199">
        <v>1175</v>
      </c>
      <c r="AK78" s="200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0">
        <v>11116778.710000001</v>
      </c>
      <c r="D79" s="360">
        <v>15094216.43</v>
      </c>
      <c r="E79" s="361">
        <v>0.73649260043106501</v>
      </c>
      <c r="F79" s="57">
        <v>6439</v>
      </c>
      <c r="G79" s="57">
        <v>6111</v>
      </c>
      <c r="H79" s="58">
        <v>0.94910000000000005</v>
      </c>
      <c r="I79" s="53">
        <v>0.99419999999999997</v>
      </c>
      <c r="J79" s="365">
        <v>8257</v>
      </c>
      <c r="K79" s="365">
        <v>7738</v>
      </c>
      <c r="L79" s="366">
        <v>0.93710000000000004</v>
      </c>
      <c r="M79" s="361">
        <v>0.9</v>
      </c>
      <c r="N79" s="59">
        <v>13214546.949999999</v>
      </c>
      <c r="O79" s="59">
        <v>8603127.4399999995</v>
      </c>
      <c r="P79" s="58">
        <v>0.65100000000000002</v>
      </c>
      <c r="Q79" s="58">
        <v>0.64680000000000004</v>
      </c>
      <c r="R79" s="365">
        <v>6724</v>
      </c>
      <c r="S79" s="365">
        <v>4241</v>
      </c>
      <c r="T79" s="366">
        <v>0.63070000000000004</v>
      </c>
      <c r="U79" s="366">
        <v>0.67210000000000003</v>
      </c>
      <c r="V79" s="57">
        <v>3280</v>
      </c>
      <c r="W79" s="57">
        <v>2777</v>
      </c>
      <c r="X79" s="58">
        <v>0.84660000000000002</v>
      </c>
      <c r="Y79" s="210"/>
      <c r="Z79" s="198">
        <v>7070</v>
      </c>
      <c r="AA79" s="199">
        <v>7207</v>
      </c>
      <c r="AB79" s="200">
        <v>1.0194000000000001</v>
      </c>
      <c r="AC79" s="198">
        <v>9387</v>
      </c>
      <c r="AD79" s="199">
        <v>8356</v>
      </c>
      <c r="AE79" s="200">
        <v>0.89019999999999999</v>
      </c>
      <c r="AF79" s="201">
        <v>17335899.309999999</v>
      </c>
      <c r="AG79" s="202">
        <v>11458379.73</v>
      </c>
      <c r="AH79" s="200">
        <v>0.66100000000000003</v>
      </c>
      <c r="AI79" s="198">
        <v>7965</v>
      </c>
      <c r="AJ79" s="199">
        <v>5480</v>
      </c>
      <c r="AK79" s="200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0">
        <v>516945.56</v>
      </c>
      <c r="D80" s="360">
        <v>696929.71</v>
      </c>
      <c r="E80" s="361">
        <v>0.74174705509397798</v>
      </c>
      <c r="F80" s="57">
        <v>185</v>
      </c>
      <c r="G80" s="57">
        <v>182</v>
      </c>
      <c r="H80" s="58">
        <v>0.98380000000000001</v>
      </c>
      <c r="I80" s="53">
        <v>1</v>
      </c>
      <c r="J80" s="365">
        <v>342</v>
      </c>
      <c r="K80" s="365">
        <v>302</v>
      </c>
      <c r="L80" s="366">
        <v>0.88300000000000001</v>
      </c>
      <c r="M80" s="361">
        <v>0.87780000000000002</v>
      </c>
      <c r="N80" s="59">
        <v>521608.23</v>
      </c>
      <c r="O80" s="59">
        <v>372844.62</v>
      </c>
      <c r="P80" s="58">
        <v>0.71479999999999999</v>
      </c>
      <c r="Q80" s="58">
        <v>0.7</v>
      </c>
      <c r="R80" s="365">
        <v>295</v>
      </c>
      <c r="S80" s="365">
        <v>216</v>
      </c>
      <c r="T80" s="366">
        <v>0.73219999999999996</v>
      </c>
      <c r="U80" s="366">
        <v>0.7</v>
      </c>
      <c r="V80" s="57">
        <v>167</v>
      </c>
      <c r="W80" s="57">
        <v>125</v>
      </c>
      <c r="X80" s="58">
        <v>0.74850000000000005</v>
      </c>
      <c r="Y80" s="210"/>
      <c r="Z80" s="198">
        <v>288</v>
      </c>
      <c r="AA80" s="199">
        <v>314</v>
      </c>
      <c r="AB80" s="200">
        <v>1.0903</v>
      </c>
      <c r="AC80" s="198">
        <v>458</v>
      </c>
      <c r="AD80" s="199">
        <v>414</v>
      </c>
      <c r="AE80" s="200">
        <v>0.90390000000000004</v>
      </c>
      <c r="AF80" s="201">
        <v>974081.74</v>
      </c>
      <c r="AG80" s="202">
        <v>709506.5</v>
      </c>
      <c r="AH80" s="200">
        <v>0.72840000000000005</v>
      </c>
      <c r="AI80" s="198">
        <v>393</v>
      </c>
      <c r="AJ80" s="199">
        <v>302</v>
      </c>
      <c r="AK80" s="200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0">
        <v>6172992.7699999996</v>
      </c>
      <c r="D81" s="360">
        <v>8071898.5899999999</v>
      </c>
      <c r="E81" s="361">
        <v>0.76475103114495402</v>
      </c>
      <c r="F81" s="57">
        <v>3027</v>
      </c>
      <c r="G81" s="57">
        <v>2904</v>
      </c>
      <c r="H81" s="58">
        <v>0.95940000000000003</v>
      </c>
      <c r="I81" s="53">
        <v>0.95940000000000003</v>
      </c>
      <c r="J81" s="365">
        <v>3768</v>
      </c>
      <c r="K81" s="365">
        <v>3464</v>
      </c>
      <c r="L81" s="366">
        <v>0.91930000000000001</v>
      </c>
      <c r="M81" s="361">
        <v>0.9</v>
      </c>
      <c r="N81" s="59">
        <v>7211171.7400000002</v>
      </c>
      <c r="O81" s="59">
        <v>5027100.8</v>
      </c>
      <c r="P81" s="58">
        <v>0.69710000000000005</v>
      </c>
      <c r="Q81" s="58">
        <v>0.67879999999999996</v>
      </c>
      <c r="R81" s="365">
        <v>3012</v>
      </c>
      <c r="S81" s="365">
        <v>1862</v>
      </c>
      <c r="T81" s="366">
        <v>0.61819999999999997</v>
      </c>
      <c r="U81" s="366">
        <v>0.65539999999999998</v>
      </c>
      <c r="V81" s="57">
        <v>2525</v>
      </c>
      <c r="W81" s="57">
        <v>2125</v>
      </c>
      <c r="X81" s="58">
        <v>0.84160000000000001</v>
      </c>
      <c r="Y81" s="210"/>
      <c r="Z81" s="198">
        <v>3614</v>
      </c>
      <c r="AA81" s="199">
        <v>3814</v>
      </c>
      <c r="AB81" s="200">
        <v>1.0552999999999999</v>
      </c>
      <c r="AC81" s="198">
        <v>5088</v>
      </c>
      <c r="AD81" s="199">
        <v>4399</v>
      </c>
      <c r="AE81" s="200">
        <v>0.86460000000000004</v>
      </c>
      <c r="AF81" s="201">
        <v>10454714.66</v>
      </c>
      <c r="AG81" s="202">
        <v>7076205.9699999997</v>
      </c>
      <c r="AH81" s="200">
        <v>0.67679999999999996</v>
      </c>
      <c r="AI81" s="198">
        <v>4066</v>
      </c>
      <c r="AJ81" s="199">
        <v>2704</v>
      </c>
      <c r="AK81" s="200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0">
        <v>4160023.69</v>
      </c>
      <c r="D82" s="360">
        <v>6056557.5099999998</v>
      </c>
      <c r="E82" s="361">
        <v>0.68686274061318997</v>
      </c>
      <c r="F82" s="57">
        <v>3004</v>
      </c>
      <c r="G82" s="57">
        <v>2805</v>
      </c>
      <c r="H82" s="58">
        <v>0.93379999999999996</v>
      </c>
      <c r="I82" s="53">
        <v>0.97289999999999999</v>
      </c>
      <c r="J82" s="365">
        <v>3699</v>
      </c>
      <c r="K82" s="365">
        <v>3505</v>
      </c>
      <c r="L82" s="366">
        <v>0.9476</v>
      </c>
      <c r="M82" s="361">
        <v>0.9</v>
      </c>
      <c r="N82" s="59">
        <v>5165210.03</v>
      </c>
      <c r="O82" s="59">
        <v>3169870.24</v>
      </c>
      <c r="P82" s="58">
        <v>0.61370000000000002</v>
      </c>
      <c r="Q82" s="58">
        <v>0.65229999999999999</v>
      </c>
      <c r="R82" s="365">
        <v>2614</v>
      </c>
      <c r="S82" s="365">
        <v>1444</v>
      </c>
      <c r="T82" s="366">
        <v>0.5524</v>
      </c>
      <c r="U82" s="366">
        <v>0.66800000000000004</v>
      </c>
      <c r="V82" s="57">
        <v>2565</v>
      </c>
      <c r="W82" s="57">
        <v>2399</v>
      </c>
      <c r="X82" s="58">
        <v>0.93530000000000002</v>
      </c>
      <c r="Y82" s="210"/>
      <c r="Z82" s="198">
        <v>3324</v>
      </c>
      <c r="AA82" s="199">
        <v>3377</v>
      </c>
      <c r="AB82" s="200">
        <v>1.0159</v>
      </c>
      <c r="AC82" s="198">
        <v>4171</v>
      </c>
      <c r="AD82" s="199">
        <v>3785</v>
      </c>
      <c r="AE82" s="200">
        <v>0.90749999999999997</v>
      </c>
      <c r="AF82" s="201">
        <v>6844421.1100000003</v>
      </c>
      <c r="AG82" s="202">
        <v>4558816.16</v>
      </c>
      <c r="AH82" s="200">
        <v>0.66610000000000003</v>
      </c>
      <c r="AI82" s="198">
        <v>3260</v>
      </c>
      <c r="AJ82" s="199">
        <v>2117</v>
      </c>
      <c r="AK82" s="200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0">
        <v>8784698.2100000009</v>
      </c>
      <c r="D83" s="360">
        <v>11857493.65</v>
      </c>
      <c r="E83" s="361">
        <v>0.74085624410180495</v>
      </c>
      <c r="F83" s="57">
        <v>6969</v>
      </c>
      <c r="G83" s="57">
        <v>6308</v>
      </c>
      <c r="H83" s="58">
        <v>0.9052</v>
      </c>
      <c r="I83" s="53">
        <v>0.93240000000000001</v>
      </c>
      <c r="J83" s="365">
        <v>7316</v>
      </c>
      <c r="K83" s="365">
        <v>6811</v>
      </c>
      <c r="L83" s="366">
        <v>0.93100000000000005</v>
      </c>
      <c r="M83" s="361">
        <v>0.87</v>
      </c>
      <c r="N83" s="59">
        <v>10229774.369999999</v>
      </c>
      <c r="O83" s="59">
        <v>6820900.9800000004</v>
      </c>
      <c r="P83" s="58">
        <v>0.66679999999999995</v>
      </c>
      <c r="Q83" s="58">
        <v>0.68030000000000002</v>
      </c>
      <c r="R83" s="365">
        <v>5163</v>
      </c>
      <c r="S83" s="365">
        <v>3435</v>
      </c>
      <c r="T83" s="366">
        <v>0.6653</v>
      </c>
      <c r="U83" s="366">
        <v>0.7</v>
      </c>
      <c r="V83" s="57">
        <v>5216</v>
      </c>
      <c r="W83" s="57">
        <v>4810</v>
      </c>
      <c r="X83" s="58">
        <v>0.92220000000000002</v>
      </c>
      <c r="Y83" s="210"/>
      <c r="Z83" s="198">
        <v>8603</v>
      </c>
      <c r="AA83" s="199">
        <v>8333</v>
      </c>
      <c r="AB83" s="200">
        <v>0.96860000000000002</v>
      </c>
      <c r="AC83" s="198">
        <v>10327</v>
      </c>
      <c r="AD83" s="199">
        <v>9158</v>
      </c>
      <c r="AE83" s="200">
        <v>0.88680000000000003</v>
      </c>
      <c r="AF83" s="201">
        <v>13085066.74</v>
      </c>
      <c r="AG83" s="202">
        <v>8525647.5299999993</v>
      </c>
      <c r="AH83" s="200">
        <v>0.65159999999999996</v>
      </c>
      <c r="AI83" s="198">
        <v>7992</v>
      </c>
      <c r="AJ83" s="199">
        <v>5135</v>
      </c>
      <c r="AK83" s="200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0">
        <v>4291408.59</v>
      </c>
      <c r="D84" s="360">
        <v>5605181.4800000004</v>
      </c>
      <c r="E84" s="361">
        <v>0.76561456668482397</v>
      </c>
      <c r="F84" s="57">
        <v>2453</v>
      </c>
      <c r="G84" s="57">
        <v>2269</v>
      </c>
      <c r="H84" s="58">
        <v>0.92500000000000004</v>
      </c>
      <c r="I84" s="53">
        <v>0.97319999999999995</v>
      </c>
      <c r="J84" s="365">
        <v>2933</v>
      </c>
      <c r="K84" s="365">
        <v>2667</v>
      </c>
      <c r="L84" s="366">
        <v>0.9093</v>
      </c>
      <c r="M84" s="361">
        <v>0.87909999999999999</v>
      </c>
      <c r="N84" s="59">
        <v>4806746.9000000004</v>
      </c>
      <c r="O84" s="59">
        <v>3391935.12</v>
      </c>
      <c r="P84" s="58">
        <v>0.70569999999999999</v>
      </c>
      <c r="Q84" s="58">
        <v>0.69510000000000005</v>
      </c>
      <c r="R84" s="365">
        <v>2224</v>
      </c>
      <c r="S84" s="365">
        <v>1406</v>
      </c>
      <c r="T84" s="366">
        <v>0.63219999999999998</v>
      </c>
      <c r="U84" s="366">
        <v>0.65359999999999996</v>
      </c>
      <c r="V84" s="57">
        <v>2024</v>
      </c>
      <c r="W84" s="57">
        <v>1729</v>
      </c>
      <c r="X84" s="58">
        <v>0.85419999999999996</v>
      </c>
      <c r="Y84" s="210"/>
      <c r="Z84" s="198">
        <v>2818</v>
      </c>
      <c r="AA84" s="199">
        <v>2706</v>
      </c>
      <c r="AB84" s="200">
        <v>0.96030000000000004</v>
      </c>
      <c r="AC84" s="198">
        <v>3754</v>
      </c>
      <c r="AD84" s="199">
        <v>3312</v>
      </c>
      <c r="AE84" s="200">
        <v>0.88229999999999997</v>
      </c>
      <c r="AF84" s="201">
        <v>6897537.0599999996</v>
      </c>
      <c r="AG84" s="202">
        <v>4769676.32</v>
      </c>
      <c r="AH84" s="200">
        <v>0.6915</v>
      </c>
      <c r="AI84" s="198">
        <v>2984</v>
      </c>
      <c r="AJ84" s="199">
        <v>1922</v>
      </c>
      <c r="AK84" s="200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0">
        <v>7036445.8600000003</v>
      </c>
      <c r="D85" s="360">
        <v>9503129.1999999993</v>
      </c>
      <c r="E85" s="361">
        <v>0.740434620209099</v>
      </c>
      <c r="F85" s="57">
        <v>3647</v>
      </c>
      <c r="G85" s="57">
        <v>3504</v>
      </c>
      <c r="H85" s="58">
        <v>0.96079999999999999</v>
      </c>
      <c r="I85" s="53">
        <v>0.97009999999999996</v>
      </c>
      <c r="J85" s="365">
        <v>4168</v>
      </c>
      <c r="K85" s="365">
        <v>3852</v>
      </c>
      <c r="L85" s="366">
        <v>0.92420000000000002</v>
      </c>
      <c r="M85" s="361">
        <v>0.9</v>
      </c>
      <c r="N85" s="59">
        <v>7818166.8799999999</v>
      </c>
      <c r="O85" s="59">
        <v>5645416.9100000001</v>
      </c>
      <c r="P85" s="58">
        <v>0.72209999999999996</v>
      </c>
      <c r="Q85" s="58">
        <v>0.7</v>
      </c>
      <c r="R85" s="365">
        <v>3207</v>
      </c>
      <c r="S85" s="365">
        <v>2260</v>
      </c>
      <c r="T85" s="366">
        <v>0.70469999999999999</v>
      </c>
      <c r="U85" s="366">
        <v>0.7</v>
      </c>
      <c r="V85" s="57">
        <v>2768</v>
      </c>
      <c r="W85" s="57">
        <v>2262</v>
      </c>
      <c r="X85" s="58">
        <v>0.81720000000000004</v>
      </c>
      <c r="Y85" s="210"/>
      <c r="Z85" s="198">
        <v>4307</v>
      </c>
      <c r="AA85" s="199">
        <v>4330</v>
      </c>
      <c r="AB85" s="200">
        <v>1.0053000000000001</v>
      </c>
      <c r="AC85" s="198">
        <v>5812</v>
      </c>
      <c r="AD85" s="199">
        <v>5081</v>
      </c>
      <c r="AE85" s="200">
        <v>0.87419999999999998</v>
      </c>
      <c r="AF85" s="201">
        <v>11378669.15</v>
      </c>
      <c r="AG85" s="202">
        <v>7898549.21</v>
      </c>
      <c r="AH85" s="200">
        <v>0.69420000000000004</v>
      </c>
      <c r="AI85" s="198">
        <v>4655</v>
      </c>
      <c r="AJ85" s="199">
        <v>3334</v>
      </c>
      <c r="AK85" s="200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0">
        <v>3569817.21</v>
      </c>
      <c r="D86" s="360">
        <v>4923949.46</v>
      </c>
      <c r="E86" s="361">
        <v>0.72499062774701994</v>
      </c>
      <c r="F86" s="57">
        <v>2322</v>
      </c>
      <c r="G86" s="57">
        <v>2131</v>
      </c>
      <c r="H86" s="58">
        <v>0.91769999999999996</v>
      </c>
      <c r="I86" s="53">
        <v>0.93710000000000004</v>
      </c>
      <c r="J86" s="365">
        <v>3141</v>
      </c>
      <c r="K86" s="365">
        <v>2792</v>
      </c>
      <c r="L86" s="366">
        <v>0.88890000000000002</v>
      </c>
      <c r="M86" s="361">
        <v>0.82930000000000004</v>
      </c>
      <c r="N86" s="59">
        <v>4391083.88</v>
      </c>
      <c r="O86" s="59">
        <v>2760671.86</v>
      </c>
      <c r="P86" s="58">
        <v>0.62870000000000004</v>
      </c>
      <c r="Q86" s="58">
        <v>0.6331</v>
      </c>
      <c r="R86" s="365">
        <v>2221</v>
      </c>
      <c r="S86" s="365">
        <v>1286</v>
      </c>
      <c r="T86" s="366">
        <v>0.57899999999999996</v>
      </c>
      <c r="U86" s="366">
        <v>0.62709999999999999</v>
      </c>
      <c r="V86" s="57">
        <v>1865</v>
      </c>
      <c r="W86" s="57">
        <v>1576</v>
      </c>
      <c r="X86" s="58">
        <v>0.84499999999999997</v>
      </c>
      <c r="Y86" s="210"/>
      <c r="Z86" s="198">
        <v>2408</v>
      </c>
      <c r="AA86" s="199">
        <v>2635</v>
      </c>
      <c r="AB86" s="200">
        <v>1.0943000000000001</v>
      </c>
      <c r="AC86" s="198">
        <v>3727</v>
      </c>
      <c r="AD86" s="199">
        <v>3322</v>
      </c>
      <c r="AE86" s="200">
        <v>0.89129999999999998</v>
      </c>
      <c r="AF86" s="201">
        <v>6189733.4299999997</v>
      </c>
      <c r="AG86" s="202">
        <v>3899498.55</v>
      </c>
      <c r="AH86" s="200">
        <v>0.63</v>
      </c>
      <c r="AI86" s="198">
        <v>2872</v>
      </c>
      <c r="AJ86" s="199">
        <v>1644</v>
      </c>
      <c r="AK86" s="200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0">
        <v>4825386.9000000004</v>
      </c>
      <c r="D87" s="360">
        <v>6357182.79</v>
      </c>
      <c r="E87" s="361">
        <v>0.75904485672339805</v>
      </c>
      <c r="F87" s="57">
        <v>2213</v>
      </c>
      <c r="G87" s="57">
        <v>2099</v>
      </c>
      <c r="H87" s="58">
        <v>0.94850000000000001</v>
      </c>
      <c r="I87" s="53">
        <v>0.97540000000000004</v>
      </c>
      <c r="J87" s="365">
        <v>2814</v>
      </c>
      <c r="K87" s="365">
        <v>2608</v>
      </c>
      <c r="L87" s="366">
        <v>0.92679999999999996</v>
      </c>
      <c r="M87" s="361">
        <v>0.9</v>
      </c>
      <c r="N87" s="59">
        <v>5504248.5599999996</v>
      </c>
      <c r="O87" s="59">
        <v>3912244.44</v>
      </c>
      <c r="P87" s="58">
        <v>0.71079999999999999</v>
      </c>
      <c r="Q87" s="58">
        <v>0.7</v>
      </c>
      <c r="R87" s="365">
        <v>2208</v>
      </c>
      <c r="S87" s="365">
        <v>1427</v>
      </c>
      <c r="T87" s="366">
        <v>0.64629999999999999</v>
      </c>
      <c r="U87" s="366">
        <v>0.69359999999999999</v>
      </c>
      <c r="V87" s="57">
        <v>1809</v>
      </c>
      <c r="W87" s="57">
        <v>1599</v>
      </c>
      <c r="X87" s="58">
        <v>0.88390000000000002</v>
      </c>
      <c r="Y87" s="210"/>
      <c r="Z87" s="198">
        <v>2764</v>
      </c>
      <c r="AA87" s="199">
        <v>2781</v>
      </c>
      <c r="AB87" s="200">
        <v>1.0062</v>
      </c>
      <c r="AC87" s="198">
        <v>3644</v>
      </c>
      <c r="AD87" s="199">
        <v>3241</v>
      </c>
      <c r="AE87" s="200">
        <v>0.88939999999999997</v>
      </c>
      <c r="AF87" s="201">
        <v>7726448.75</v>
      </c>
      <c r="AG87" s="202">
        <v>5202712.91</v>
      </c>
      <c r="AH87" s="200">
        <v>0.6734</v>
      </c>
      <c r="AI87" s="198">
        <v>2923</v>
      </c>
      <c r="AJ87" s="199">
        <v>1870</v>
      </c>
      <c r="AK87" s="200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0">
        <v>3819622.06</v>
      </c>
      <c r="D88" s="360">
        <v>5421560.0999999996</v>
      </c>
      <c r="E88" s="361">
        <v>0.70452452606769</v>
      </c>
      <c r="F88" s="57">
        <v>2855</v>
      </c>
      <c r="G88" s="57">
        <v>2636</v>
      </c>
      <c r="H88" s="58">
        <v>0.92330000000000001</v>
      </c>
      <c r="I88" s="53">
        <v>0.93879999999999997</v>
      </c>
      <c r="J88" s="365">
        <v>3209</v>
      </c>
      <c r="K88" s="365">
        <v>3094</v>
      </c>
      <c r="L88" s="366">
        <v>0.96419999999999995</v>
      </c>
      <c r="M88" s="361">
        <v>0.9</v>
      </c>
      <c r="N88" s="59">
        <v>4579281.71</v>
      </c>
      <c r="O88" s="59">
        <v>2691989.34</v>
      </c>
      <c r="P88" s="58">
        <v>0.58789999999999998</v>
      </c>
      <c r="Q88" s="58">
        <v>0.60850000000000004</v>
      </c>
      <c r="R88" s="365">
        <v>2877</v>
      </c>
      <c r="S88" s="365">
        <v>1683</v>
      </c>
      <c r="T88" s="366">
        <v>0.58499999999999996</v>
      </c>
      <c r="U88" s="366">
        <v>0.65259999999999996</v>
      </c>
      <c r="V88" s="57">
        <v>2028</v>
      </c>
      <c r="W88" s="57">
        <v>1797</v>
      </c>
      <c r="X88" s="58">
        <v>0.8861</v>
      </c>
      <c r="Y88" s="210"/>
      <c r="Z88" s="198">
        <v>3603</v>
      </c>
      <c r="AA88" s="199">
        <v>3539</v>
      </c>
      <c r="AB88" s="200">
        <v>0.98219999999999996</v>
      </c>
      <c r="AC88" s="198">
        <v>4437</v>
      </c>
      <c r="AD88" s="199">
        <v>4129</v>
      </c>
      <c r="AE88" s="200">
        <v>0.93059999999999998</v>
      </c>
      <c r="AF88" s="201">
        <v>5799476.5899999999</v>
      </c>
      <c r="AG88" s="202">
        <v>3422009.58</v>
      </c>
      <c r="AH88" s="200">
        <v>0.59009999999999996</v>
      </c>
      <c r="AI88" s="198">
        <v>3767</v>
      </c>
      <c r="AJ88" s="199">
        <v>2136</v>
      </c>
      <c r="AK88" s="200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0">
        <v>2635204.34</v>
      </c>
      <c r="D89" s="360">
        <v>3461106.49</v>
      </c>
      <c r="E89" s="361">
        <v>0.76137626727572905</v>
      </c>
      <c r="F89" s="57">
        <v>1629</v>
      </c>
      <c r="G89" s="57">
        <v>1553</v>
      </c>
      <c r="H89" s="58">
        <v>0.95330000000000004</v>
      </c>
      <c r="I89" s="53">
        <v>0.98299999999999998</v>
      </c>
      <c r="J89" s="365">
        <v>1843</v>
      </c>
      <c r="K89" s="365">
        <v>1727</v>
      </c>
      <c r="L89" s="366">
        <v>0.93710000000000004</v>
      </c>
      <c r="M89" s="361">
        <v>0.87770000000000004</v>
      </c>
      <c r="N89" s="59">
        <v>2959894.13</v>
      </c>
      <c r="O89" s="59">
        <v>2061462.64</v>
      </c>
      <c r="P89" s="58">
        <v>0.69650000000000001</v>
      </c>
      <c r="Q89" s="58">
        <v>0.6956</v>
      </c>
      <c r="R89" s="365">
        <v>1351</v>
      </c>
      <c r="S89" s="365">
        <v>890</v>
      </c>
      <c r="T89" s="366">
        <v>0.65880000000000005</v>
      </c>
      <c r="U89" s="366">
        <v>0.7</v>
      </c>
      <c r="V89" s="57">
        <v>1214</v>
      </c>
      <c r="W89" s="57">
        <v>1034</v>
      </c>
      <c r="X89" s="58">
        <v>0.85170000000000001</v>
      </c>
      <c r="Y89" s="210"/>
      <c r="Z89" s="198">
        <v>1896</v>
      </c>
      <c r="AA89" s="199">
        <v>1973</v>
      </c>
      <c r="AB89" s="200">
        <v>1.0406</v>
      </c>
      <c r="AC89" s="198">
        <v>2506</v>
      </c>
      <c r="AD89" s="199">
        <v>2206</v>
      </c>
      <c r="AE89" s="200">
        <v>0.88029999999999997</v>
      </c>
      <c r="AF89" s="201">
        <v>4300406.38</v>
      </c>
      <c r="AG89" s="202">
        <v>3039801.79</v>
      </c>
      <c r="AH89" s="200">
        <v>0.70689999999999997</v>
      </c>
      <c r="AI89" s="198">
        <v>1861</v>
      </c>
      <c r="AJ89" s="199">
        <v>1340</v>
      </c>
      <c r="AK89" s="200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0">
        <v>1585804.64</v>
      </c>
      <c r="D90" s="360">
        <v>2039740.97</v>
      </c>
      <c r="E90" s="361">
        <v>0.77745393328055801</v>
      </c>
      <c r="F90" s="57">
        <v>600</v>
      </c>
      <c r="G90" s="57">
        <v>558</v>
      </c>
      <c r="H90" s="58">
        <v>0.93</v>
      </c>
      <c r="I90" s="53">
        <v>0.97599999999999998</v>
      </c>
      <c r="J90" s="365">
        <v>988</v>
      </c>
      <c r="K90" s="365">
        <v>882</v>
      </c>
      <c r="L90" s="366">
        <v>0.89270000000000005</v>
      </c>
      <c r="M90" s="361">
        <v>0.88629999999999998</v>
      </c>
      <c r="N90" s="59">
        <v>1728532.27</v>
      </c>
      <c r="O90" s="59">
        <v>1229963.6399999999</v>
      </c>
      <c r="P90" s="58">
        <v>0.71160000000000001</v>
      </c>
      <c r="Q90" s="58">
        <v>0.6976</v>
      </c>
      <c r="R90" s="365">
        <v>838</v>
      </c>
      <c r="S90" s="365">
        <v>508</v>
      </c>
      <c r="T90" s="366">
        <v>0.60619999999999996</v>
      </c>
      <c r="U90" s="366">
        <v>0.62890000000000001</v>
      </c>
      <c r="V90" s="57">
        <v>396</v>
      </c>
      <c r="W90" s="57">
        <v>338</v>
      </c>
      <c r="X90" s="58">
        <v>0.85350000000000004</v>
      </c>
      <c r="Y90" s="210"/>
      <c r="Z90" s="198">
        <v>780</v>
      </c>
      <c r="AA90" s="199">
        <v>822</v>
      </c>
      <c r="AB90" s="200">
        <v>1.0538000000000001</v>
      </c>
      <c r="AC90" s="198">
        <v>1408</v>
      </c>
      <c r="AD90" s="199">
        <v>1245</v>
      </c>
      <c r="AE90" s="200">
        <v>0.88419999999999999</v>
      </c>
      <c r="AF90" s="201">
        <v>2957498.62</v>
      </c>
      <c r="AG90" s="202">
        <v>2010495.66</v>
      </c>
      <c r="AH90" s="200">
        <v>0.67979999999999996</v>
      </c>
      <c r="AI90" s="198">
        <v>1206</v>
      </c>
      <c r="AJ90" s="199">
        <v>732</v>
      </c>
      <c r="AK90" s="200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0">
        <v>2340077.44</v>
      </c>
      <c r="D91" s="360">
        <v>3262193.04</v>
      </c>
      <c r="E91" s="361">
        <v>0.71733260763746798</v>
      </c>
      <c r="F91" s="57">
        <v>1347</v>
      </c>
      <c r="G91" s="57">
        <v>1317</v>
      </c>
      <c r="H91" s="58">
        <v>0.97770000000000001</v>
      </c>
      <c r="I91" s="53">
        <v>1</v>
      </c>
      <c r="J91" s="365">
        <v>1776</v>
      </c>
      <c r="K91" s="365">
        <v>1642</v>
      </c>
      <c r="L91" s="366">
        <v>0.92449999999999999</v>
      </c>
      <c r="M91" s="361">
        <v>0.9</v>
      </c>
      <c r="N91" s="59">
        <v>2829121.71</v>
      </c>
      <c r="O91" s="59">
        <v>1881642.04</v>
      </c>
      <c r="P91" s="58">
        <v>0.66510000000000002</v>
      </c>
      <c r="Q91" s="58">
        <v>0.67759999999999998</v>
      </c>
      <c r="R91" s="365">
        <v>1255</v>
      </c>
      <c r="S91" s="365">
        <v>731</v>
      </c>
      <c r="T91" s="366">
        <v>0.58250000000000002</v>
      </c>
      <c r="U91" s="366">
        <v>0.67459999999999998</v>
      </c>
      <c r="V91" s="57">
        <v>1233</v>
      </c>
      <c r="W91" s="57">
        <v>1077</v>
      </c>
      <c r="X91" s="58">
        <v>0.87350000000000005</v>
      </c>
      <c r="Y91" s="210"/>
      <c r="Z91" s="198">
        <v>1446</v>
      </c>
      <c r="AA91" s="199">
        <v>1649</v>
      </c>
      <c r="AB91" s="200">
        <v>1.1404000000000001</v>
      </c>
      <c r="AC91" s="198">
        <v>2131</v>
      </c>
      <c r="AD91" s="199">
        <v>1881</v>
      </c>
      <c r="AE91" s="200">
        <v>0.88270000000000004</v>
      </c>
      <c r="AF91" s="201">
        <v>4012549.23</v>
      </c>
      <c r="AG91" s="202">
        <v>2652167.35</v>
      </c>
      <c r="AH91" s="200">
        <v>0.66100000000000003</v>
      </c>
      <c r="AI91" s="198">
        <v>1620</v>
      </c>
      <c r="AJ91" s="199">
        <v>1013</v>
      </c>
      <c r="AK91" s="200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0">
        <v>436364.47</v>
      </c>
      <c r="D92" s="360">
        <v>662029.71</v>
      </c>
      <c r="E92" s="361">
        <v>0.659131249562803</v>
      </c>
      <c r="F92" s="57">
        <v>181</v>
      </c>
      <c r="G92" s="57">
        <v>168</v>
      </c>
      <c r="H92" s="58">
        <v>0.92820000000000003</v>
      </c>
      <c r="I92" s="53">
        <v>0.99490000000000001</v>
      </c>
      <c r="J92" s="365">
        <v>309</v>
      </c>
      <c r="K92" s="365">
        <v>281</v>
      </c>
      <c r="L92" s="366">
        <v>0.90939999999999999</v>
      </c>
      <c r="M92" s="361">
        <v>0.9</v>
      </c>
      <c r="N92" s="59">
        <v>470226.01</v>
      </c>
      <c r="O92" s="59">
        <v>348611.02</v>
      </c>
      <c r="P92" s="58">
        <v>0.74139999999999995</v>
      </c>
      <c r="Q92" s="58">
        <v>0.7</v>
      </c>
      <c r="R92" s="365">
        <v>258</v>
      </c>
      <c r="S92" s="365">
        <v>145</v>
      </c>
      <c r="T92" s="366">
        <v>0.56200000000000006</v>
      </c>
      <c r="U92" s="366">
        <v>0.69820000000000004</v>
      </c>
      <c r="V92" s="57">
        <v>129</v>
      </c>
      <c r="W92" s="57">
        <v>95</v>
      </c>
      <c r="X92" s="58">
        <v>0.73640000000000005</v>
      </c>
      <c r="Y92" s="210"/>
      <c r="Z92" s="198">
        <v>245</v>
      </c>
      <c r="AA92" s="199">
        <v>266</v>
      </c>
      <c r="AB92" s="200">
        <v>1.0857000000000001</v>
      </c>
      <c r="AC92" s="198">
        <v>522</v>
      </c>
      <c r="AD92" s="199">
        <v>421</v>
      </c>
      <c r="AE92" s="200">
        <v>0.80649999999999999</v>
      </c>
      <c r="AF92" s="201">
        <v>837812.99</v>
      </c>
      <c r="AG92" s="202">
        <v>541939.56999999995</v>
      </c>
      <c r="AH92" s="200">
        <v>0.64690000000000003</v>
      </c>
      <c r="AI92" s="198">
        <v>408</v>
      </c>
      <c r="AJ92" s="199">
        <v>262</v>
      </c>
      <c r="AK92" s="200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0">
        <v>834828.06</v>
      </c>
      <c r="D93" s="360">
        <v>1205600.9099999999</v>
      </c>
      <c r="E93" s="361">
        <v>0.69245805396746096</v>
      </c>
      <c r="F93" s="57">
        <v>457</v>
      </c>
      <c r="G93" s="57">
        <v>432</v>
      </c>
      <c r="H93" s="58">
        <v>0.94530000000000003</v>
      </c>
      <c r="I93" s="53">
        <v>0.9919</v>
      </c>
      <c r="J93" s="365">
        <v>618</v>
      </c>
      <c r="K93" s="365">
        <v>586</v>
      </c>
      <c r="L93" s="366">
        <v>0.94820000000000004</v>
      </c>
      <c r="M93" s="361">
        <v>0.9</v>
      </c>
      <c r="N93" s="59">
        <v>921690.09</v>
      </c>
      <c r="O93" s="59">
        <v>645472.23</v>
      </c>
      <c r="P93" s="58">
        <v>0.70030000000000003</v>
      </c>
      <c r="Q93" s="58">
        <v>0.7</v>
      </c>
      <c r="R93" s="365">
        <v>510</v>
      </c>
      <c r="S93" s="365">
        <v>364</v>
      </c>
      <c r="T93" s="366">
        <v>0.7137</v>
      </c>
      <c r="U93" s="366">
        <v>0.7</v>
      </c>
      <c r="V93" s="57">
        <v>380</v>
      </c>
      <c r="W93" s="57">
        <v>314</v>
      </c>
      <c r="X93" s="58">
        <v>0.82630000000000003</v>
      </c>
      <c r="Y93" s="210"/>
      <c r="Z93" s="198">
        <v>604</v>
      </c>
      <c r="AA93" s="199">
        <v>674</v>
      </c>
      <c r="AB93" s="200">
        <v>1.1158999999999999</v>
      </c>
      <c r="AC93" s="198">
        <v>871</v>
      </c>
      <c r="AD93" s="199">
        <v>773</v>
      </c>
      <c r="AE93" s="200">
        <v>0.88749999999999996</v>
      </c>
      <c r="AF93" s="201">
        <v>1698273.85</v>
      </c>
      <c r="AG93" s="202">
        <v>1181751.96</v>
      </c>
      <c r="AH93" s="200">
        <v>0.69589999999999996</v>
      </c>
      <c r="AI93" s="198">
        <v>752</v>
      </c>
      <c r="AJ93" s="199">
        <v>531</v>
      </c>
      <c r="AK93" s="200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0"/>
      <c r="D94" s="360"/>
      <c r="E94" s="361"/>
      <c r="F94" s="57"/>
      <c r="G94" s="57"/>
      <c r="H94" s="58"/>
      <c r="I94" s="53"/>
      <c r="J94" s="365"/>
      <c r="K94" s="365"/>
      <c r="L94" s="366"/>
      <c r="M94" s="361"/>
      <c r="N94" s="59"/>
      <c r="O94" s="59"/>
      <c r="P94" s="58"/>
      <c r="Q94" s="58"/>
      <c r="R94" s="365"/>
      <c r="S94" s="365"/>
      <c r="T94" s="366"/>
      <c r="U94" s="366"/>
      <c r="V94" s="57"/>
      <c r="W94" s="57"/>
      <c r="X94" s="58"/>
      <c r="Y94" s="210"/>
      <c r="Z94" s="198"/>
      <c r="AA94" s="199"/>
      <c r="AB94" s="200"/>
      <c r="AC94" s="198"/>
      <c r="AD94" s="199"/>
      <c r="AE94" s="200"/>
      <c r="AF94" s="201"/>
      <c r="AG94" s="202"/>
      <c r="AH94" s="200"/>
      <c r="AI94" s="198"/>
      <c r="AJ94" s="199"/>
      <c r="AK94" s="200"/>
      <c r="AL94" s="9"/>
    </row>
    <row r="95" spans="1:38" ht="13.8" x14ac:dyDescent="0.3">
      <c r="A95" s="56" t="s">
        <v>310</v>
      </c>
      <c r="B95" s="56" t="s">
        <v>97</v>
      </c>
      <c r="C95" s="360">
        <v>244336.86</v>
      </c>
      <c r="D95" s="360">
        <v>340535.31</v>
      </c>
      <c r="E95" s="361">
        <v>0.717508149154929</v>
      </c>
      <c r="F95" s="57">
        <v>125</v>
      </c>
      <c r="G95" s="57">
        <v>116</v>
      </c>
      <c r="H95" s="58">
        <v>0.92800000000000005</v>
      </c>
      <c r="I95" s="53">
        <v>0.92100000000000004</v>
      </c>
      <c r="J95" s="365">
        <v>142</v>
      </c>
      <c r="K95" s="365">
        <v>141</v>
      </c>
      <c r="L95" s="366">
        <v>0.99299999999999999</v>
      </c>
      <c r="M95" s="361">
        <v>0.9</v>
      </c>
      <c r="N95" s="59">
        <v>259989</v>
      </c>
      <c r="O95" s="59">
        <v>176674.63</v>
      </c>
      <c r="P95" s="58">
        <v>0.67949999999999999</v>
      </c>
      <c r="Q95" s="58">
        <v>0.7</v>
      </c>
      <c r="R95" s="365">
        <v>133</v>
      </c>
      <c r="S95" s="365">
        <v>103</v>
      </c>
      <c r="T95" s="366">
        <v>0.77439999999999998</v>
      </c>
      <c r="U95" s="366">
        <v>0.7</v>
      </c>
      <c r="V95" s="57">
        <v>89</v>
      </c>
      <c r="W95" s="57">
        <v>74</v>
      </c>
      <c r="X95" s="58">
        <v>0.83150000000000002</v>
      </c>
      <c r="Y95" s="227"/>
      <c r="Z95" s="228">
        <v>197</v>
      </c>
      <c r="AA95" s="229">
        <v>202</v>
      </c>
      <c r="AB95" s="230">
        <v>1.0254000000000001</v>
      </c>
      <c r="AC95" s="228">
        <v>243</v>
      </c>
      <c r="AD95" s="229">
        <v>227</v>
      </c>
      <c r="AE95" s="230">
        <v>0.93420000000000003</v>
      </c>
      <c r="AF95" s="231">
        <v>480451.5</v>
      </c>
      <c r="AG95" s="232">
        <v>302637.44</v>
      </c>
      <c r="AH95" s="230">
        <v>0.62990000000000002</v>
      </c>
      <c r="AI95" s="228">
        <v>207</v>
      </c>
      <c r="AJ95" s="229">
        <v>152</v>
      </c>
      <c r="AK95" s="230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0">
        <v>7377037.7300000004</v>
      </c>
      <c r="D96" s="360">
        <v>10050311.25</v>
      </c>
      <c r="E96" s="361">
        <v>0.734010872548848</v>
      </c>
      <c r="F96" s="57">
        <v>3229</v>
      </c>
      <c r="G96" s="57">
        <v>3086</v>
      </c>
      <c r="H96" s="58">
        <v>0.95569999999999999</v>
      </c>
      <c r="I96" s="53">
        <v>0.97670000000000001</v>
      </c>
      <c r="J96" s="365">
        <v>4342</v>
      </c>
      <c r="K96" s="365">
        <v>4062</v>
      </c>
      <c r="L96" s="366">
        <v>0.9355</v>
      </c>
      <c r="M96" s="361">
        <v>0.9</v>
      </c>
      <c r="N96" s="59">
        <v>8595821.6600000001</v>
      </c>
      <c r="O96" s="59">
        <v>5761417.3799999999</v>
      </c>
      <c r="P96" s="58">
        <v>0.67030000000000001</v>
      </c>
      <c r="Q96" s="58">
        <v>0.6512</v>
      </c>
      <c r="R96" s="365">
        <v>3395</v>
      </c>
      <c r="S96" s="365">
        <v>2144</v>
      </c>
      <c r="T96" s="366">
        <v>0.63149999999999995</v>
      </c>
      <c r="U96" s="366">
        <v>0.66820000000000002</v>
      </c>
      <c r="V96" s="57">
        <v>2283</v>
      </c>
      <c r="W96" s="57">
        <v>1628</v>
      </c>
      <c r="X96" s="58">
        <v>0.71309999999999996</v>
      </c>
      <c r="Y96" s="210"/>
      <c r="Z96" s="198">
        <v>3644</v>
      </c>
      <c r="AA96" s="199">
        <v>3612</v>
      </c>
      <c r="AB96" s="200">
        <v>0.99119999999999997</v>
      </c>
      <c r="AC96" s="198">
        <v>5313</v>
      </c>
      <c r="AD96" s="199">
        <v>4710</v>
      </c>
      <c r="AE96" s="200">
        <v>0.88649999999999995</v>
      </c>
      <c r="AF96" s="201">
        <v>12087555.23</v>
      </c>
      <c r="AG96" s="202">
        <v>7604912.2199999997</v>
      </c>
      <c r="AH96" s="200">
        <v>0.62919999999999998</v>
      </c>
      <c r="AI96" s="198">
        <v>4104</v>
      </c>
      <c r="AJ96" s="199">
        <v>2664</v>
      </c>
      <c r="AK96" s="200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0">
        <v>3347427.99</v>
      </c>
      <c r="D97" s="360">
        <v>4698932.3099999996</v>
      </c>
      <c r="E97" s="361">
        <v>0.71238055140232504</v>
      </c>
      <c r="F97" s="57">
        <v>2423</v>
      </c>
      <c r="G97" s="57">
        <v>2291</v>
      </c>
      <c r="H97" s="58">
        <v>0.94550000000000001</v>
      </c>
      <c r="I97" s="53">
        <v>0.98040000000000005</v>
      </c>
      <c r="J97" s="365">
        <v>2653</v>
      </c>
      <c r="K97" s="365">
        <v>2493</v>
      </c>
      <c r="L97" s="366">
        <v>0.93969999999999998</v>
      </c>
      <c r="M97" s="361">
        <v>0.9</v>
      </c>
      <c r="N97" s="59">
        <v>3842915.17</v>
      </c>
      <c r="O97" s="59">
        <v>2633169.4300000002</v>
      </c>
      <c r="P97" s="58">
        <v>0.68520000000000003</v>
      </c>
      <c r="Q97" s="58">
        <v>0.6885</v>
      </c>
      <c r="R97" s="365">
        <v>2001</v>
      </c>
      <c r="S97" s="365">
        <v>1396</v>
      </c>
      <c r="T97" s="366">
        <v>0.69769999999999999</v>
      </c>
      <c r="U97" s="366">
        <v>0.7</v>
      </c>
      <c r="V97" s="57">
        <v>1914</v>
      </c>
      <c r="W97" s="57">
        <v>1690</v>
      </c>
      <c r="X97" s="58">
        <v>0.88300000000000001</v>
      </c>
      <c r="Y97" s="210"/>
      <c r="Z97" s="198">
        <v>2553</v>
      </c>
      <c r="AA97" s="199">
        <v>2517</v>
      </c>
      <c r="AB97" s="200">
        <v>0.9859</v>
      </c>
      <c r="AC97" s="198">
        <v>3158</v>
      </c>
      <c r="AD97" s="199">
        <v>2878</v>
      </c>
      <c r="AE97" s="200">
        <v>0.9113</v>
      </c>
      <c r="AF97" s="201">
        <v>5112097.92</v>
      </c>
      <c r="AG97" s="202">
        <v>3527423.08</v>
      </c>
      <c r="AH97" s="200">
        <v>0.69</v>
      </c>
      <c r="AI97" s="198">
        <v>2595</v>
      </c>
      <c r="AJ97" s="199">
        <v>1832</v>
      </c>
      <c r="AK97" s="200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0">
        <v>32349716.25</v>
      </c>
      <c r="D98" s="360">
        <v>43837506.189999998</v>
      </c>
      <c r="E98" s="361">
        <v>0.73794608912720205</v>
      </c>
      <c r="F98" s="57">
        <v>14229</v>
      </c>
      <c r="G98" s="57">
        <v>13559</v>
      </c>
      <c r="H98" s="58">
        <v>0.95289999999999997</v>
      </c>
      <c r="I98" s="53">
        <v>0.97770000000000001</v>
      </c>
      <c r="J98" s="365">
        <v>17543</v>
      </c>
      <c r="K98" s="365">
        <v>15358</v>
      </c>
      <c r="L98" s="366">
        <v>0.87539999999999996</v>
      </c>
      <c r="M98" s="361">
        <v>0.87639999999999996</v>
      </c>
      <c r="N98" s="59">
        <v>37077880.670000002</v>
      </c>
      <c r="O98" s="59">
        <v>25576593.719999999</v>
      </c>
      <c r="P98" s="58">
        <v>0.68979999999999997</v>
      </c>
      <c r="Q98" s="58">
        <v>0.68899999999999995</v>
      </c>
      <c r="R98" s="365">
        <v>12587</v>
      </c>
      <c r="S98" s="365">
        <v>8447</v>
      </c>
      <c r="T98" s="366">
        <v>0.67110000000000003</v>
      </c>
      <c r="U98" s="366">
        <v>0.7</v>
      </c>
      <c r="V98" s="57">
        <v>7962</v>
      </c>
      <c r="W98" s="57">
        <v>6167</v>
      </c>
      <c r="X98" s="58">
        <v>0.77459999999999996</v>
      </c>
      <c r="Y98" s="210"/>
      <c r="Z98" s="198">
        <v>15596</v>
      </c>
      <c r="AA98" s="199">
        <v>16276</v>
      </c>
      <c r="AB98" s="200">
        <v>1.0436000000000001</v>
      </c>
      <c r="AC98" s="198">
        <v>21036</v>
      </c>
      <c r="AD98" s="199">
        <v>18594</v>
      </c>
      <c r="AE98" s="200">
        <v>0.88390000000000002</v>
      </c>
      <c r="AF98" s="201">
        <v>55047179.939999998</v>
      </c>
      <c r="AG98" s="202">
        <v>38138672.049999997</v>
      </c>
      <c r="AH98" s="200">
        <v>0.69279999999999997</v>
      </c>
      <c r="AI98" s="198">
        <v>16974</v>
      </c>
      <c r="AJ98" s="199">
        <v>11691</v>
      </c>
      <c r="AK98" s="200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0">
        <v>1375570.75</v>
      </c>
      <c r="D99" s="360">
        <v>1921224.7</v>
      </c>
      <c r="E99" s="361">
        <v>0.71598639659379804</v>
      </c>
      <c r="F99" s="57">
        <v>836</v>
      </c>
      <c r="G99" s="57">
        <v>791</v>
      </c>
      <c r="H99" s="58">
        <v>0.94620000000000004</v>
      </c>
      <c r="I99" s="53">
        <v>0.98119999999999996</v>
      </c>
      <c r="J99" s="365">
        <v>956</v>
      </c>
      <c r="K99" s="365">
        <v>917</v>
      </c>
      <c r="L99" s="366">
        <v>0.95920000000000005</v>
      </c>
      <c r="M99" s="361">
        <v>0.9</v>
      </c>
      <c r="N99" s="59">
        <v>1575319.29</v>
      </c>
      <c r="O99" s="59">
        <v>1100057.03</v>
      </c>
      <c r="P99" s="58">
        <v>0.69830000000000003</v>
      </c>
      <c r="Q99" s="58">
        <v>0.7</v>
      </c>
      <c r="R99" s="365">
        <v>712</v>
      </c>
      <c r="S99" s="365">
        <v>471</v>
      </c>
      <c r="T99" s="366">
        <v>0.66149999999999998</v>
      </c>
      <c r="U99" s="366">
        <v>0.7</v>
      </c>
      <c r="V99" s="57">
        <v>692</v>
      </c>
      <c r="W99" s="57">
        <v>580</v>
      </c>
      <c r="X99" s="58">
        <v>0.83819999999999995</v>
      </c>
      <c r="Y99" s="210"/>
      <c r="Z99" s="198">
        <v>946</v>
      </c>
      <c r="AA99" s="199">
        <v>998</v>
      </c>
      <c r="AB99" s="200">
        <v>1.0549999999999999</v>
      </c>
      <c r="AC99" s="198">
        <v>1186</v>
      </c>
      <c r="AD99" s="199">
        <v>1115</v>
      </c>
      <c r="AE99" s="200">
        <v>0.94010000000000005</v>
      </c>
      <c r="AF99" s="201">
        <v>2237496.81</v>
      </c>
      <c r="AG99" s="202">
        <v>1567576.78</v>
      </c>
      <c r="AH99" s="200">
        <v>0.7006</v>
      </c>
      <c r="AI99" s="198">
        <v>1013</v>
      </c>
      <c r="AJ99" s="199">
        <v>762</v>
      </c>
      <c r="AK99" s="200">
        <v>0.75219999999999998</v>
      </c>
      <c r="AL99" s="9" t="s">
        <v>165</v>
      </c>
    </row>
    <row r="100" spans="1:38" ht="13.8" x14ac:dyDescent="0.3">
      <c r="A100" s="56" t="s">
        <v>310</v>
      </c>
      <c r="B100" s="56" t="s">
        <v>102</v>
      </c>
      <c r="C100" s="360">
        <v>911023.15</v>
      </c>
      <c r="D100" s="360">
        <v>1247204.47</v>
      </c>
      <c r="E100" s="361">
        <v>0.73045212065348097</v>
      </c>
      <c r="F100" s="57">
        <v>763</v>
      </c>
      <c r="G100" s="57">
        <v>690</v>
      </c>
      <c r="H100" s="58">
        <v>0.90429999999999999</v>
      </c>
      <c r="I100" s="53">
        <v>0.93669999999999998</v>
      </c>
      <c r="J100" s="365">
        <v>784</v>
      </c>
      <c r="K100" s="365">
        <v>749</v>
      </c>
      <c r="L100" s="366">
        <v>0.95540000000000003</v>
      </c>
      <c r="M100" s="361">
        <v>0.88019999999999998</v>
      </c>
      <c r="N100" s="59">
        <v>1012828.71</v>
      </c>
      <c r="O100" s="59">
        <v>667443.17000000004</v>
      </c>
      <c r="P100" s="58">
        <v>0.65900000000000003</v>
      </c>
      <c r="Q100" s="58">
        <v>0.66259999999999997</v>
      </c>
      <c r="R100" s="365">
        <v>668</v>
      </c>
      <c r="S100" s="365">
        <v>464</v>
      </c>
      <c r="T100" s="366">
        <v>0.6946</v>
      </c>
      <c r="U100" s="366">
        <v>0.7</v>
      </c>
      <c r="V100" s="57">
        <v>515</v>
      </c>
      <c r="W100" s="57">
        <v>469</v>
      </c>
      <c r="X100" s="58">
        <v>0.91069999999999995</v>
      </c>
      <c r="Y100" s="210"/>
      <c r="Z100" s="198">
        <v>1093</v>
      </c>
      <c r="AA100" s="199">
        <v>1097</v>
      </c>
      <c r="AB100" s="200">
        <v>1.0037</v>
      </c>
      <c r="AC100" s="198">
        <v>1300</v>
      </c>
      <c r="AD100" s="199">
        <v>1199</v>
      </c>
      <c r="AE100" s="200">
        <v>0.92230000000000001</v>
      </c>
      <c r="AF100" s="201">
        <v>1630868</v>
      </c>
      <c r="AG100" s="202">
        <v>1091809.29</v>
      </c>
      <c r="AH100" s="200">
        <v>0.66949999999999998</v>
      </c>
      <c r="AI100" s="198">
        <v>977</v>
      </c>
      <c r="AJ100" s="199">
        <v>637</v>
      </c>
      <c r="AK100" s="200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0">
        <v>1137146.8999999999</v>
      </c>
      <c r="D101" s="360">
        <v>1688386.23</v>
      </c>
      <c r="E101" s="361">
        <v>0.67351111954993903</v>
      </c>
      <c r="F101" s="57">
        <v>302</v>
      </c>
      <c r="G101" s="57">
        <v>283</v>
      </c>
      <c r="H101" s="58">
        <v>0.93710000000000004</v>
      </c>
      <c r="I101" s="53">
        <v>1</v>
      </c>
      <c r="J101" s="365">
        <v>453</v>
      </c>
      <c r="K101" s="365">
        <v>440</v>
      </c>
      <c r="L101" s="366">
        <v>0.97130000000000005</v>
      </c>
      <c r="M101" s="361">
        <v>0.9</v>
      </c>
      <c r="N101" s="59">
        <v>1207532.3500000001</v>
      </c>
      <c r="O101" s="59">
        <v>882825.08</v>
      </c>
      <c r="P101" s="58">
        <v>0.73109999999999997</v>
      </c>
      <c r="Q101" s="58">
        <v>0.7</v>
      </c>
      <c r="R101" s="365">
        <v>393</v>
      </c>
      <c r="S101" s="365">
        <v>260</v>
      </c>
      <c r="T101" s="366">
        <v>0.66159999999999997</v>
      </c>
      <c r="U101" s="366">
        <v>0.7</v>
      </c>
      <c r="V101" s="57">
        <v>293</v>
      </c>
      <c r="W101" s="57">
        <v>183</v>
      </c>
      <c r="X101" s="58">
        <v>0.62460000000000004</v>
      </c>
      <c r="Y101" s="210"/>
      <c r="Z101" s="198">
        <v>393</v>
      </c>
      <c r="AA101" s="199">
        <v>431</v>
      </c>
      <c r="AB101" s="200">
        <v>1.0967</v>
      </c>
      <c r="AC101" s="198">
        <v>662</v>
      </c>
      <c r="AD101" s="199">
        <v>609</v>
      </c>
      <c r="AE101" s="200">
        <v>0.91990000000000005</v>
      </c>
      <c r="AF101" s="201">
        <v>1809985.46</v>
      </c>
      <c r="AG101" s="202">
        <v>1358520.61</v>
      </c>
      <c r="AH101" s="200">
        <v>0.75060000000000004</v>
      </c>
      <c r="AI101" s="198">
        <v>621</v>
      </c>
      <c r="AJ101" s="199">
        <v>415</v>
      </c>
      <c r="AK101" s="200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0">
        <v>8235920.5499999998</v>
      </c>
      <c r="D102" s="360">
        <v>11115474.359999999</v>
      </c>
      <c r="E102" s="361">
        <v>0.74094188725203403</v>
      </c>
      <c r="F102" s="57">
        <v>5446</v>
      </c>
      <c r="G102" s="57">
        <v>5071</v>
      </c>
      <c r="H102" s="58">
        <v>0.93110000000000004</v>
      </c>
      <c r="I102" s="53">
        <v>0.94810000000000005</v>
      </c>
      <c r="J102" s="365">
        <v>6333</v>
      </c>
      <c r="K102" s="365">
        <v>5774</v>
      </c>
      <c r="L102" s="366">
        <v>0.91169999999999995</v>
      </c>
      <c r="M102" s="361">
        <v>0.84560000000000002</v>
      </c>
      <c r="N102" s="59">
        <v>9352315.1600000001</v>
      </c>
      <c r="O102" s="59">
        <v>6184297.0199999996</v>
      </c>
      <c r="P102" s="58">
        <v>0.6613</v>
      </c>
      <c r="Q102" s="58">
        <v>0.6472</v>
      </c>
      <c r="R102" s="365">
        <v>4977</v>
      </c>
      <c r="S102" s="365">
        <v>2937</v>
      </c>
      <c r="T102" s="366">
        <v>0.59009999999999996</v>
      </c>
      <c r="U102" s="366">
        <v>0.62970000000000004</v>
      </c>
      <c r="V102" s="57">
        <v>3287</v>
      </c>
      <c r="W102" s="57">
        <v>2825</v>
      </c>
      <c r="X102" s="58">
        <v>0.85940000000000005</v>
      </c>
      <c r="Y102" s="210"/>
      <c r="Z102" s="198">
        <v>6196</v>
      </c>
      <c r="AA102" s="199">
        <v>5858</v>
      </c>
      <c r="AB102" s="200">
        <v>0.94540000000000002</v>
      </c>
      <c r="AC102" s="198">
        <v>9073</v>
      </c>
      <c r="AD102" s="199">
        <v>7317</v>
      </c>
      <c r="AE102" s="200">
        <v>0.80649999999999999</v>
      </c>
      <c r="AF102" s="201">
        <v>13993823.99</v>
      </c>
      <c r="AG102" s="202">
        <v>9104511.4299999997</v>
      </c>
      <c r="AH102" s="200">
        <v>0.65059999999999996</v>
      </c>
      <c r="AI102" s="198">
        <v>6307</v>
      </c>
      <c r="AJ102" s="199">
        <v>3762</v>
      </c>
      <c r="AK102" s="200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0">
        <v>2648281.5499999998</v>
      </c>
      <c r="D103" s="360">
        <v>3541255.6</v>
      </c>
      <c r="E103" s="361">
        <v>0.74783688305356999</v>
      </c>
      <c r="F103" s="57">
        <v>1483</v>
      </c>
      <c r="G103" s="57">
        <v>1393</v>
      </c>
      <c r="H103" s="58">
        <v>0.93930000000000002</v>
      </c>
      <c r="I103" s="53">
        <v>0.95879999999999999</v>
      </c>
      <c r="J103" s="365">
        <v>2539</v>
      </c>
      <c r="K103" s="365">
        <v>2331</v>
      </c>
      <c r="L103" s="366">
        <v>0.91810000000000003</v>
      </c>
      <c r="M103" s="361">
        <v>0.9</v>
      </c>
      <c r="N103" s="59">
        <v>3244540.63</v>
      </c>
      <c r="O103" s="59">
        <v>1942338.94</v>
      </c>
      <c r="P103" s="58">
        <v>0.59860000000000002</v>
      </c>
      <c r="Q103" s="58">
        <v>0.60850000000000004</v>
      </c>
      <c r="R103" s="365">
        <v>2224</v>
      </c>
      <c r="S103" s="365">
        <v>1118</v>
      </c>
      <c r="T103" s="366">
        <v>0.50270000000000004</v>
      </c>
      <c r="U103" s="366">
        <v>0.57620000000000005</v>
      </c>
      <c r="V103" s="57">
        <v>1385</v>
      </c>
      <c r="W103" s="57">
        <v>1161</v>
      </c>
      <c r="X103" s="58">
        <v>0.83830000000000005</v>
      </c>
      <c r="Y103" s="210"/>
      <c r="Z103" s="198">
        <v>1793</v>
      </c>
      <c r="AA103" s="199">
        <v>1641</v>
      </c>
      <c r="AB103" s="200">
        <v>0.91520000000000001</v>
      </c>
      <c r="AC103" s="198">
        <v>3243</v>
      </c>
      <c r="AD103" s="199">
        <v>2517</v>
      </c>
      <c r="AE103" s="200">
        <v>0.77610000000000001</v>
      </c>
      <c r="AF103" s="201">
        <v>4484412.3</v>
      </c>
      <c r="AG103" s="202">
        <v>2501626.66</v>
      </c>
      <c r="AH103" s="200">
        <v>0.55779999999999996</v>
      </c>
      <c r="AI103" s="198">
        <v>2273</v>
      </c>
      <c r="AJ103" s="199">
        <v>1201</v>
      </c>
      <c r="AK103" s="200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0">
        <v>6139376.9000000004</v>
      </c>
      <c r="D104" s="360">
        <v>8602529.1400000006</v>
      </c>
      <c r="E104" s="361">
        <v>0.71367115415548599</v>
      </c>
      <c r="F104" s="57">
        <v>3667</v>
      </c>
      <c r="G104" s="57">
        <v>3513</v>
      </c>
      <c r="H104" s="58">
        <v>0.95799999999999996</v>
      </c>
      <c r="I104" s="53">
        <v>0.99150000000000005</v>
      </c>
      <c r="J104" s="365">
        <v>4572</v>
      </c>
      <c r="K104" s="365">
        <v>4385</v>
      </c>
      <c r="L104" s="366">
        <v>0.95909999999999995</v>
      </c>
      <c r="M104" s="361">
        <v>0.9</v>
      </c>
      <c r="N104" s="59">
        <v>7673776.9199999999</v>
      </c>
      <c r="O104" s="59">
        <v>4862192.3499999996</v>
      </c>
      <c r="P104" s="58">
        <v>0.63360000000000005</v>
      </c>
      <c r="Q104" s="58">
        <v>0.65100000000000002</v>
      </c>
      <c r="R104" s="365">
        <v>3764</v>
      </c>
      <c r="S104" s="365">
        <v>2171</v>
      </c>
      <c r="T104" s="366">
        <v>0.57679999999999998</v>
      </c>
      <c r="U104" s="366">
        <v>0.66279999999999994</v>
      </c>
      <c r="V104" s="57">
        <v>2831</v>
      </c>
      <c r="W104" s="57">
        <v>2387</v>
      </c>
      <c r="X104" s="58">
        <v>0.84319999999999995</v>
      </c>
      <c r="Y104" s="210"/>
      <c r="Z104" s="198">
        <v>4059</v>
      </c>
      <c r="AA104" s="199">
        <v>4309</v>
      </c>
      <c r="AB104" s="200">
        <v>1.0616000000000001</v>
      </c>
      <c r="AC104" s="198">
        <v>5292</v>
      </c>
      <c r="AD104" s="199">
        <v>4854</v>
      </c>
      <c r="AE104" s="200">
        <v>0.91720000000000002</v>
      </c>
      <c r="AF104" s="201">
        <v>9370185.0899999999</v>
      </c>
      <c r="AG104" s="202">
        <v>6326053.4100000001</v>
      </c>
      <c r="AH104" s="200">
        <v>0.67510000000000003</v>
      </c>
      <c r="AI104" s="198">
        <v>4610</v>
      </c>
      <c r="AJ104" s="199">
        <v>3043</v>
      </c>
      <c r="AK104" s="200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0">
        <v>1346362.39</v>
      </c>
      <c r="D105" s="360">
        <v>1997760.71</v>
      </c>
      <c r="E105" s="361">
        <v>0.67393576380826903</v>
      </c>
      <c r="F105" s="57">
        <v>619</v>
      </c>
      <c r="G105" s="57">
        <v>592</v>
      </c>
      <c r="H105" s="58">
        <v>0.95640000000000003</v>
      </c>
      <c r="I105" s="53">
        <v>0.99709999999999999</v>
      </c>
      <c r="J105" s="365">
        <v>904</v>
      </c>
      <c r="K105" s="365">
        <v>852</v>
      </c>
      <c r="L105" s="366">
        <v>0.9425</v>
      </c>
      <c r="M105" s="361">
        <v>0.9</v>
      </c>
      <c r="N105" s="59">
        <v>1638087.08</v>
      </c>
      <c r="O105" s="59">
        <v>1070567</v>
      </c>
      <c r="P105" s="58">
        <v>0.65349999999999997</v>
      </c>
      <c r="Q105" s="58">
        <v>0.65359999999999996</v>
      </c>
      <c r="R105" s="365">
        <v>810</v>
      </c>
      <c r="S105" s="365">
        <v>486</v>
      </c>
      <c r="T105" s="366">
        <v>0.6</v>
      </c>
      <c r="U105" s="366">
        <v>0.67020000000000002</v>
      </c>
      <c r="V105" s="57">
        <v>542</v>
      </c>
      <c r="W105" s="57">
        <v>453</v>
      </c>
      <c r="X105" s="58">
        <v>0.83579999999999999</v>
      </c>
      <c r="Y105" s="210"/>
      <c r="Z105" s="198">
        <v>820</v>
      </c>
      <c r="AA105" s="199">
        <v>867</v>
      </c>
      <c r="AB105" s="200">
        <v>1.0572999999999999</v>
      </c>
      <c r="AC105" s="198">
        <v>1319</v>
      </c>
      <c r="AD105" s="199">
        <v>1190</v>
      </c>
      <c r="AE105" s="200">
        <v>0.9022</v>
      </c>
      <c r="AF105" s="201">
        <v>2666569.13</v>
      </c>
      <c r="AG105" s="202">
        <v>1633172.15</v>
      </c>
      <c r="AH105" s="200">
        <v>0.61250000000000004</v>
      </c>
      <c r="AI105" s="198">
        <v>1169</v>
      </c>
      <c r="AJ105" s="199">
        <v>747</v>
      </c>
      <c r="AK105" s="200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0">
        <v>499604.51</v>
      </c>
      <c r="D106" s="360">
        <v>663423.93999999994</v>
      </c>
      <c r="E106" s="361">
        <v>0.75306976410890503</v>
      </c>
      <c r="F106" s="57">
        <v>171</v>
      </c>
      <c r="G106" s="57">
        <v>165</v>
      </c>
      <c r="H106" s="58">
        <v>0.96489999999999998</v>
      </c>
      <c r="I106" s="53">
        <v>1</v>
      </c>
      <c r="J106" s="365">
        <v>310</v>
      </c>
      <c r="K106" s="365">
        <v>253</v>
      </c>
      <c r="L106" s="366">
        <v>0.81610000000000005</v>
      </c>
      <c r="M106" s="361">
        <v>0.83579999999999999</v>
      </c>
      <c r="N106" s="59">
        <v>572222.99</v>
      </c>
      <c r="O106" s="59">
        <v>406172.17</v>
      </c>
      <c r="P106" s="58">
        <v>0.70979999999999999</v>
      </c>
      <c r="Q106" s="58">
        <v>0.7</v>
      </c>
      <c r="R106" s="365">
        <v>184</v>
      </c>
      <c r="S106" s="365">
        <v>108</v>
      </c>
      <c r="T106" s="366">
        <v>0.58699999999999997</v>
      </c>
      <c r="U106" s="366">
        <v>0.7</v>
      </c>
      <c r="V106" s="57">
        <v>175</v>
      </c>
      <c r="W106" s="57">
        <v>129</v>
      </c>
      <c r="X106" s="58">
        <v>0.73709999999999998</v>
      </c>
      <c r="Y106" s="210"/>
      <c r="Z106" s="198">
        <v>227</v>
      </c>
      <c r="AA106" s="199">
        <v>229</v>
      </c>
      <c r="AB106" s="200">
        <v>1.0087999999999999</v>
      </c>
      <c r="AC106" s="198">
        <v>397</v>
      </c>
      <c r="AD106" s="199">
        <v>305</v>
      </c>
      <c r="AE106" s="200">
        <v>0.76829999999999998</v>
      </c>
      <c r="AF106" s="201">
        <v>695372.28</v>
      </c>
      <c r="AG106" s="202">
        <v>511077.61</v>
      </c>
      <c r="AH106" s="200">
        <v>0.73499999999999999</v>
      </c>
      <c r="AI106" s="198">
        <v>280</v>
      </c>
      <c r="AJ106" s="199">
        <v>174</v>
      </c>
      <c r="AK106" s="200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2">
        <f>SUBTOTAL(9,C3:C106)</f>
        <v>470192136.08999979</v>
      </c>
      <c r="D108" s="362">
        <f>SUBTOTAL(9,D3:D106)</f>
        <v>638178100.71000016</v>
      </c>
      <c r="E108" s="363">
        <f>C108/D108</f>
        <v>0.73677259618732005</v>
      </c>
      <c r="F108" s="77">
        <f>SUBTOTAL(9,F3:F106)</f>
        <v>248276</v>
      </c>
      <c r="G108" s="77">
        <f>SUBTOTAL(9,G3:G106)</f>
        <v>233607</v>
      </c>
      <c r="H108" s="74">
        <f>G108/F108</f>
        <v>0.94091656060191076</v>
      </c>
      <c r="I108" s="75">
        <v>0.96499999999999997</v>
      </c>
      <c r="J108" s="367">
        <f>SUBTOTAL(9,J3:J106)</f>
        <v>307621</v>
      </c>
      <c r="K108" s="367">
        <f>SUBTOTAL(9,K3:K106)</f>
        <v>277778</v>
      </c>
      <c r="L108" s="368">
        <f>K108/J108</f>
        <v>0.90298776741509845</v>
      </c>
      <c r="M108" s="363">
        <v>0.88529999999999998</v>
      </c>
      <c r="N108" s="76">
        <f>SUBTOTAL(9,N3:N106)</f>
        <v>545065327.03999996</v>
      </c>
      <c r="O108" s="76">
        <f>SUBTOTAL(9,O3:O106)</f>
        <v>368968145.02999997</v>
      </c>
      <c r="P108" s="74">
        <f>O108/N108</f>
        <v>0.67692463036256023</v>
      </c>
      <c r="Q108" s="74">
        <v>0.67820000000000003</v>
      </c>
      <c r="R108" s="367">
        <f>SUBTOTAL(9,R3:R106)</f>
        <v>234602</v>
      </c>
      <c r="S108" s="367">
        <f>SUBTOTAL(9,S3:S106)</f>
        <v>147976</v>
      </c>
      <c r="T108" s="368">
        <f>S108/R108</f>
        <v>0.6307533610114151</v>
      </c>
      <c r="U108" s="368">
        <v>0.68169999999999997</v>
      </c>
      <c r="V108" s="77">
        <f>SUBTOTAL(109,V3:V106)</f>
        <v>183311</v>
      </c>
      <c r="W108" s="77">
        <f>SUBTOTAL(109,W3:W106)</f>
        <v>149963</v>
      </c>
      <c r="X108" s="74">
        <f>W108/V108</f>
        <v>0.81807965697639529</v>
      </c>
      <c r="Y108" s="211"/>
      <c r="Z108" s="203">
        <v>296609</v>
      </c>
      <c r="AA108" s="204">
        <v>301754</v>
      </c>
      <c r="AB108" s="205">
        <v>1.0173460683930697</v>
      </c>
      <c r="AC108" s="203">
        <v>401750</v>
      </c>
      <c r="AD108" s="204">
        <v>345391</v>
      </c>
      <c r="AE108" s="205">
        <v>0.85971624144368386</v>
      </c>
      <c r="AF108" s="206">
        <v>777356795.78999996</v>
      </c>
      <c r="AG108" s="207">
        <v>528420817.09000033</v>
      </c>
      <c r="AH108" s="205">
        <v>0.67976612535172487</v>
      </c>
      <c r="AI108" s="203">
        <v>311364</v>
      </c>
      <c r="AJ108" s="204">
        <v>208259</v>
      </c>
      <c r="AK108" s="205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0"/>
      <c r="Z109" s="198"/>
      <c r="AA109" s="199"/>
      <c r="AB109" s="200"/>
      <c r="AC109" s="198"/>
      <c r="AD109" s="199"/>
      <c r="AE109" s="200"/>
      <c r="AF109" s="201"/>
      <c r="AG109" s="202"/>
      <c r="AH109" s="200"/>
      <c r="AI109" s="198"/>
      <c r="AJ109" s="199"/>
      <c r="AK109" s="200"/>
      <c r="AL109" s="9"/>
    </row>
    <row r="110" spans="1:38" ht="13.8" x14ac:dyDescent="0.3">
      <c r="A110" s="224" t="s">
        <v>238</v>
      </c>
      <c r="B110" s="224" t="s">
        <v>148</v>
      </c>
      <c r="C110" s="360">
        <f>C35+C36</f>
        <v>3508655.13</v>
      </c>
      <c r="D110" s="360">
        <v>4897138.4800000004</v>
      </c>
      <c r="E110" s="361">
        <f>C110/D110</f>
        <v>0.71647047440651501</v>
      </c>
      <c r="F110" s="225">
        <f>F35+F36</f>
        <v>2887</v>
      </c>
      <c r="G110" s="225">
        <f>G35+G36</f>
        <v>2271</v>
      </c>
      <c r="H110" s="58">
        <f>G110/F110</f>
        <v>0.78662971943193627</v>
      </c>
      <c r="I110" s="53">
        <v>0.83520000000000005</v>
      </c>
      <c r="J110" s="369">
        <f>J35+J36</f>
        <v>4157</v>
      </c>
      <c r="K110" s="369">
        <f>K35+K36</f>
        <v>2850</v>
      </c>
      <c r="L110" s="366">
        <f>K110/J110</f>
        <v>0.68559057012268465</v>
      </c>
      <c r="M110" s="361">
        <v>0.70109999999999995</v>
      </c>
      <c r="N110" s="59">
        <f>N35+N36</f>
        <v>3981744.5999999996</v>
      </c>
      <c r="O110" s="59">
        <f>O35+O36</f>
        <v>2457417.2200000002</v>
      </c>
      <c r="P110" s="58">
        <f>O110/N110</f>
        <v>0.61717098078063581</v>
      </c>
      <c r="Q110" s="58">
        <v>0.64319999999999999</v>
      </c>
      <c r="R110" s="369">
        <f>R35+R36</f>
        <v>2558</v>
      </c>
      <c r="S110" s="369">
        <f>S35+S36</f>
        <v>1469</v>
      </c>
      <c r="T110" s="366">
        <f>S110/R110</f>
        <v>0.57427677873338545</v>
      </c>
      <c r="U110" s="366">
        <v>0.69369999999999998</v>
      </c>
      <c r="V110" s="225">
        <f>V35+V36</f>
        <v>1643</v>
      </c>
      <c r="W110" s="225">
        <f>W35+W36</f>
        <v>1348</v>
      </c>
      <c r="X110" s="58">
        <f>W110/V110</f>
        <v>0.82045039561777233</v>
      </c>
      <c r="Y110" s="210" t="s">
        <v>148</v>
      </c>
      <c r="Z110" s="198">
        <v>3732</v>
      </c>
      <c r="AA110" s="199">
        <v>3195</v>
      </c>
      <c r="AB110" s="200">
        <v>0.85610932475884249</v>
      </c>
      <c r="AC110" s="198">
        <v>4680</v>
      </c>
      <c r="AD110" s="199">
        <v>3943</v>
      </c>
      <c r="AE110" s="200">
        <v>0.84252136752136753</v>
      </c>
      <c r="AF110" s="201">
        <v>6585841.3700000001</v>
      </c>
      <c r="AG110" s="202">
        <v>4154756.1399999997</v>
      </c>
      <c r="AH110" s="200">
        <v>0.63086186055525961</v>
      </c>
      <c r="AI110" s="198">
        <v>3663</v>
      </c>
      <c r="AJ110" s="199">
        <v>2246</v>
      </c>
      <c r="AK110" s="200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0">
        <f>C44+C45</f>
        <v>24257713.59</v>
      </c>
      <c r="D111" s="360">
        <v>33374234.739999998</v>
      </c>
      <c r="E111" s="361">
        <f>C111/D111</f>
        <v>0.72683954490577185</v>
      </c>
      <c r="F111" s="225">
        <f>F44+F45</f>
        <v>14858</v>
      </c>
      <c r="G111" s="225">
        <f>G44+G45</f>
        <v>13687</v>
      </c>
      <c r="H111" s="58">
        <f>G111/F111</f>
        <v>0.92118723919773859</v>
      </c>
      <c r="I111" s="53">
        <v>0.98829999999999996</v>
      </c>
      <c r="J111" s="369">
        <f>J44+J45</f>
        <v>16317</v>
      </c>
      <c r="K111" s="369">
        <f>K44+K45</f>
        <v>14465</v>
      </c>
      <c r="L111" s="366">
        <f>K111/J111</f>
        <v>0.88649874364160075</v>
      </c>
      <c r="M111" s="361">
        <v>0.82720000000000005</v>
      </c>
      <c r="N111" s="59">
        <f>N44+N45</f>
        <v>27157791.27</v>
      </c>
      <c r="O111" s="59">
        <f>O44+O45</f>
        <v>19529860.27</v>
      </c>
      <c r="P111" s="58">
        <f>O111/N111</f>
        <v>0.71912550162257727</v>
      </c>
      <c r="Q111" s="58">
        <v>0.7</v>
      </c>
      <c r="R111" s="369">
        <f>R44+R45</f>
        <v>12260</v>
      </c>
      <c r="S111" s="369">
        <f>S44+S45</f>
        <v>8267</v>
      </c>
      <c r="T111" s="366">
        <f>S111/R111</f>
        <v>0.67430668841761832</v>
      </c>
      <c r="U111" s="366">
        <v>0.7</v>
      </c>
      <c r="V111" s="225">
        <f>V44+V45</f>
        <v>9993</v>
      </c>
      <c r="W111" s="225">
        <f>W44+W45</f>
        <v>8400</v>
      </c>
      <c r="X111" s="58">
        <f>W111/V111</f>
        <v>0.84058841188832178</v>
      </c>
      <c r="Y111" s="210" t="s">
        <v>149</v>
      </c>
      <c r="Z111" s="198">
        <v>15625</v>
      </c>
      <c r="AA111" s="199">
        <v>16181</v>
      </c>
      <c r="AB111" s="200">
        <v>1.0355840000000001</v>
      </c>
      <c r="AC111" s="198">
        <v>20906</v>
      </c>
      <c r="AD111" s="199">
        <v>17082</v>
      </c>
      <c r="AE111" s="200">
        <v>0.81708600401798526</v>
      </c>
      <c r="AF111" s="201">
        <v>35297471.269999996</v>
      </c>
      <c r="AG111" s="202">
        <v>26424667.350000001</v>
      </c>
      <c r="AH111" s="200">
        <v>0.74862777415046267</v>
      </c>
      <c r="AI111" s="198">
        <v>15717</v>
      </c>
      <c r="AJ111" s="199">
        <v>10952</v>
      </c>
      <c r="AK111" s="200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83">
        <v>470192136</v>
      </c>
      <c r="D113" s="362">
        <v>638178101</v>
      </c>
      <c r="E113" s="361">
        <v>0.7367725957114909</v>
      </c>
      <c r="F113" s="66">
        <v>247561</v>
      </c>
      <c r="G113" s="66">
        <v>232627</v>
      </c>
      <c r="H113" s="382">
        <v>0.93967547392359863</v>
      </c>
      <c r="I113" s="53">
        <v>0.96499999999999997</v>
      </c>
      <c r="J113" s="384">
        <v>307621</v>
      </c>
      <c r="K113" s="367">
        <v>277778</v>
      </c>
      <c r="L113" s="382">
        <v>0.90298776741509845</v>
      </c>
      <c r="M113" s="361">
        <v>0.88529999999999998</v>
      </c>
      <c r="N113" s="54">
        <v>545065327</v>
      </c>
      <c r="O113" s="54">
        <v>368968145</v>
      </c>
      <c r="P113" s="382">
        <v>0.67692463035719752</v>
      </c>
      <c r="Q113" s="53">
        <v>0.67820000000000003</v>
      </c>
      <c r="R113" s="370">
        <v>234602</v>
      </c>
      <c r="S113" s="370">
        <v>147976</v>
      </c>
      <c r="T113" s="382">
        <v>0.6307533610114151</v>
      </c>
      <c r="U113" s="361">
        <v>0.68169999999999997</v>
      </c>
      <c r="V113" s="66">
        <v>183311</v>
      </c>
      <c r="W113" s="66">
        <v>149963</v>
      </c>
      <c r="X113" s="382">
        <v>0.81807965697639529</v>
      </c>
      <c r="Y113" s="209"/>
      <c r="Z113" s="198">
        <v>295491</v>
      </c>
      <c r="AA113" s="199">
        <v>299512</v>
      </c>
      <c r="AB113" s="200">
        <v>1.0136078594610327</v>
      </c>
      <c r="AC113" s="198">
        <v>401750</v>
      </c>
      <c r="AD113" s="199">
        <v>345391</v>
      </c>
      <c r="AE113" s="200">
        <v>0.85971624144368386</v>
      </c>
      <c r="AF113" s="201">
        <v>777356796</v>
      </c>
      <c r="AG113" s="202">
        <v>528420817</v>
      </c>
      <c r="AH113" s="200">
        <v>0.67976612505231127</v>
      </c>
      <c r="AI113" s="198">
        <v>311364</v>
      </c>
      <c r="AJ113" s="199">
        <v>208259</v>
      </c>
      <c r="AK113" s="200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7" t="s">
        <v>150</v>
      </c>
      <c r="G114" s="438"/>
      <c r="H114" s="438"/>
      <c r="I114" s="439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3"/>
    </row>
    <row r="118" spans="1:38" ht="13.8" x14ac:dyDescent="0.3">
      <c r="D118" s="232"/>
      <c r="E118" s="232"/>
      <c r="F118" s="6"/>
    </row>
    <row r="119" spans="1:38" ht="13.8" x14ac:dyDescent="0.3">
      <c r="D119" s="232"/>
      <c r="E119" s="232"/>
      <c r="F119" s="6"/>
    </row>
    <row r="122" spans="1:38" x14ac:dyDescent="0.25">
      <c r="C122" s="208"/>
    </row>
    <row r="123" spans="1:38" x14ac:dyDescent="0.25">
      <c r="C123" s="20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Wells, Stephanie T</cp:lastModifiedBy>
  <cp:lastPrinted>2020-01-13T22:10:58Z</cp:lastPrinted>
  <dcterms:created xsi:type="dcterms:W3CDTF">2008-06-26T17:04:55Z</dcterms:created>
  <dcterms:modified xsi:type="dcterms:W3CDTF">2025-04-25T16:22:24Z</dcterms:modified>
</cp:coreProperties>
</file>