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gosborne\Documents\Child Welfare\"/>
    </mc:Choice>
  </mc:AlternateContent>
  <xr:revisionPtr revIDLastSave="0" documentId="8_{CB85AC8B-86FD-47C6-B932-5ABF4F39DAA9}" xr6:coauthVersionLast="46" xr6:coauthVersionMax="46" xr10:uidLastSave="{00000000-0000-0000-0000-000000000000}"/>
  <bookViews>
    <workbookView xWindow="28680" yWindow="2220" windowWidth="29040" windowHeight="15225" xr2:uid="{CB4367AA-33C1-489D-9753-CA9962409CFC}"/>
  </bookViews>
  <sheets>
    <sheet name="CARES Act IV-B1 Exp Frm" sheetId="1" r:id="rId1"/>
    <sheet name="LIST" sheetId="2" r:id="rId2"/>
  </sheets>
  <definedNames>
    <definedName name="_xlnm.Print_Area" localSheetId="0">'CARES Act IV-B1 Exp Frm'!$A$1:$E$27</definedName>
    <definedName name="_xlnm.Print_Area" localSheetId="1">LIST!$D$105:$E$115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D4" i="2"/>
  <c r="D5" i="2"/>
  <c r="D9" i="2"/>
  <c r="D10" i="2"/>
  <c r="D11" i="2"/>
  <c r="D12" i="2"/>
  <c r="D13" i="2"/>
  <c r="D15" i="2"/>
  <c r="D17" i="2"/>
  <c r="D18" i="2"/>
  <c r="D19" i="2"/>
  <c r="D20" i="2"/>
  <c r="D21" i="2"/>
  <c r="D23" i="2"/>
  <c r="D25" i="2"/>
  <c r="D26" i="2"/>
  <c r="D27" i="2"/>
  <c r="D28" i="2"/>
  <c r="D29" i="2"/>
  <c r="D31" i="2"/>
  <c r="D33" i="2"/>
  <c r="D34" i="2"/>
  <c r="D35" i="2"/>
  <c r="D36" i="2"/>
  <c r="D37" i="2"/>
  <c r="D39" i="2"/>
  <c r="D41" i="2"/>
  <c r="D42" i="2"/>
  <c r="D43" i="2"/>
  <c r="D44" i="2"/>
  <c r="D45" i="2"/>
  <c r="D47" i="2"/>
  <c r="D49" i="2"/>
  <c r="D50" i="2"/>
  <c r="D51" i="2"/>
  <c r="D52" i="2"/>
  <c r="D53" i="2"/>
  <c r="D54" i="2"/>
  <c r="D55" i="2"/>
  <c r="D57" i="2"/>
  <c r="D58" i="2"/>
  <c r="D59" i="2"/>
  <c r="D60" i="2"/>
  <c r="D61" i="2"/>
  <c r="D62" i="2"/>
  <c r="D63" i="2"/>
  <c r="D65" i="2"/>
  <c r="D66" i="2"/>
  <c r="D67" i="2"/>
  <c r="D68" i="2"/>
  <c r="D69" i="2"/>
  <c r="D70" i="2"/>
  <c r="D71" i="2"/>
  <c r="D73" i="2"/>
  <c r="D74" i="2"/>
  <c r="D75" i="2"/>
  <c r="D76" i="2"/>
  <c r="D77" i="2"/>
  <c r="D78" i="2"/>
  <c r="D79" i="2"/>
  <c r="D81" i="2"/>
  <c r="D82" i="2"/>
  <c r="D83" i="2"/>
  <c r="D84" i="2"/>
  <c r="D85" i="2"/>
  <c r="D86" i="2"/>
  <c r="D87" i="2"/>
  <c r="D89" i="2"/>
  <c r="D90" i="2"/>
  <c r="D91" i="2"/>
  <c r="D92" i="2"/>
  <c r="D93" i="2"/>
  <c r="D94" i="2"/>
  <c r="D95" i="2"/>
  <c r="D97" i="2"/>
  <c r="D98" i="2"/>
  <c r="D99" i="2"/>
  <c r="D100" i="2"/>
  <c r="D101" i="2"/>
  <c r="D2" i="2"/>
  <c r="C103" i="2"/>
  <c r="B103" i="2"/>
  <c r="D3" i="2" s="1"/>
  <c r="E115" i="2"/>
  <c r="E113" i="2"/>
  <c r="E112" i="2"/>
  <c r="E110" i="2"/>
  <c r="E22" i="1"/>
  <c r="D96" i="2" l="1"/>
  <c r="D88" i="2"/>
  <c r="D80" i="2"/>
  <c r="D72" i="2"/>
  <c r="D64" i="2"/>
  <c r="D56" i="2"/>
  <c r="D48" i="2"/>
  <c r="D40" i="2"/>
  <c r="D32" i="2"/>
  <c r="D24" i="2"/>
  <c r="D16" i="2"/>
  <c r="D8" i="2"/>
  <c r="D7" i="2"/>
  <c r="D46" i="2"/>
  <c r="D38" i="2"/>
  <c r="D30" i="2"/>
  <c r="D22" i="2"/>
  <c r="D14" i="2"/>
  <c r="D6" i="2"/>
  <c r="D103" i="2"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Bumgarner, Tina</author>
  </authors>
  <commentList>
    <comment ref="E5" authorId="0" shapeId="0" xr:uid="{9A2E69D4-9517-4C93-8AC5-503078F5EFE6}">
      <text>
        <r>
          <rPr>
            <b/>
            <sz val="9"/>
            <color indexed="81"/>
            <rFont val="Tahoma"/>
            <family val="2"/>
          </rPr>
          <t>NCDHHS:</t>
        </r>
        <r>
          <rPr>
            <sz val="9"/>
            <color indexed="81"/>
            <rFont val="Tahoma"/>
            <family val="2"/>
          </rPr>
          <t xml:space="preserve">
Amount should auto-fill after selecting County.
Value is rounded based on Children in Foster Care applied to the total distribution.</t>
        </r>
      </text>
    </comment>
  </commentList>
</comments>
</file>

<file path=xl/sharedStrings.xml><?xml version="1.0" encoding="utf-8"?>
<sst xmlns="http://schemas.openxmlformats.org/spreadsheetml/2006/main" count="145" uniqueCount="145">
  <si>
    <t>COUNTY:</t>
  </si>
  <si>
    <t>COUNTY</t>
  </si>
  <si>
    <t>YANCEY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</si>
  <si>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</si>
  <si>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</si>
  <si>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</si>
  <si>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</si>
  <si>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</si>
  <si>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</si>
  <si>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</si>
  <si>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</si>
  <si>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</si>
  <si>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</si>
  <si>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</si>
  <si>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</si>
  <si>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</si>
  <si>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</si>
  <si>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</si>
  <si>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</si>
  <si>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</si>
  <si>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</si>
  <si>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</si>
  <si>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</si>
  <si>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</si>
  <si>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</si>
  <si>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</si>
  <si>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</si>
  <si>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</si>
  <si>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</si>
  <si>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</si>
  <si>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</si>
  <si>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</si>
  <si>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</si>
  <si>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</si>
  <si>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</si>
  <si>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</si>
  <si>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</si>
  <si>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</si>
  <si>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</si>
  <si>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</si>
  <si>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</si>
  <si>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</si>
  <si>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</si>
  <si>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</si>
  <si>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</si>
  <si>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</si>
  <si>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</si>
  <si>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</si>
  <si>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</si>
  <si>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</si>
  <si>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</si>
  <si>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</si>
  <si>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</si>
  <si>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</si>
  <si>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</si>
  <si>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</si>
  <si>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</si>
  <si>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</si>
  <si>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</si>
  <si>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</si>
  <si>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</si>
  <si>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</si>
  <si>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</si>
  <si>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</si>
  <si>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</si>
  <si>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</si>
  <si>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</si>
  <si>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</si>
  <si>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</si>
  <si>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</si>
  <si>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</si>
  <si>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</si>
  <si>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</si>
  <si>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</si>
  <si>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</si>
  <si>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</si>
  <si>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</si>
  <si>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</si>
  <si>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</si>
  <si>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</si>
  <si>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</si>
  <si>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</si>
  <si>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</si>
  <si>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</si>
  <si>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</si>
  <si>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</si>
  <si>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</si>
  <si>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</si>
  <si>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</si>
  <si>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</si>
  <si>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</si>
  <si>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</si>
  <si>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</si>
  <si>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</si>
  <si>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</si>
  <si>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</si>
  <si>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</si>
  <si>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</si>
  <si>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</si>
  <si>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</si>
  <si>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</si>
  <si>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</si>
  <si>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Contact person and phone number:</t>
  </si>
  <si>
    <t>Select County Name</t>
  </si>
  <si>
    <t>Complete</t>
  </si>
  <si>
    <t>AMOUNT</t>
  </si>
  <si>
    <t xml:space="preserve">Category (see "List" for Complete Descriptions) </t>
  </si>
  <si>
    <t xml:space="preserve">Total Expenses from Table:  </t>
  </si>
  <si>
    <t>Unexpended funds that will revert:</t>
  </si>
  <si>
    <t>Actual</t>
  </si>
  <si>
    <t>Consolidated</t>
  </si>
  <si>
    <t xml:space="preserve">Purchasing of Personal Protective Equipment (PPE) for child welfare workers in efforts to minimize exposure when conducting visits. </t>
  </si>
  <si>
    <t>Purchase of Personal Protective Equipment (PPE).</t>
  </si>
  <si>
    <t xml:space="preserve">To share information and educational materials in outreach to families, including foster parents and kinship providers, from the Centers for Disease Control and Prevention (CDC) and/or North Carolina Department of Health and Human Services (NCDHHS) on how to prevent transmission of the coronavirus and where to access coronavirus testing. </t>
  </si>
  <si>
    <t>Sharing of Information and education material from CDC and NCDHHS to prevent transmission and identify access to testing.</t>
  </si>
  <si>
    <t xml:space="preserve">Use in strengthening partnerships with local and state public health authorities, and community-based organizations in efforts to offer support families at-risk because of the pandemic. </t>
  </si>
  <si>
    <t>Strengthening partnerships with Public Health authorities and community organizations.</t>
  </si>
  <si>
    <t xml:space="preserve">Partnerships with community-based organizations conducting outreach and offering services and supports to prevent child abuse and neglect. </t>
  </si>
  <si>
    <t>Partnering with community programs for outreach and support to prevent child abuse and neglect.</t>
  </si>
  <si>
    <t xml:space="preserve">Offering services and supports to parents, kinship providers, and at-risk youth to alleviate the effects of social isolation. </t>
  </si>
  <si>
    <t xml:space="preserve">The provision of concrete assistance to families (purchasing food or arranging for food delivery, obtaining household supplies, or paying utilities and rent) when a family is unable to access other pandemic related assistance. County agencies should ensure that assistance is not duplicative of any other aid provided by the CARES Act and other COVID-19 legislation.  </t>
  </si>
  <si>
    <t xml:space="preserve">Assistance to families (purchasing food, food delivery, household supplies, or paying utilities and rent) when a family is unable to access assistance. Assistance should not be duplicative of any other aid provided by the CARES Act and other COVID-19 legislation.  </t>
  </si>
  <si>
    <t xml:space="preserve">The provision of respite care services. </t>
  </si>
  <si>
    <t xml:space="preserve">Training for child welfare workers and supervisors on topics related to working with children and families during the pandemic. </t>
  </si>
  <si>
    <r>
      <t xml:space="preserve">Enhancement of agency telecommunications hardware, software, and service infrastructure to support telework and remote participation by agency employees in caseworker visits, Child and Family Team meetings, court hearings, and access to other needed services. County agencies that choose to use funds to purchase supplies or equipment must meet specific conditions outlined in 45 CFR Part 75. It must be addressed whether technological devices purchased with these funds will continue to serve a program purpose over time or how the devices will be recovered or repurposed once they no longer serve that purpose. Examples include: </t>
    </r>
    <r>
      <rPr>
        <b/>
        <sz val="11"/>
        <color theme="1"/>
        <rFont val="Calibri"/>
        <family val="2"/>
        <scheme val="minor"/>
      </rPr>
      <t>(see bullets)</t>
    </r>
  </si>
  <si>
    <t>Enhancement of agency telecommunications hardware, software, and service infrastructure to support telework and remote participation by agency employees for needed services. Purchase of supplies or equipment must meet specific conditions outlined in 45 CFR Part 75.</t>
  </si>
  <si>
    <t xml:space="preserve">To identify, secure, staff, and monitor emergency placements for children in foster care who have been exposed to the coronavirus. </t>
  </si>
  <si>
    <t>For additional lines, copy and paste as needed.</t>
  </si>
  <si>
    <t>Obligated or Actual Expense</t>
  </si>
  <si>
    <t xml:space="preserve">The use of the county allocated funds must be identified by September 30, 2021 and spent by December 30, 2021. </t>
  </si>
  <si>
    <t>The CARES Act funds must be tracked separately to ensure compliance with requirement and allowances.</t>
  </si>
  <si>
    <t>Claim Month</t>
  </si>
  <si>
    <t xml:space="preserve">Dollars for Distribution:  </t>
  </si>
  <si>
    <t>2021 CARES Act IV-B1 : Expenditure Summary</t>
  </si>
  <si>
    <t>Date</t>
  </si>
  <si>
    <t>Summary of CARES Act IV-B1 Actual and Obligated Expenditures</t>
  </si>
  <si>
    <t>Claim month is for actual expense period or anticipated for obligated expense.</t>
  </si>
  <si>
    <t>spreadsheet</t>
  </si>
  <si>
    <t>children</t>
  </si>
  <si>
    <t>County Director's Signature</t>
  </si>
  <si>
    <t>Auto-fills from Distribution Allocation</t>
  </si>
  <si>
    <t>Copy submitted should be dated &amp; signed</t>
  </si>
  <si>
    <t>Excess expenses will not be reimbursed</t>
  </si>
  <si>
    <t>Unexpended balance will revert for redistribution</t>
  </si>
  <si>
    <t xml:space="preserve">I attest that the expenditures listed were not previously claimed  for state or federal reimbursement and meet allowable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</si>
</sst>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 yyyy;@"/>
    <numFmt numFmtId="165" formatCode="mm/dd/yyyy;@"/>
    <numFmt numFmtId="166" formatCode="mm/dd/yy;@"/>
  </numFmts>
  <fonts count="19"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4"/>
      <color theme="1"/>
      <name val="Calibri"/>
      <family val="2"/>
      <scheme val="minor"/>
    </font>
    <font>
      <sz val="24"/>
      <color theme="1"/>
      <name val="Calibri"/>
      <family val="2"/>
      <scheme val="minor"/>
    </font>
    <font>
      <b/>
      <i/>
      <sz val="11"/>
      <color theme="1"/>
      <name val="Calibri"/>
      <family val="2"/>
      <scheme val="minor"/>
    </font>
    <font>
      <b/>
      <sz val="16"/>
      <color theme="0"/>
      <name val="Calibri"/>
      <family val="2"/>
      <scheme val="minor"/>
    </font>
    <font>
      <b/>
      <sz val="12"/>
      <color theme="1"/>
      <name val="Calibri"/>
      <family val="2"/>
      <scheme val="minor"/>
    </font>
    <font>
      <i/>
      <sz val="11"/>
      <color theme="1"/>
      <name val="Calibri"/>
      <family val="2"/>
      <scheme val="minor"/>
    </font>
    <font>
      <sz val="11"/>
      <color theme="0"/>
      <name val="Calibri"/>
      <family val="2"/>
      <scheme val="minor"/>
    </font>
    <font>
      <sz val="12"/>
      <color theme="1"/>
      <name val="Calibri"/>
      <family val="2"/>
      <scheme val="minor"/>
    </font>
    <font>
      <i/>
      <sz val="14"/>
      <color theme="1"/>
      <name val="Calibri"/>
      <family val="2"/>
      <scheme val="minor"/>
    </font>
    <font>
      <sz val="11"/>
      <color theme="1"/>
      <name val="Calibri"/>
      <family val="2"/>
      <scheme val="minor"/>
    </font>
    <font>
      <sz val="9"/>
      <color theme="1"/>
      <name val="Calibri"/>
      <family val="2"/>
      <scheme val="minor"/>
    </font>
    <font>
      <b/>
      <i/>
      <sz val="12"/>
      <color theme="1"/>
      <name val="Calibri"/>
      <family val="2"/>
      <scheme val="minor"/>
    </font>
    <font>
      <sz val="9"/>
      <color indexed="81"/>
      <name val="Tahoma"/>
      <family val="2"/>
    </font>
    <font>
      <b/>
      <sz val="9"/>
      <color indexed="81"/>
      <name val="Tahoma"/>
      <family val="2"/>
    </font>
    <font>
      <b/>
      <sz val="12"/>
      <color theme="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5" tint="0.39997558519241921"/>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s>
  <cellStyleXfs count="3">
    <xf numFmtId="0" fontId="0" fillId="0" borderId="0"/>
    <xf numFmtId="0" fontId="2" fillId="0" borderId="0"/>
    <xf numFmtId="44" fontId="13" fillId="0" borderId="0" applyFont="0" applyFill="0" applyBorder="0" applyAlignment="0" applyProtection="0"/>
  </cellStyleXfs>
  <cellXfs count="41">
    <xf numFmtId="0" fontId="0" fillId="0" borderId="0" xfId="0"/>
    <xf numFmtId="0" fontId="0" fillId="0" borderId="0" xfId="0" applyAlignment="1">
      <alignment horizontal="right"/>
    </xf>
    <xf numFmtId="0" fontId="3" fillId="0" borderId="1" xfId="1" applyFont="1" applyFill="1" applyBorder="1" applyAlignment="1">
      <alignment wrapText="1"/>
    </xf>
    <xf numFmtId="0" fontId="0" fillId="2" borderId="0" xfId="0" applyFill="1"/>
    <xf numFmtId="0" fontId="3" fillId="0" borderId="2" xfId="1" applyFont="1" applyFill="1" applyBorder="1" applyAlignment="1">
      <alignment wrapText="1"/>
    </xf>
    <xf numFmtId="0" fontId="0" fillId="0" borderId="0" xfId="0" applyAlignment="1">
      <alignment horizontal="right" indent="1"/>
    </xf>
    <xf numFmtId="0" fontId="9" fillId="0" borderId="0" xfId="0" applyFont="1" applyAlignment="1">
      <alignment horizontal="right" indent="1"/>
    </xf>
    <xf numFmtId="0" fontId="8" fillId="0" borderId="0" xfId="0" applyFont="1" applyAlignment="1">
      <alignment horizontal="center"/>
    </xf>
    <xf numFmtId="0" fontId="6" fillId="0" borderId="0" xfId="0" applyFont="1" applyAlignment="1">
      <alignment horizontal="right"/>
    </xf>
    <xf numFmtId="0" fontId="0" fillId="3" borderId="7" xfId="0" applyFill="1" applyBorder="1" applyProtection="1">
      <protection locked="0"/>
    </xf>
    <xf numFmtId="0" fontId="10" fillId="5" borderId="0" xfId="0" applyFont="1" applyFill="1"/>
    <xf numFmtId="44" fontId="4" fillId="3" borderId="3" xfId="2" applyFont="1" applyFill="1" applyBorder="1" applyAlignment="1" applyProtection="1">
      <alignment horizontal="center"/>
      <protection locked="0"/>
    </xf>
    <xf numFmtId="44" fontId="4" fillId="4" borderId="3" xfId="2" applyFont="1" applyFill="1" applyBorder="1" applyAlignment="1">
      <alignment horizontal="center"/>
    </xf>
    <xf numFmtId="0" fontId="9" fillId="0" borderId="0" xfId="0" applyFont="1" applyAlignment="1">
      <alignment wrapText="1"/>
    </xf>
    <xf numFmtId="0" fontId="0" fillId="0" borderId="4" xfId="0" applyBorder="1" applyAlignment="1">
      <alignment vertical="top" wrapText="1"/>
    </xf>
    <xf numFmtId="0" fontId="9" fillId="0" borderId="4" xfId="0" applyFont="1" applyBorder="1" applyAlignment="1">
      <alignment vertical="top" wrapText="1"/>
    </xf>
    <xf numFmtId="164" fontId="11" fillId="3" borderId="4" xfId="0" applyNumberFormat="1" applyFont="1" applyFill="1" applyBorder="1" applyAlignment="1" applyProtection="1">
      <alignment horizontal="center" vertical="center"/>
      <protection locked="0"/>
    </xf>
    <xf numFmtId="0" fontId="10" fillId="5" borderId="0" xfId="0" applyFont="1" applyFill="1" applyAlignment="1">
      <alignment wrapText="1"/>
    </xf>
    <xf numFmtId="0" fontId="0" fillId="3" borderId="4" xfId="0" applyNumberFormat="1" applyFill="1" applyBorder="1" applyAlignment="1" applyProtection="1">
      <alignment horizontal="center" vertical="center" wrapText="1"/>
      <protection locked="0"/>
    </xf>
    <xf numFmtId="44" fontId="11" fillId="3" borderId="4" xfId="2" applyFont="1" applyFill="1" applyBorder="1" applyAlignment="1" applyProtection="1">
      <alignment horizontal="center" vertical="center"/>
      <protection locked="0"/>
    </xf>
    <xf numFmtId="0" fontId="0" fillId="0" borderId="0" xfId="0" applyAlignment="1">
      <alignment vertical="center"/>
    </xf>
    <xf numFmtId="0" fontId="0" fillId="0" borderId="15" xfId="0" applyBorder="1"/>
    <xf numFmtId="0" fontId="0" fillId="0" borderId="16" xfId="0" applyBorder="1"/>
    <xf numFmtId="165" fontId="0" fillId="0" borderId="4" xfId="0" applyNumberFormat="1" applyBorder="1"/>
    <xf numFmtId="0" fontId="0" fillId="0" borderId="17" xfId="0" applyBorder="1"/>
    <xf numFmtId="0" fontId="12" fillId="0" borderId="0" xfId="0" applyFont="1" applyAlignment="1">
      <alignment horizontal="left" indent="2"/>
    </xf>
    <xf numFmtId="0" fontId="1" fillId="6" borderId="5" xfId="0" applyFont="1" applyFill="1" applyBorder="1" applyAlignment="1">
      <alignment horizontal="center" wrapText="1"/>
    </xf>
    <xf numFmtId="0" fontId="1" fillId="6" borderId="6" xfId="0" applyFont="1" applyFill="1" applyBorder="1" applyAlignment="1">
      <alignment horizontal="center" wrapText="1"/>
    </xf>
    <xf numFmtId="0" fontId="9" fillId="0" borderId="0" xfId="0" applyFont="1" applyAlignment="1">
      <alignment horizontal="left" vertical="center" indent="3"/>
    </xf>
    <xf numFmtId="0" fontId="3" fillId="0" borderId="2" xfId="0" applyNumberFormat="1" applyFont="1" applyFill="1" applyBorder="1" applyAlignment="1" applyProtection="1">
      <alignment wrapText="1"/>
    </xf>
    <xf numFmtId="0" fontId="0" fillId="0" borderId="0" xfId="0" applyAlignment="1">
      <alignment horizontal="left"/>
    </xf>
    <xf numFmtId="0" fontId="18" fillId="5" borderId="0" xfId="0" applyFont="1" applyFill="1"/>
    <xf numFmtId="166" fontId="14" fillId="3" borderId="8" xfId="0" applyNumberFormat="1" applyFont="1" applyFill="1" applyBorder="1" applyAlignment="1" applyProtection="1">
      <alignment horizontal="left" wrapText="1"/>
      <protection locked="0"/>
    </xf>
    <xf numFmtId="166" fontId="14" fillId="3" borderId="9" xfId="0" applyNumberFormat="1" applyFont="1" applyFill="1" applyBorder="1" applyAlignment="1" applyProtection="1">
      <alignment horizontal="left" wrapText="1"/>
      <protection locked="0"/>
    </xf>
    <xf numFmtId="0" fontId="15" fillId="6" borderId="12" xfId="0" applyFont="1" applyFill="1" applyBorder="1" applyAlignment="1">
      <alignment horizontal="center" wrapText="1"/>
    </xf>
    <xf numFmtId="0" fontId="15" fillId="6" borderId="13" xfId="0" applyFont="1" applyFill="1" applyBorder="1" applyAlignment="1">
      <alignment horizontal="center" wrapText="1"/>
    </xf>
    <xf numFmtId="0" fontId="15" fillId="6" borderId="14" xfId="0" applyFont="1" applyFill="1" applyBorder="1" applyAlignment="1">
      <alignment horizontal="center" wrapText="1"/>
    </xf>
    <xf numFmtId="0" fontId="7" fillId="7" borderId="0" xfId="0" applyFont="1" applyFill="1" applyAlignment="1">
      <alignment horizontal="center" vertical="center"/>
    </xf>
    <xf numFmtId="0" fontId="5" fillId="3" borderId="0" xfId="0" applyFont="1" applyFill="1" applyAlignment="1" applyProtection="1">
      <alignment horizontal="left"/>
      <protection locked="0"/>
    </xf>
    <xf numFmtId="0" fontId="1" fillId="6" borderId="10" xfId="0" applyFont="1" applyFill="1" applyBorder="1" applyAlignment="1">
      <alignment horizontal="center" wrapText="1"/>
    </xf>
    <xf numFmtId="0" fontId="1" fillId="6" borderId="11" xfId="0" applyFont="1" applyFill="1" applyBorder="1" applyAlignment="1">
      <alignment horizontal="center" wrapText="1"/>
    </xf>
  </cellXfs>
  <cellStyles count="3">
    <cellStyle name="Currency" xfId="2" builtinId="4"/>
    <cellStyle name="Normal" xfId="0" builtinId="0"/>
    <cellStyle name="Normal_Sheet2" xfId="1" xr:uid="{39E504A3-57B0-4FB0-9F8D-3D6733288C88}"/>
  </cellStyles>
  <dxfs count="6">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dxf>
    <dxf>
      <fill>
        <patternFill patternType="solid">
          <fgColor indexed="64"/>
          <bgColor rgb="FFFFFF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24130</xdr:colOff>
      <xdr:row>27</xdr:row>
      <xdr:rowOff>24130</xdr:rowOff>
    </xdr:to>
    <xdr:pic>
      <xdr:nvPicPr>
        <xdr:cNvPr id="2" name="Picture 1" descr="https://image.em.samsclub.com/lib/fe3015707564067a711d78/m/1/a20bb08d-87cd-4b08-8325-b8c1766101fb.gif">
          <a:extLst>
            <a:ext uri="{FF2B5EF4-FFF2-40B4-BE49-F238E27FC236}">
              <a16:creationId xmlns:a16="http://schemas.microsoft.com/office/drawing/2014/main" id="{F4CFF42A-88A7-42EC-911A-6EBEA15FF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20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C5CB61-9DEE-47F4-8601-3795BA2356E9}" name="Table1" displayName="Table1" ref="A1:A103" totalsRowCount="1" headerRowDxfId="4" dataDxfId="3" tableBorderDxfId="2" dataCellStyle="Normal_Sheet2">
  <tableColumns count="1">
    <tableColumn id="1" xr3:uid="{F0A537E8-7D1A-4DE5-B352-B13593F7AC64}" name="COUNTY" dataDxfId="1" totalsRowDxfId="0" dataCellStyle="Normal_Sheet2" totalsRowCellStyle="Normal_Sheet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D61C-E85F-4229-837B-ECDA2F5AB77D}">
  <sheetPr>
    <tabColor rgb="FFFF0000"/>
    <pageSetUpPr fitToPage="1"/>
  </sheetPr>
  <dimension ref="A1:G34"/>
  <sheetViews>
    <sheetView tabSelected="1" topLeftCell="A13" workbookViewId="0">
      <selection activeCell="A23" sqref="A23"/>
    </sheetView>
  </sheetViews>
  <sheetFormatPr defaultRowHeight="15" x14ac:dyDescent="0.25"/>
  <cols>
    <col min="1" max="1" width="19.5703125" customWidth="1"/>
    <col min="2" max="3" width="16.42578125" customWidth="1"/>
    <col min="4" max="4" width="17.85546875" customWidth="1"/>
    <col min="5" max="5" width="75.85546875" customWidth="1"/>
    <col min="7" max="7" width="39.85546875" customWidth="1"/>
  </cols>
  <sheetData>
    <row r="1" spans="1:7" ht="25.5" customHeight="1" x14ac:dyDescent="0.25">
      <c r="A1" s="37" t="s">
        <v>133</v>
      </c>
      <c r="B1" s="37"/>
      <c r="C1" s="37"/>
      <c r="D1" s="37"/>
      <c r="E1" s="37"/>
      <c r="G1" s="10"/>
    </row>
    <row r="2" spans="1:7" ht="31.5" x14ac:dyDescent="0.5">
      <c r="A2" s="1" t="s">
        <v>0</v>
      </c>
      <c r="B2" s="38"/>
      <c r="C2" s="38"/>
      <c r="D2" s="38"/>
      <c r="G2" s="10" t="s">
        <v>103</v>
      </c>
    </row>
    <row r="3" spans="1:7" ht="15.75" thickBot="1" x14ac:dyDescent="0.3">
      <c r="D3" s="8" t="s">
        <v>102</v>
      </c>
      <c r="E3" s="9"/>
      <c r="G3" s="10" t="s">
        <v>104</v>
      </c>
    </row>
    <row r="4" spans="1:7" ht="15.75" thickBot="1" x14ac:dyDescent="0.3">
      <c r="G4" s="10"/>
    </row>
    <row r="5" spans="1:7" ht="19.5" thickBot="1" x14ac:dyDescent="0.35">
      <c r="B5" s="8"/>
      <c r="D5" s="5" t="s">
        <v>132</v>
      </c>
      <c r="E5" s="11">
        <f>SUMIF(LIST!A2:A101,'CARES Act IV-B1 Exp Frm'!B2,LIST!C2:C101)</f>
        <v>0</v>
      </c>
      <c r="G5" s="10" t="s">
        <v>140</v>
      </c>
    </row>
    <row r="6" spans="1:7" ht="18" customHeight="1" x14ac:dyDescent="0.25">
      <c r="A6" s="28" t="s">
        <v>129</v>
      </c>
      <c r="G6" s="10"/>
    </row>
    <row r="7" spans="1:7" ht="18" customHeight="1" thickBot="1" x14ac:dyDescent="0.3">
      <c r="A7" s="28" t="s">
        <v>130</v>
      </c>
      <c r="G7" s="10"/>
    </row>
    <row r="8" spans="1:7" ht="16.5" thickBot="1" x14ac:dyDescent="0.3">
      <c r="A8" s="34" t="s">
        <v>135</v>
      </c>
      <c r="B8" s="35"/>
      <c r="C8" s="35"/>
      <c r="D8" s="35"/>
      <c r="E8" s="36"/>
      <c r="G8" s="10" t="s">
        <v>127</v>
      </c>
    </row>
    <row r="9" spans="1:7" ht="30" x14ac:dyDescent="0.25">
      <c r="A9" s="26" t="s">
        <v>131</v>
      </c>
      <c r="B9" s="27" t="s">
        <v>128</v>
      </c>
      <c r="C9" s="27" t="s">
        <v>105</v>
      </c>
      <c r="D9" s="39" t="s">
        <v>106</v>
      </c>
      <c r="E9" s="40"/>
      <c r="G9" s="17" t="s">
        <v>136</v>
      </c>
    </row>
    <row r="10" spans="1:7" ht="30" customHeight="1" x14ac:dyDescent="0.25">
      <c r="A10" s="16"/>
      <c r="B10" s="18"/>
      <c r="C10" s="19"/>
      <c r="D10" s="32"/>
      <c r="E10" s="33"/>
      <c r="G10" s="10"/>
    </row>
    <row r="11" spans="1:7" ht="30" customHeight="1" x14ac:dyDescent="0.25">
      <c r="A11" s="16"/>
      <c r="B11" s="18"/>
      <c r="C11" s="19"/>
      <c r="D11" s="32"/>
      <c r="E11" s="33"/>
      <c r="G11" s="10"/>
    </row>
    <row r="12" spans="1:7" ht="30" customHeight="1" x14ac:dyDescent="0.25">
      <c r="A12" s="16"/>
      <c r="B12" s="18"/>
      <c r="C12" s="19"/>
      <c r="D12" s="32"/>
      <c r="E12" s="33"/>
      <c r="G12" s="10"/>
    </row>
    <row r="13" spans="1:7" ht="30" customHeight="1" x14ac:dyDescent="0.25">
      <c r="A13" s="16"/>
      <c r="B13" s="18"/>
      <c r="C13" s="19"/>
      <c r="D13" s="32"/>
      <c r="E13" s="33"/>
      <c r="G13" s="10"/>
    </row>
    <row r="14" spans="1:7" ht="30" customHeight="1" x14ac:dyDescent="0.25">
      <c r="A14" s="16"/>
      <c r="B14" s="18"/>
      <c r="C14" s="19"/>
      <c r="D14" s="32"/>
      <c r="E14" s="33"/>
      <c r="G14" s="10"/>
    </row>
    <row r="15" spans="1:7" ht="30" customHeight="1" x14ac:dyDescent="0.25">
      <c r="A15" s="16"/>
      <c r="B15" s="18"/>
      <c r="C15" s="19"/>
      <c r="D15" s="32"/>
      <c r="E15" s="33"/>
      <c r="G15" s="10"/>
    </row>
    <row r="16" spans="1:7" ht="30" customHeight="1" x14ac:dyDescent="0.25">
      <c r="A16" s="16"/>
      <c r="B16" s="18"/>
      <c r="C16" s="19"/>
      <c r="D16" s="32"/>
      <c r="E16" s="33"/>
      <c r="G16" s="10"/>
    </row>
    <row r="17" spans="1:7" ht="30" customHeight="1" x14ac:dyDescent="0.25">
      <c r="A17" s="16"/>
      <c r="B17" s="18"/>
      <c r="C17" s="19"/>
      <c r="D17" s="32"/>
      <c r="E17" s="33"/>
      <c r="G17" s="10"/>
    </row>
    <row r="18" spans="1:7" ht="30" customHeight="1" x14ac:dyDescent="0.25">
      <c r="A18" s="16"/>
      <c r="B18" s="18"/>
      <c r="C18" s="19"/>
      <c r="D18" s="32"/>
      <c r="E18" s="33"/>
      <c r="G18" s="10"/>
    </row>
    <row r="19" spans="1:7" ht="30" customHeight="1" x14ac:dyDescent="0.25">
      <c r="A19" s="16"/>
      <c r="B19" s="18"/>
      <c r="C19" s="19"/>
      <c r="D19" s="32"/>
      <c r="E19" s="33"/>
      <c r="G19" s="10"/>
    </row>
    <row r="20" spans="1:7" ht="30" customHeight="1" x14ac:dyDescent="0.25">
      <c r="A20" s="16"/>
      <c r="B20" s="18"/>
      <c r="C20" s="19"/>
      <c r="D20" s="32"/>
      <c r="E20" s="33"/>
      <c r="G20" s="10"/>
    </row>
    <row r="21" spans="1:7" ht="30" customHeight="1" thickBot="1" x14ac:dyDescent="0.3">
      <c r="A21" s="16"/>
      <c r="B21" s="18"/>
      <c r="C21" s="19"/>
      <c r="D21" s="32"/>
      <c r="E21" s="33"/>
      <c r="G21" s="10"/>
    </row>
    <row r="22" spans="1:7" ht="24.95" customHeight="1" thickBot="1" x14ac:dyDescent="0.35">
      <c r="D22" s="6" t="s">
        <v>107</v>
      </c>
      <c r="E22" s="11">
        <f>SUM(C9:C22)</f>
        <v>0</v>
      </c>
      <c r="G22" s="10"/>
    </row>
    <row r="23" spans="1:7" ht="30.95" customHeight="1" x14ac:dyDescent="0.3">
      <c r="A23" s="25" t="s">
        <v>144</v>
      </c>
      <c r="G23" s="10"/>
    </row>
    <row r="24" spans="1:7" ht="25.5" customHeight="1" thickBot="1" x14ac:dyDescent="0.3">
      <c r="A24" s="23"/>
      <c r="B24" s="21"/>
      <c r="C24" s="24"/>
      <c r="D24" s="22"/>
      <c r="G24" s="31" t="s">
        <v>141</v>
      </c>
    </row>
    <row r="25" spans="1:7" ht="17.25" thickTop="1" thickBot="1" x14ac:dyDescent="0.3">
      <c r="A25" s="7" t="s">
        <v>134</v>
      </c>
      <c r="B25" s="7"/>
      <c r="C25" s="7" t="s">
        <v>139</v>
      </c>
      <c r="G25" s="10"/>
    </row>
    <row r="26" spans="1:7" ht="19.5" thickBot="1" x14ac:dyDescent="0.35">
      <c r="D26" s="6" t="s">
        <v>108</v>
      </c>
      <c r="E26" s="12">
        <f>IF(E5&gt;E22,E5-E22,0)</f>
        <v>0</v>
      </c>
      <c r="G26" s="10" t="s">
        <v>142</v>
      </c>
    </row>
    <row r="27" spans="1:7" x14ac:dyDescent="0.25">
      <c r="G27" s="10" t="s">
        <v>143</v>
      </c>
    </row>
    <row r="32" spans="1:7" x14ac:dyDescent="0.25">
      <c r="A32" s="20"/>
    </row>
    <row r="33" spans="1:1" x14ac:dyDescent="0.25">
      <c r="A33" s="20"/>
    </row>
    <row r="34" spans="1:1" x14ac:dyDescent="0.25">
      <c r="A34" s="20"/>
    </row>
  </sheetData>
  <sheetProtection selectLockedCells="1"/>
  <mergeCells count="16">
    <mergeCell ref="D21:E21"/>
    <mergeCell ref="A8:E8"/>
    <mergeCell ref="A1:E1"/>
    <mergeCell ref="D11:E11"/>
    <mergeCell ref="D19:E19"/>
    <mergeCell ref="D20:E20"/>
    <mergeCell ref="B2:D2"/>
    <mergeCell ref="D9:E9"/>
    <mergeCell ref="D10:E10"/>
    <mergeCell ref="D18:E18"/>
    <mergeCell ref="D12:E12"/>
    <mergeCell ref="D13:E13"/>
    <mergeCell ref="D14:E14"/>
    <mergeCell ref="D15:E15"/>
    <mergeCell ref="D16:E16"/>
    <mergeCell ref="D17:E17"/>
  </mergeCells>
  <conditionalFormatting sqref="E26">
    <cfRule type="cellIs" dxfId="5" priority="2" operator="greaterThan">
      <formula>$E$5</formula>
    </cfRule>
  </conditionalFormatting>
  <dataValidations count="1">
    <dataValidation type="list" allowBlank="1" showInputMessage="1" showErrorMessage="1" sqref="B10:B21" xr:uid="{F53D2DE3-6D9A-42A4-8424-36445E9F39F8}">
      <formula1>"OBLIGATED EXPENSE,ACTUAL EXPENSE"</formula1>
    </dataValidation>
  </dataValidations>
  <printOptions horizontalCentered="1" verticalCentered="1"/>
  <pageMargins left="0.2" right="0.2" top="0.25" bottom="0.25" header="0.3" footer="0.3"/>
  <pageSetup scale="84"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B9CC567-CA1C-4215-B63B-F4B625147A5B}">
          <x14:formula1>
            <xm:f>LIST!$A$2:$A$101</xm:f>
          </x14:formula1>
          <xm:sqref>B2</xm:sqref>
        </x14:dataValidation>
        <x14:dataValidation type="list" showInputMessage="1" showErrorMessage="1" xr:uid="{D1C51438-8CDE-4EA2-89D9-C29DBC5E0141}">
          <x14:formula1>
            <xm:f>LIST!#REF!</xm:f>
          </x14:formula1>
          <xm:sqref>B7</xm:sqref>
        </x14:dataValidation>
        <x14:dataValidation type="list" allowBlank="1" showInputMessage="1" showErrorMessage="1" xr:uid="{E01ABE0D-9664-4A75-AA72-D17783F31DA6}">
          <x14:formula1>
            <xm:f>LIST!$E$106:$E$115</xm:f>
          </x14:formula1>
          <xm:sqref>D10:E21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AD6F2-FBDE-4DAE-9A20-B6D41D3B0ED7}">
  <dimension ref="A1:E115"/>
  <sheetViews>
    <sheetView topLeftCell="A105" zoomScale="90" zoomScaleNormal="90" workbookViewId="0">
      <pane xSplit="3" ySplit="1" topLeftCell="D106" activePane="bottomRight" state="frozen"/>
      <selection activeCell="A105" sqref="A105"/>
      <selection pane="topRight" activeCell="D105" sqref="D105"/>
      <selection pane="bottomLeft" activeCell="A106" sqref="A106"/>
      <selection pane="bottomRight" activeCell="D106" sqref="D106"/>
    </sheetView>
  </sheetViews>
  <sheetFormatPr defaultRowHeight="15" x14ac:dyDescent="0.25"/>
  <cols>
    <col min="1" max="1" width="18.5703125" customWidth="1"/>
    <col min="2" max="3" width="8.85546875" customWidth="1"/>
    <col min="4" max="4" width="74.140625" customWidth="1"/>
    <col min="5" max="5" width="51.7109375" customWidth="1"/>
  </cols>
  <sheetData>
    <row r="1" spans="1:4" x14ac:dyDescent="0.25">
      <c r="A1" s="3" t="s">
        <v>1</v>
      </c>
      <c r="B1" t="s">
        <v>138</v>
      </c>
      <c r="C1" t="s">
        <v>137</v>
      </c>
      <c r="D1" s="30">
        <v>1168799</v>
      </c>
    </row>
    <row r="2" spans="1:4" x14ac:dyDescent="0.25">
      <c r="A2" s="2" t="s">
        <v>3</v>
      </c>
      <c r="B2">
        <v>79</v>
      </c>
      <c r="C2">
        <v>8894</v>
      </c>
      <c r="D2">
        <f>ROUND(B2/B$103*D$1,2)</f>
        <v>8893.77</v>
      </c>
    </row>
    <row r="3" spans="1:4" x14ac:dyDescent="0.25">
      <c r="A3" s="2" t="s">
        <v>4</v>
      </c>
      <c r="B3">
        <v>59</v>
      </c>
      <c r="C3">
        <v>6642</v>
      </c>
      <c r="D3">
        <f t="shared" ref="D3:D66" si="0">ROUND(B3/B$103*D$1,2)</f>
        <v>6642.18</v>
      </c>
    </row>
    <row r="4" spans="1:4" x14ac:dyDescent="0.25">
      <c r="A4" s="2" t="s">
        <v>5</v>
      </c>
      <c r="B4">
        <v>44</v>
      </c>
      <c r="C4">
        <v>4953</v>
      </c>
      <c r="D4">
        <f t="shared" si="0"/>
        <v>4953.49</v>
      </c>
    </row>
    <row r="5" spans="1:4" x14ac:dyDescent="0.25">
      <c r="A5" s="2" t="s">
        <v>6</v>
      </c>
      <c r="B5">
        <v>11</v>
      </c>
      <c r="C5">
        <v>1238</v>
      </c>
      <c r="D5">
        <f t="shared" si="0"/>
        <v>1238.3699999999999</v>
      </c>
    </row>
    <row r="6" spans="1:4" x14ac:dyDescent="0.25">
      <c r="A6" s="2" t="s">
        <v>7</v>
      </c>
      <c r="B6">
        <v>71</v>
      </c>
      <c r="C6">
        <v>7993</v>
      </c>
      <c r="D6">
        <f t="shared" si="0"/>
        <v>7993.14</v>
      </c>
    </row>
    <row r="7" spans="1:4" x14ac:dyDescent="0.25">
      <c r="A7" s="2" t="s">
        <v>8</v>
      </c>
      <c r="B7">
        <v>27</v>
      </c>
      <c r="C7">
        <v>3040</v>
      </c>
      <c r="D7">
        <f t="shared" si="0"/>
        <v>3039.64</v>
      </c>
    </row>
    <row r="8" spans="1:4" x14ac:dyDescent="0.25">
      <c r="A8" s="2" t="s">
        <v>9</v>
      </c>
      <c r="B8">
        <v>127</v>
      </c>
      <c r="C8">
        <v>14298</v>
      </c>
      <c r="D8">
        <f t="shared" si="0"/>
        <v>14297.58</v>
      </c>
    </row>
    <row r="9" spans="1:4" x14ac:dyDescent="0.25">
      <c r="A9" s="2" t="s">
        <v>10</v>
      </c>
      <c r="B9">
        <v>3</v>
      </c>
      <c r="C9">
        <v>338</v>
      </c>
      <c r="D9">
        <f t="shared" si="0"/>
        <v>337.74</v>
      </c>
    </row>
    <row r="10" spans="1:4" x14ac:dyDescent="0.25">
      <c r="A10" s="2" t="s">
        <v>11</v>
      </c>
      <c r="B10">
        <v>47</v>
      </c>
      <c r="C10">
        <v>5291</v>
      </c>
      <c r="D10">
        <f t="shared" si="0"/>
        <v>5291.23</v>
      </c>
    </row>
    <row r="11" spans="1:4" x14ac:dyDescent="0.25">
      <c r="A11" s="2" t="s">
        <v>12</v>
      </c>
      <c r="B11">
        <v>182</v>
      </c>
      <c r="C11">
        <v>20489</v>
      </c>
      <c r="D11">
        <f t="shared" si="0"/>
        <v>20489.45</v>
      </c>
    </row>
    <row r="12" spans="1:4" x14ac:dyDescent="0.25">
      <c r="A12" s="2" t="s">
        <v>13</v>
      </c>
      <c r="B12">
        <v>314</v>
      </c>
      <c r="C12">
        <v>35350</v>
      </c>
      <c r="D12">
        <f t="shared" si="0"/>
        <v>35349.919999999998</v>
      </c>
    </row>
    <row r="13" spans="1:4" x14ac:dyDescent="0.25">
      <c r="A13" s="2" t="s">
        <v>14</v>
      </c>
      <c r="B13">
        <v>223</v>
      </c>
      <c r="C13">
        <v>25105</v>
      </c>
      <c r="D13">
        <f t="shared" si="0"/>
        <v>25105.200000000001</v>
      </c>
    </row>
    <row r="14" spans="1:4" x14ac:dyDescent="0.25">
      <c r="A14" s="2" t="s">
        <v>15</v>
      </c>
      <c r="B14">
        <v>138</v>
      </c>
      <c r="C14">
        <v>15536</v>
      </c>
      <c r="D14">
        <f t="shared" si="0"/>
        <v>15535.95</v>
      </c>
    </row>
    <row r="15" spans="1:4" x14ac:dyDescent="0.25">
      <c r="A15" s="2" t="s">
        <v>16</v>
      </c>
      <c r="B15">
        <v>126</v>
      </c>
      <c r="C15">
        <v>14185</v>
      </c>
      <c r="D15">
        <f t="shared" si="0"/>
        <v>14185</v>
      </c>
    </row>
    <row r="16" spans="1:4" x14ac:dyDescent="0.25">
      <c r="A16" s="2" t="s">
        <v>17</v>
      </c>
      <c r="B16">
        <v>4</v>
      </c>
      <c r="C16">
        <v>450</v>
      </c>
      <c r="D16">
        <f t="shared" si="0"/>
        <v>450.32</v>
      </c>
    </row>
    <row r="17" spans="1:4" x14ac:dyDescent="0.25">
      <c r="A17" s="2" t="s">
        <v>18</v>
      </c>
      <c r="B17">
        <v>73</v>
      </c>
      <c r="C17">
        <v>8218</v>
      </c>
      <c r="D17">
        <f t="shared" si="0"/>
        <v>8218.2900000000009</v>
      </c>
    </row>
    <row r="18" spans="1:4" x14ac:dyDescent="0.25">
      <c r="A18" s="2" t="s">
        <v>19</v>
      </c>
      <c r="B18">
        <v>14</v>
      </c>
      <c r="C18">
        <v>1576</v>
      </c>
      <c r="D18">
        <f t="shared" si="0"/>
        <v>1576.11</v>
      </c>
    </row>
    <row r="19" spans="1:4" x14ac:dyDescent="0.25">
      <c r="A19" s="2" t="s">
        <v>20</v>
      </c>
      <c r="B19">
        <v>251</v>
      </c>
      <c r="C19">
        <v>28257</v>
      </c>
      <c r="D19">
        <f t="shared" si="0"/>
        <v>28257.42</v>
      </c>
    </row>
    <row r="20" spans="1:4" x14ac:dyDescent="0.25">
      <c r="A20" s="2" t="s">
        <v>21</v>
      </c>
      <c r="B20">
        <v>104</v>
      </c>
      <c r="C20">
        <v>11708</v>
      </c>
      <c r="D20">
        <f t="shared" si="0"/>
        <v>11708.25</v>
      </c>
    </row>
    <row r="21" spans="1:4" x14ac:dyDescent="0.25">
      <c r="A21" s="2" t="s">
        <v>22</v>
      </c>
      <c r="B21">
        <v>58</v>
      </c>
      <c r="C21">
        <v>6530</v>
      </c>
      <c r="D21">
        <f t="shared" si="0"/>
        <v>6529.6</v>
      </c>
    </row>
    <row r="22" spans="1:4" x14ac:dyDescent="0.25">
      <c r="A22" s="2" t="s">
        <v>23</v>
      </c>
      <c r="B22">
        <v>4</v>
      </c>
      <c r="C22">
        <v>450</v>
      </c>
      <c r="D22">
        <f t="shared" si="0"/>
        <v>450.32</v>
      </c>
    </row>
    <row r="23" spans="1:4" x14ac:dyDescent="0.25">
      <c r="A23" s="2" t="s">
        <v>24</v>
      </c>
      <c r="B23">
        <v>28</v>
      </c>
      <c r="C23">
        <v>3152</v>
      </c>
      <c r="D23">
        <f t="shared" si="0"/>
        <v>3152.22</v>
      </c>
    </row>
    <row r="24" spans="1:4" x14ac:dyDescent="0.25">
      <c r="A24" s="2" t="s">
        <v>25</v>
      </c>
      <c r="B24">
        <v>150</v>
      </c>
      <c r="C24">
        <v>16887</v>
      </c>
      <c r="D24">
        <f t="shared" si="0"/>
        <v>16886.91</v>
      </c>
    </row>
    <row r="25" spans="1:4" x14ac:dyDescent="0.25">
      <c r="A25" s="2" t="s">
        <v>26</v>
      </c>
      <c r="B25">
        <v>87</v>
      </c>
      <c r="C25">
        <v>9794</v>
      </c>
      <c r="D25">
        <f t="shared" si="0"/>
        <v>9794.41</v>
      </c>
    </row>
    <row r="26" spans="1:4" x14ac:dyDescent="0.25">
      <c r="A26" s="2" t="s">
        <v>27</v>
      </c>
      <c r="B26">
        <v>100</v>
      </c>
      <c r="C26">
        <v>11258</v>
      </c>
      <c r="D26">
        <f t="shared" si="0"/>
        <v>11257.94</v>
      </c>
    </row>
    <row r="27" spans="1:4" x14ac:dyDescent="0.25">
      <c r="A27" s="2" t="s">
        <v>28</v>
      </c>
      <c r="B27">
        <v>801</v>
      </c>
      <c r="C27">
        <v>90176</v>
      </c>
      <c r="D27">
        <f t="shared" si="0"/>
        <v>90176.07</v>
      </c>
    </row>
    <row r="28" spans="1:4" x14ac:dyDescent="0.25">
      <c r="A28" s="2" t="s">
        <v>29</v>
      </c>
      <c r="B28">
        <v>14</v>
      </c>
      <c r="C28">
        <v>1576</v>
      </c>
      <c r="D28">
        <f t="shared" si="0"/>
        <v>1576.11</v>
      </c>
    </row>
    <row r="29" spans="1:4" x14ac:dyDescent="0.25">
      <c r="A29" s="2" t="s">
        <v>30</v>
      </c>
      <c r="B29">
        <v>13</v>
      </c>
      <c r="C29">
        <v>1464</v>
      </c>
      <c r="D29">
        <f t="shared" si="0"/>
        <v>1463.53</v>
      </c>
    </row>
    <row r="30" spans="1:4" x14ac:dyDescent="0.25">
      <c r="A30" s="2" t="s">
        <v>31</v>
      </c>
      <c r="B30">
        <v>134</v>
      </c>
      <c r="C30">
        <v>15086</v>
      </c>
      <c r="D30">
        <f t="shared" si="0"/>
        <v>15085.64</v>
      </c>
    </row>
    <row r="31" spans="1:4" x14ac:dyDescent="0.25">
      <c r="A31" s="2" t="s">
        <v>32</v>
      </c>
      <c r="B31">
        <v>50</v>
      </c>
      <c r="C31">
        <v>5629</v>
      </c>
      <c r="D31">
        <f t="shared" si="0"/>
        <v>5628.97</v>
      </c>
    </row>
    <row r="32" spans="1:4" x14ac:dyDescent="0.25">
      <c r="A32" s="2" t="s">
        <v>33</v>
      </c>
      <c r="B32">
        <v>27</v>
      </c>
      <c r="C32">
        <v>3040</v>
      </c>
      <c r="D32">
        <f t="shared" si="0"/>
        <v>3039.64</v>
      </c>
    </row>
    <row r="33" spans="1:4" x14ac:dyDescent="0.25">
      <c r="A33" s="2" t="s">
        <v>34</v>
      </c>
      <c r="B33">
        <v>303</v>
      </c>
      <c r="C33">
        <v>34112</v>
      </c>
      <c r="D33">
        <f t="shared" si="0"/>
        <v>34111.550000000003</v>
      </c>
    </row>
    <row r="34" spans="1:4" x14ac:dyDescent="0.25">
      <c r="A34" s="2" t="s">
        <v>35</v>
      </c>
      <c r="B34">
        <v>45</v>
      </c>
      <c r="C34">
        <v>5066</v>
      </c>
      <c r="D34">
        <f t="shared" si="0"/>
        <v>5066.07</v>
      </c>
    </row>
    <row r="35" spans="1:4" x14ac:dyDescent="0.25">
      <c r="A35" s="2" t="s">
        <v>36</v>
      </c>
      <c r="B35">
        <v>226</v>
      </c>
      <c r="C35">
        <v>25443</v>
      </c>
      <c r="D35">
        <f t="shared" si="0"/>
        <v>25442.94</v>
      </c>
    </row>
    <row r="36" spans="1:4" x14ac:dyDescent="0.25">
      <c r="A36" s="2" t="s">
        <v>37</v>
      </c>
      <c r="B36">
        <v>54</v>
      </c>
      <c r="C36">
        <v>6079</v>
      </c>
      <c r="D36">
        <f t="shared" si="0"/>
        <v>6079.29</v>
      </c>
    </row>
    <row r="37" spans="1:4" x14ac:dyDescent="0.25">
      <c r="A37" s="2" t="s">
        <v>38</v>
      </c>
      <c r="B37">
        <v>380</v>
      </c>
      <c r="C37">
        <v>42780</v>
      </c>
      <c r="D37">
        <f t="shared" si="0"/>
        <v>42780.160000000003</v>
      </c>
    </row>
    <row r="38" spans="1:4" x14ac:dyDescent="0.25">
      <c r="A38" s="2" t="s">
        <v>39</v>
      </c>
      <c r="B38">
        <v>0</v>
      </c>
      <c r="C38">
        <v>0</v>
      </c>
      <c r="D38">
        <f t="shared" si="0"/>
        <v>0</v>
      </c>
    </row>
    <row r="39" spans="1:4" x14ac:dyDescent="0.25">
      <c r="A39" s="2" t="s">
        <v>40</v>
      </c>
      <c r="B39">
        <v>25</v>
      </c>
      <c r="C39">
        <v>2814</v>
      </c>
      <c r="D39">
        <f t="shared" si="0"/>
        <v>2814.48</v>
      </c>
    </row>
    <row r="40" spans="1:4" x14ac:dyDescent="0.25">
      <c r="A40" s="2" t="s">
        <v>41</v>
      </c>
      <c r="B40">
        <v>18</v>
      </c>
      <c r="C40">
        <v>2026</v>
      </c>
      <c r="D40">
        <f t="shared" si="0"/>
        <v>2026.43</v>
      </c>
    </row>
    <row r="41" spans="1:4" x14ac:dyDescent="0.25">
      <c r="A41" s="2" t="s">
        <v>42</v>
      </c>
      <c r="B41">
        <v>21</v>
      </c>
      <c r="C41">
        <v>2364</v>
      </c>
      <c r="D41">
        <f t="shared" si="0"/>
        <v>2364.17</v>
      </c>
    </row>
    <row r="42" spans="1:4" x14ac:dyDescent="0.25">
      <c r="A42" s="2" t="s">
        <v>43</v>
      </c>
      <c r="B42">
        <v>447</v>
      </c>
      <c r="C42">
        <v>50323</v>
      </c>
      <c r="D42">
        <f t="shared" si="0"/>
        <v>50322.98</v>
      </c>
    </row>
    <row r="43" spans="1:4" x14ac:dyDescent="0.25">
      <c r="A43" s="2" t="s">
        <v>44</v>
      </c>
      <c r="B43">
        <v>8</v>
      </c>
      <c r="C43">
        <v>901</v>
      </c>
      <c r="D43">
        <f t="shared" si="0"/>
        <v>900.63</v>
      </c>
    </row>
    <row r="44" spans="1:4" x14ac:dyDescent="0.25">
      <c r="A44" s="2" t="s">
        <v>45</v>
      </c>
      <c r="B44">
        <v>164</v>
      </c>
      <c r="C44">
        <v>18463</v>
      </c>
      <c r="D44">
        <f t="shared" si="0"/>
        <v>18463.02</v>
      </c>
    </row>
    <row r="45" spans="1:4" x14ac:dyDescent="0.25">
      <c r="A45" s="2" t="s">
        <v>46</v>
      </c>
      <c r="B45">
        <v>99</v>
      </c>
      <c r="C45">
        <v>11145</v>
      </c>
      <c r="D45">
        <f t="shared" si="0"/>
        <v>11145.36</v>
      </c>
    </row>
    <row r="46" spans="1:4" x14ac:dyDescent="0.25">
      <c r="A46" s="2" t="s">
        <v>47</v>
      </c>
      <c r="B46">
        <v>162</v>
      </c>
      <c r="C46">
        <v>18238</v>
      </c>
      <c r="D46">
        <f t="shared" si="0"/>
        <v>18237.86</v>
      </c>
    </row>
    <row r="47" spans="1:4" x14ac:dyDescent="0.25">
      <c r="A47" s="2" t="s">
        <v>48</v>
      </c>
      <c r="B47">
        <v>5</v>
      </c>
      <c r="C47">
        <v>563</v>
      </c>
      <c r="D47">
        <f t="shared" si="0"/>
        <v>562.9</v>
      </c>
    </row>
    <row r="48" spans="1:4" x14ac:dyDescent="0.25">
      <c r="A48" s="2" t="s">
        <v>49</v>
      </c>
      <c r="B48">
        <v>50</v>
      </c>
      <c r="C48">
        <v>5629</v>
      </c>
      <c r="D48">
        <f t="shared" si="0"/>
        <v>5628.97</v>
      </c>
    </row>
    <row r="49" spans="1:4" x14ac:dyDescent="0.25">
      <c r="A49" s="2" t="s">
        <v>50</v>
      </c>
      <c r="B49">
        <v>10</v>
      </c>
      <c r="C49">
        <v>1126</v>
      </c>
      <c r="D49">
        <f t="shared" si="0"/>
        <v>1125.79</v>
      </c>
    </row>
    <row r="50" spans="1:4" x14ac:dyDescent="0.25">
      <c r="A50" s="2" t="s">
        <v>51</v>
      </c>
      <c r="B50">
        <v>90</v>
      </c>
      <c r="C50">
        <v>10132</v>
      </c>
      <c r="D50">
        <f t="shared" si="0"/>
        <v>10132.14</v>
      </c>
    </row>
    <row r="51" spans="1:4" x14ac:dyDescent="0.25">
      <c r="A51" s="2" t="s">
        <v>52</v>
      </c>
      <c r="B51">
        <v>63</v>
      </c>
      <c r="C51">
        <v>7092</v>
      </c>
      <c r="D51">
        <f t="shared" si="0"/>
        <v>7092.5</v>
      </c>
    </row>
    <row r="52" spans="1:4" x14ac:dyDescent="0.25">
      <c r="A52" s="2" t="s">
        <v>53</v>
      </c>
      <c r="B52">
        <v>153</v>
      </c>
      <c r="C52">
        <v>17225</v>
      </c>
      <c r="D52">
        <f t="shared" si="0"/>
        <v>17224.64</v>
      </c>
    </row>
    <row r="53" spans="1:4" x14ac:dyDescent="0.25">
      <c r="A53" s="2" t="s">
        <v>54</v>
      </c>
      <c r="B53">
        <v>5</v>
      </c>
      <c r="C53">
        <v>563</v>
      </c>
      <c r="D53">
        <f t="shared" si="0"/>
        <v>562.9</v>
      </c>
    </row>
    <row r="54" spans="1:4" x14ac:dyDescent="0.25">
      <c r="A54" s="2" t="s">
        <v>55</v>
      </c>
      <c r="B54">
        <v>10</v>
      </c>
      <c r="C54">
        <v>1126</v>
      </c>
      <c r="D54">
        <f t="shared" si="0"/>
        <v>1125.79</v>
      </c>
    </row>
    <row r="55" spans="1:4" x14ac:dyDescent="0.25">
      <c r="A55" s="2" t="s">
        <v>56</v>
      </c>
      <c r="B55">
        <v>73</v>
      </c>
      <c r="C55">
        <v>8218</v>
      </c>
      <c r="D55">
        <f t="shared" si="0"/>
        <v>8218.2900000000009</v>
      </c>
    </row>
    <row r="56" spans="1:4" x14ac:dyDescent="0.25">
      <c r="A56" s="2" t="s">
        <v>57</v>
      </c>
      <c r="B56">
        <v>67</v>
      </c>
      <c r="C56">
        <v>7543</v>
      </c>
      <c r="D56">
        <f t="shared" si="0"/>
        <v>7542.82</v>
      </c>
    </row>
    <row r="57" spans="1:4" x14ac:dyDescent="0.25">
      <c r="A57" s="2" t="s">
        <v>58</v>
      </c>
      <c r="B57">
        <v>76</v>
      </c>
      <c r="C57">
        <v>8556</v>
      </c>
      <c r="D57">
        <f t="shared" si="0"/>
        <v>8556.0300000000007</v>
      </c>
    </row>
    <row r="58" spans="1:4" x14ac:dyDescent="0.25">
      <c r="A58" s="2" t="s">
        <v>59</v>
      </c>
      <c r="B58">
        <v>35</v>
      </c>
      <c r="C58">
        <v>3940</v>
      </c>
      <c r="D58">
        <f t="shared" si="0"/>
        <v>3940.28</v>
      </c>
    </row>
    <row r="59" spans="1:4" x14ac:dyDescent="0.25">
      <c r="A59" s="2" t="s">
        <v>60</v>
      </c>
      <c r="B59">
        <v>47</v>
      </c>
      <c r="C59">
        <v>5291</v>
      </c>
      <c r="D59">
        <f t="shared" si="0"/>
        <v>5291.23</v>
      </c>
    </row>
    <row r="60" spans="1:4" x14ac:dyDescent="0.25">
      <c r="A60" s="2" t="s">
        <v>61</v>
      </c>
      <c r="B60">
        <v>114</v>
      </c>
      <c r="C60">
        <v>12834</v>
      </c>
      <c r="D60">
        <f t="shared" si="0"/>
        <v>12834.05</v>
      </c>
    </row>
    <row r="61" spans="1:4" x14ac:dyDescent="0.25">
      <c r="A61" s="2" t="s">
        <v>62</v>
      </c>
      <c r="B61">
        <v>450</v>
      </c>
      <c r="C61">
        <v>50661</v>
      </c>
      <c r="D61">
        <f t="shared" si="0"/>
        <v>50660.72</v>
      </c>
    </row>
    <row r="62" spans="1:4" x14ac:dyDescent="0.25">
      <c r="A62" s="2" t="s">
        <v>63</v>
      </c>
      <c r="B62">
        <v>44</v>
      </c>
      <c r="C62">
        <v>4953</v>
      </c>
      <c r="D62">
        <f t="shared" si="0"/>
        <v>4953.49</v>
      </c>
    </row>
    <row r="63" spans="1:4" x14ac:dyDescent="0.25">
      <c r="A63" s="2" t="s">
        <v>64</v>
      </c>
      <c r="B63">
        <v>18</v>
      </c>
      <c r="C63">
        <v>2026</v>
      </c>
      <c r="D63">
        <f t="shared" si="0"/>
        <v>2026.43</v>
      </c>
    </row>
    <row r="64" spans="1:4" x14ac:dyDescent="0.25">
      <c r="A64" s="2" t="s">
        <v>65</v>
      </c>
      <c r="B64">
        <v>67</v>
      </c>
      <c r="C64">
        <v>7543</v>
      </c>
      <c r="D64">
        <f t="shared" si="0"/>
        <v>7542.82</v>
      </c>
    </row>
    <row r="65" spans="1:4" x14ac:dyDescent="0.25">
      <c r="A65" s="2" t="s">
        <v>66</v>
      </c>
      <c r="B65">
        <v>20</v>
      </c>
      <c r="C65">
        <v>2252</v>
      </c>
      <c r="D65">
        <f t="shared" si="0"/>
        <v>2251.59</v>
      </c>
    </row>
    <row r="66" spans="1:4" x14ac:dyDescent="0.25">
      <c r="A66" s="2" t="s">
        <v>67</v>
      </c>
      <c r="B66">
        <v>303</v>
      </c>
      <c r="C66">
        <v>34112</v>
      </c>
      <c r="D66">
        <f t="shared" si="0"/>
        <v>34111.550000000003</v>
      </c>
    </row>
    <row r="67" spans="1:4" x14ac:dyDescent="0.25">
      <c r="A67" s="2" t="s">
        <v>68</v>
      </c>
      <c r="B67">
        <v>6</v>
      </c>
      <c r="C67">
        <v>675</v>
      </c>
      <c r="D67">
        <f t="shared" ref="D67:D101" si="1">ROUND(B67/B$103*D$1,2)</f>
        <v>675.48</v>
      </c>
    </row>
    <row r="68" spans="1:4" x14ac:dyDescent="0.25">
      <c r="A68" s="2" t="s">
        <v>69</v>
      </c>
      <c r="B68">
        <v>159</v>
      </c>
      <c r="C68">
        <v>17900</v>
      </c>
      <c r="D68">
        <f t="shared" si="1"/>
        <v>17900.12</v>
      </c>
    </row>
    <row r="69" spans="1:4" x14ac:dyDescent="0.25">
      <c r="A69" s="2" t="s">
        <v>70</v>
      </c>
      <c r="B69">
        <v>65</v>
      </c>
      <c r="C69">
        <v>7318</v>
      </c>
      <c r="D69">
        <f t="shared" si="1"/>
        <v>7317.66</v>
      </c>
    </row>
    <row r="70" spans="1:4" x14ac:dyDescent="0.25">
      <c r="A70" s="2" t="s">
        <v>71</v>
      </c>
      <c r="B70">
        <v>13</v>
      </c>
      <c r="C70">
        <v>1464</v>
      </c>
      <c r="D70">
        <f t="shared" si="1"/>
        <v>1463.53</v>
      </c>
    </row>
    <row r="71" spans="1:4" x14ac:dyDescent="0.25">
      <c r="A71" s="2" t="s">
        <v>72</v>
      </c>
      <c r="B71">
        <v>20</v>
      </c>
      <c r="C71">
        <v>2252</v>
      </c>
      <c r="D71">
        <f t="shared" si="1"/>
        <v>2251.59</v>
      </c>
    </row>
    <row r="72" spans="1:4" x14ac:dyDescent="0.25">
      <c r="A72" s="2" t="s">
        <v>73</v>
      </c>
      <c r="B72">
        <v>44</v>
      </c>
      <c r="C72">
        <v>4953</v>
      </c>
      <c r="D72">
        <f t="shared" si="1"/>
        <v>4953.49</v>
      </c>
    </row>
    <row r="73" spans="1:4" x14ac:dyDescent="0.25">
      <c r="A73" s="2" t="s">
        <v>74</v>
      </c>
      <c r="B73">
        <v>7</v>
      </c>
      <c r="C73">
        <v>788</v>
      </c>
      <c r="D73">
        <f t="shared" si="1"/>
        <v>788.06</v>
      </c>
    </row>
    <row r="74" spans="1:4" x14ac:dyDescent="0.25">
      <c r="A74" s="2" t="s">
        <v>75</v>
      </c>
      <c r="B74">
        <v>85</v>
      </c>
      <c r="C74">
        <v>9569</v>
      </c>
      <c r="D74">
        <f t="shared" si="1"/>
        <v>9569.25</v>
      </c>
    </row>
    <row r="75" spans="1:4" x14ac:dyDescent="0.25">
      <c r="A75" s="2" t="s">
        <v>76</v>
      </c>
      <c r="B75">
        <v>152</v>
      </c>
      <c r="C75">
        <v>17112</v>
      </c>
      <c r="D75">
        <f t="shared" si="1"/>
        <v>17112.060000000001</v>
      </c>
    </row>
    <row r="76" spans="1:4" x14ac:dyDescent="0.25">
      <c r="A76" s="2" t="s">
        <v>77</v>
      </c>
      <c r="B76">
        <v>44</v>
      </c>
      <c r="C76">
        <v>4953</v>
      </c>
      <c r="D76">
        <f t="shared" si="1"/>
        <v>4953.49</v>
      </c>
    </row>
    <row r="77" spans="1:4" x14ac:dyDescent="0.25">
      <c r="A77" s="2" t="s">
        <v>78</v>
      </c>
      <c r="B77">
        <v>177</v>
      </c>
      <c r="C77">
        <v>19927</v>
      </c>
      <c r="D77">
        <f t="shared" si="1"/>
        <v>19926.55</v>
      </c>
    </row>
    <row r="78" spans="1:4" x14ac:dyDescent="0.25">
      <c r="A78" s="2" t="s">
        <v>79</v>
      </c>
      <c r="B78">
        <v>74</v>
      </c>
      <c r="C78">
        <v>8331</v>
      </c>
      <c r="D78">
        <f t="shared" si="1"/>
        <v>8330.8700000000008</v>
      </c>
    </row>
    <row r="79" spans="1:4" x14ac:dyDescent="0.25">
      <c r="A79" s="2" t="s">
        <v>80</v>
      </c>
      <c r="B79">
        <v>374</v>
      </c>
      <c r="C79">
        <v>42105</v>
      </c>
      <c r="D79">
        <f t="shared" si="1"/>
        <v>42104.68</v>
      </c>
    </row>
    <row r="80" spans="1:4" x14ac:dyDescent="0.25">
      <c r="A80" s="2" t="s">
        <v>81</v>
      </c>
      <c r="B80">
        <v>156</v>
      </c>
      <c r="C80">
        <v>17562</v>
      </c>
      <c r="D80">
        <f t="shared" si="1"/>
        <v>17562.38</v>
      </c>
    </row>
    <row r="81" spans="1:4" x14ac:dyDescent="0.25">
      <c r="A81" s="2" t="s">
        <v>82</v>
      </c>
      <c r="B81">
        <v>154</v>
      </c>
      <c r="C81">
        <v>17337</v>
      </c>
      <c r="D81">
        <f t="shared" si="1"/>
        <v>17337.22</v>
      </c>
    </row>
    <row r="82" spans="1:4" x14ac:dyDescent="0.25">
      <c r="A82" s="2" t="s">
        <v>83</v>
      </c>
      <c r="B82">
        <v>131</v>
      </c>
      <c r="C82">
        <v>14748</v>
      </c>
      <c r="D82">
        <f t="shared" si="1"/>
        <v>14747.9</v>
      </c>
    </row>
    <row r="83" spans="1:4" x14ac:dyDescent="0.25">
      <c r="A83" s="2" t="s">
        <v>84</v>
      </c>
      <c r="B83">
        <v>131</v>
      </c>
      <c r="C83">
        <v>14748</v>
      </c>
      <c r="D83">
        <f t="shared" si="1"/>
        <v>14747.9</v>
      </c>
    </row>
    <row r="84" spans="1:4" x14ac:dyDescent="0.25">
      <c r="A84" s="2" t="s">
        <v>85</v>
      </c>
      <c r="B84">
        <v>105</v>
      </c>
      <c r="C84">
        <v>11821</v>
      </c>
      <c r="D84">
        <f t="shared" si="1"/>
        <v>11820.83</v>
      </c>
    </row>
    <row r="85" spans="1:4" x14ac:dyDescent="0.25">
      <c r="A85" s="2" t="s">
        <v>86</v>
      </c>
      <c r="B85">
        <v>33</v>
      </c>
      <c r="C85">
        <v>3715</v>
      </c>
      <c r="D85">
        <f t="shared" si="1"/>
        <v>3715.12</v>
      </c>
    </row>
    <row r="86" spans="1:4" x14ac:dyDescent="0.25">
      <c r="A86" s="2" t="s">
        <v>87</v>
      </c>
      <c r="B86">
        <v>92</v>
      </c>
      <c r="C86">
        <v>10357</v>
      </c>
      <c r="D86">
        <f t="shared" si="1"/>
        <v>10357.299999999999</v>
      </c>
    </row>
    <row r="87" spans="1:4" x14ac:dyDescent="0.25">
      <c r="A87" s="2" t="s">
        <v>88</v>
      </c>
      <c r="B87">
        <v>129</v>
      </c>
      <c r="C87">
        <v>14523</v>
      </c>
      <c r="D87">
        <f t="shared" si="1"/>
        <v>14522.74</v>
      </c>
    </row>
    <row r="88" spans="1:4" x14ac:dyDescent="0.25">
      <c r="A88" s="2" t="s">
        <v>89</v>
      </c>
      <c r="B88">
        <v>55</v>
      </c>
      <c r="C88">
        <v>6192</v>
      </c>
      <c r="D88">
        <f t="shared" si="1"/>
        <v>6191.87</v>
      </c>
    </row>
    <row r="89" spans="1:4" x14ac:dyDescent="0.25">
      <c r="A89" s="2" t="s">
        <v>90</v>
      </c>
      <c r="B89">
        <v>62</v>
      </c>
      <c r="C89">
        <v>6980</v>
      </c>
      <c r="D89">
        <f t="shared" si="1"/>
        <v>6979.92</v>
      </c>
    </row>
    <row r="90" spans="1:4" x14ac:dyDescent="0.25">
      <c r="A90" s="2" t="s">
        <v>91</v>
      </c>
      <c r="B90">
        <v>6</v>
      </c>
      <c r="C90">
        <v>675</v>
      </c>
      <c r="D90">
        <f t="shared" si="1"/>
        <v>675.48</v>
      </c>
    </row>
    <row r="91" spans="1:4" x14ac:dyDescent="0.25">
      <c r="A91" s="2" t="s">
        <v>92</v>
      </c>
      <c r="B91">
        <v>137</v>
      </c>
      <c r="C91">
        <v>15423</v>
      </c>
      <c r="D91">
        <f t="shared" si="1"/>
        <v>15423.37</v>
      </c>
    </row>
    <row r="92" spans="1:4" x14ac:dyDescent="0.25">
      <c r="A92" s="2" t="s">
        <v>93</v>
      </c>
      <c r="B92">
        <v>46</v>
      </c>
      <c r="C92">
        <v>5179</v>
      </c>
      <c r="D92">
        <f t="shared" si="1"/>
        <v>5178.6499999999996</v>
      </c>
    </row>
    <row r="93" spans="1:4" x14ac:dyDescent="0.25">
      <c r="A93" s="2" t="s">
        <v>94</v>
      </c>
      <c r="B93">
        <v>386</v>
      </c>
      <c r="C93">
        <v>43456</v>
      </c>
      <c r="D93">
        <f t="shared" si="1"/>
        <v>43455.64</v>
      </c>
    </row>
    <row r="94" spans="1:4" x14ac:dyDescent="0.25">
      <c r="A94" s="2" t="s">
        <v>95</v>
      </c>
      <c r="B94">
        <v>2</v>
      </c>
      <c r="C94">
        <v>225</v>
      </c>
      <c r="D94">
        <f t="shared" si="1"/>
        <v>225.16</v>
      </c>
    </row>
    <row r="95" spans="1:4" x14ac:dyDescent="0.25">
      <c r="A95" s="2" t="s">
        <v>96</v>
      </c>
      <c r="B95">
        <v>24</v>
      </c>
      <c r="C95">
        <v>2702</v>
      </c>
      <c r="D95">
        <f t="shared" si="1"/>
        <v>2701.9</v>
      </c>
    </row>
    <row r="96" spans="1:4" x14ac:dyDescent="0.25">
      <c r="A96" s="2" t="s">
        <v>97</v>
      </c>
      <c r="B96">
        <v>81</v>
      </c>
      <c r="C96">
        <v>9119</v>
      </c>
      <c r="D96">
        <f t="shared" si="1"/>
        <v>9118.93</v>
      </c>
    </row>
    <row r="97" spans="1:5" x14ac:dyDescent="0.25">
      <c r="A97" s="2" t="s">
        <v>98</v>
      </c>
      <c r="B97">
        <v>57</v>
      </c>
      <c r="C97">
        <v>6417</v>
      </c>
      <c r="D97">
        <f t="shared" si="1"/>
        <v>6417.02</v>
      </c>
    </row>
    <row r="98" spans="1:5" x14ac:dyDescent="0.25">
      <c r="A98" s="2" t="s">
        <v>99</v>
      </c>
      <c r="B98">
        <v>215</v>
      </c>
      <c r="C98">
        <v>24205</v>
      </c>
      <c r="D98">
        <f t="shared" si="1"/>
        <v>24204.560000000001</v>
      </c>
    </row>
    <row r="99" spans="1:5" x14ac:dyDescent="0.25">
      <c r="A99" s="2" t="s">
        <v>100</v>
      </c>
      <c r="B99">
        <v>23</v>
      </c>
      <c r="C99">
        <v>2589</v>
      </c>
      <c r="D99">
        <f t="shared" si="1"/>
        <v>2589.33</v>
      </c>
    </row>
    <row r="100" spans="1:5" x14ac:dyDescent="0.25">
      <c r="A100" s="2" t="s">
        <v>101</v>
      </c>
      <c r="B100">
        <v>80</v>
      </c>
      <c r="C100">
        <v>9006</v>
      </c>
      <c r="D100">
        <f t="shared" si="1"/>
        <v>9006.35</v>
      </c>
    </row>
    <row r="101" spans="1:5" x14ac:dyDescent="0.25">
      <c r="A101" s="4" t="s">
        <v>2</v>
      </c>
      <c r="B101">
        <v>42</v>
      </c>
      <c r="C101">
        <v>4728</v>
      </c>
      <c r="D101">
        <f t="shared" si="1"/>
        <v>4728.33</v>
      </c>
    </row>
    <row r="102" spans="1:5" x14ac:dyDescent="0.25">
      <c r="A102" s="2"/>
    </row>
    <row r="103" spans="1:5" x14ac:dyDescent="0.25">
      <c r="A103" s="29"/>
      <c r="B103">
        <f>SUM(B2:B102)</f>
        <v>10382</v>
      </c>
      <c r="C103">
        <f>SUM(C2:C102)</f>
        <v>1168796</v>
      </c>
      <c r="D103">
        <f>SUM(D2:D102)</f>
        <v>1168799.0100000002</v>
      </c>
    </row>
    <row r="105" spans="1:5" x14ac:dyDescent="0.25">
      <c r="D105" t="s">
        <v>109</v>
      </c>
      <c r="E105" s="13" t="s">
        <v>110</v>
      </c>
    </row>
    <row r="106" spans="1:5" ht="30" x14ac:dyDescent="0.25">
      <c r="D106" s="14" t="s">
        <v>111</v>
      </c>
      <c r="E106" s="15" t="s">
        <v>112</v>
      </c>
    </row>
    <row r="107" spans="1:5" ht="75" x14ac:dyDescent="0.25">
      <c r="D107" s="14" t="s">
        <v>113</v>
      </c>
      <c r="E107" s="15" t="s">
        <v>114</v>
      </c>
    </row>
    <row r="108" spans="1:5" ht="45" x14ac:dyDescent="0.25">
      <c r="D108" s="14" t="s">
        <v>115</v>
      </c>
      <c r="E108" s="15" t="s">
        <v>116</v>
      </c>
    </row>
    <row r="109" spans="1:5" ht="30" x14ac:dyDescent="0.25">
      <c r="D109" s="14" t="s">
        <v>117</v>
      </c>
      <c r="E109" s="15" t="s">
        <v>118</v>
      </c>
    </row>
    <row r="110" spans="1:5" ht="45" x14ac:dyDescent="0.25">
      <c r="D110" s="14" t="s">
        <v>119</v>
      </c>
      <c r="E110" s="15" t="str">
        <f>+D110</f>
        <v xml:space="preserve">Offering services and supports to parents, kinship providers, and at-risk youth to alleviate the effects of social isolation. </v>
      </c>
    </row>
    <row r="111" spans="1:5" ht="75" x14ac:dyDescent="0.25">
      <c r="D111" s="14" t="s">
        <v>120</v>
      </c>
      <c r="E111" s="15" t="s">
        <v>121</v>
      </c>
    </row>
    <row r="112" spans="1:5" x14ac:dyDescent="0.25">
      <c r="D112" s="14" t="s">
        <v>122</v>
      </c>
      <c r="E112" s="15" t="str">
        <f>+D112</f>
        <v xml:space="preserve">The provision of respite care services. </v>
      </c>
    </row>
    <row r="113" spans="4:5" ht="45" x14ac:dyDescent="0.25">
      <c r="D113" s="14" t="s">
        <v>123</v>
      </c>
      <c r="E113" s="15" t="str">
        <f>+D113</f>
        <v xml:space="preserve">Training for child welfare workers and supervisors on topics related to working with children and families during the pandemic. </v>
      </c>
    </row>
    <row r="114" spans="4:5" ht="135" x14ac:dyDescent="0.25">
      <c r="D114" s="14" t="s">
        <v>124</v>
      </c>
      <c r="E114" s="15" t="s">
        <v>125</v>
      </c>
    </row>
    <row r="115" spans="4:5" ht="45" x14ac:dyDescent="0.25">
      <c r="D115" s="14" t="s">
        <v>126</v>
      </c>
      <c r="E115" s="15" t="str">
        <f>+D115</f>
        <v xml:space="preserve">To identify, secure, staff, and monitor emergency placements for children in foster care who have been exposed to the coronavirus. </v>
      </c>
    </row>
  </sheetData>
  <sortState xmlns:xlrd2="http://schemas.microsoft.com/office/spreadsheetml/2017/richdata2" ref="A2:A102">
    <sortCondition ref="A2:A102"/>
  </sortState>
  <printOptions horizontalCentered="1" verticalCentered="1"/>
  <pageMargins left="0.5" right="0.5" top="0.5" bottom="0.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CARES Act IV-B1 Exp Frm</vt:lpstr>
      <vt:lpstr>LIST</vt:lpstr>
      <vt:lpstr>'CARES Act IV-B1 Exp Frm'!Print_Area</vt:lpstr>
      <vt:lpstr>LIST!Print_Area</vt:lpstr>
    </vt:vector>
  </TitlesOfParts>
  <Company>NC 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NCDHHS County Reporting Form</dc:title>
  <dc:creator>Bumgarner, Tina</dc:creator>
  <cp:keywords>2021 July</cp:keywords>
  <cp:lastModifiedBy>Osborne, Susan G</cp:lastModifiedBy>
  <cp:lastPrinted>2021-07-30T19:48:17Z</cp:lastPrinted>
  <dcterms:created xsi:type="dcterms:W3CDTF">2020-05-21T10:55:29Z</dcterms:created>
  <dcterms:modified xsi:type="dcterms:W3CDTF">2021-08-05T20:01:50Z</dcterms:modified>
</cp:coreProperties>
</file>