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RM\Regulatory\Accountability\Pei Chi\Monitoring Tool for Providers\Monitoring Tool for Providers\FINAL COPIES\"/>
    </mc:Choice>
  </mc:AlternateContent>
  <bookViews>
    <workbookView xWindow="0" yWindow="0" windowWidth="19200" windowHeight="11955" tabRatio="944"/>
  </bookViews>
  <sheets>
    <sheet name="Instructions" sheetId="23" r:id="rId1"/>
    <sheet name="Guidelines" sheetId="24" r:id="rId2"/>
    <sheet name="Overview" sheetId="49" r:id="rId3"/>
    <sheet name="Frequency-Licensed Surveys" sheetId="63" r:id="rId4"/>
    <sheet name="Workbook Set-up" sheetId="1" r:id="rId5"/>
    <sheet name="Data Validation" sheetId="21" state="hidden" r:id="rId6"/>
    <sheet name="OVERALL SUMMARY" sheetId="16" r:id="rId7"/>
    <sheet name="Post-Payment Generic Tool" sheetId="9" r:id="rId8"/>
    <sheet name="Staff Qual Generic" sheetId="60" r:id="rId9"/>
    <sheet name="Staff Qual ACTT" sheetId="31" r:id="rId10"/>
    <sheet name="Staff Qual CST" sheetId="30" r:id="rId11"/>
    <sheet name="Staff Qual Day Tx" sheetId="40" r:id="rId12"/>
    <sheet name="Staff Qual FBC" sheetId="25" r:id="rId13"/>
    <sheet name="Staff Qual IIH" sheetId="28" r:id="rId14"/>
    <sheet name="Staff Qual MCM" sheetId="26" r:id="rId15"/>
    <sheet name="Staff Qual MST" sheetId="29" r:id="rId16"/>
    <sheet name="Staff Qual PSR" sheetId="39" r:id="rId17"/>
    <sheet name="Staff PartialHosp-MedCRT- Dtx" sheetId="37" r:id="rId18"/>
    <sheet name="Staff Qual SAIOP-SACOT" sheetId="34" r:id="rId19"/>
    <sheet name="Post-Payment Innovations Waiver" sheetId="10" r:id="rId20"/>
    <sheet name="Staff Qual Innovations Waiver" sheetId="43" r:id="rId21"/>
    <sheet name="Post-Payment Opioid" sheetId="11" r:id="rId22"/>
    <sheet name="Staff Qual Opioid" sheetId="45" r:id="rId23"/>
    <sheet name="Post-Payment DA" sheetId="12" r:id="rId24"/>
    <sheet name="Staff Qual DA" sheetId="27" r:id="rId25"/>
    <sheet name="Post-Payment Residential" sheetId="13" r:id="rId26"/>
    <sheet name="Post-Payment PRTF" sheetId="15" r:id="rId27"/>
    <sheet name="Staff Qual Residential &amp; PRTF" sheetId="44" r:id="rId28"/>
    <sheet name="Staff Credentials" sheetId="59" state="hidden" r:id="rId29"/>
    <sheet name="Post-Payment TFC" sheetId="61" r:id="rId30"/>
    <sheet name="Sample Based on Paid Claims" sheetId="19" r:id="rId31"/>
    <sheet name="Personnel List" sheetId="18" r:id="rId32"/>
    <sheet name="Data Extraction" sheetId="20" r:id="rId33"/>
  </sheets>
  <externalReferences>
    <externalReference r:id="rId34"/>
    <externalReference r:id="rId35"/>
    <externalReference r:id="rId36"/>
    <externalReference r:id="rId37"/>
    <externalReference r:id="rId38"/>
    <externalReference r:id="rId39"/>
  </externalReferences>
  <definedNames>
    <definedName name="____Q4" localSheetId="30" hidden="1">{#N/A,#N/A,FALSE,"Sheet2";#N/A,#N/A,FALSE,"Outcomes";#N/A,#N/A,FALSE,"Outcomes-AP";#N/A,#N/A,FALSE,"Outcomes-AP2";#N/A,#N/A,FALSE,"Outcomes-AP3";#N/A,#N/A,FALSE,"Outcomes-Inst";#N/A,#N/A,FALSE,"Outcomes-Inst2";#N/A,#N/A,FALSE,"Outcomes-Inst3"}</definedName>
    <definedName name="___Q4" localSheetId="31" hidden="1">{#N/A,#N/A,FALSE,"Sheet2";#N/A,#N/A,FALSE,"Outcomes";#N/A,#N/A,FALSE,"Outcomes-AP";#N/A,#N/A,FALSE,"Outcomes-AP2";#N/A,#N/A,FALSE,"Outcomes-AP3";#N/A,#N/A,FALSE,"Outcomes-Inst";#N/A,#N/A,FALSE,"Outcomes-Inst2";#N/A,#N/A,FALSE,"Outcomes-Inst3"}</definedName>
    <definedName name="__Q4" localSheetId="5" hidden="1">{#N/A,#N/A,FALSE,"Sheet2";#N/A,#N/A,FALSE,"Outcomes";#N/A,#N/A,FALSE,"Outcomes-AP";#N/A,#N/A,FALSE,"Outcomes-AP2";#N/A,#N/A,FALSE,"Outcomes-AP3";#N/A,#N/A,FALSE,"Outcomes-Inst";#N/A,#N/A,FALSE,"Outcomes-Inst2";#N/A,#N/A,FALSE,"Outcomes-Inst3"}</definedName>
    <definedName name="__Q4" localSheetId="17" hidden="1">{#N/A,#N/A,FALSE,"Sheet2";#N/A,#N/A,FALSE,"Outcomes";#N/A,#N/A,FALSE,"Outcomes-AP";#N/A,#N/A,FALSE,"Outcomes-AP2";#N/A,#N/A,FALSE,"Outcomes-AP3";#N/A,#N/A,FALSE,"Outcomes-Inst";#N/A,#N/A,FALSE,"Outcomes-Inst2";#N/A,#N/A,FALSE,"Outcomes-Inst3"}</definedName>
    <definedName name="__Q4" localSheetId="9" hidden="1">{#N/A,#N/A,FALSE,"Sheet2";#N/A,#N/A,FALSE,"Outcomes";#N/A,#N/A,FALSE,"Outcomes-AP";#N/A,#N/A,FALSE,"Outcomes-AP2";#N/A,#N/A,FALSE,"Outcomes-AP3";#N/A,#N/A,FALSE,"Outcomes-Inst";#N/A,#N/A,FALSE,"Outcomes-Inst2";#N/A,#N/A,FALSE,"Outcomes-Inst3"}</definedName>
    <definedName name="__Q4" localSheetId="10" hidden="1">{#N/A,#N/A,FALSE,"Sheet2";#N/A,#N/A,FALSE,"Outcomes";#N/A,#N/A,FALSE,"Outcomes-AP";#N/A,#N/A,FALSE,"Outcomes-AP2";#N/A,#N/A,FALSE,"Outcomes-AP3";#N/A,#N/A,FALSE,"Outcomes-Inst";#N/A,#N/A,FALSE,"Outcomes-Inst2";#N/A,#N/A,FALSE,"Outcomes-Inst3"}</definedName>
    <definedName name="__Q4" localSheetId="24" hidden="1">{#N/A,#N/A,FALSE,"Sheet2";#N/A,#N/A,FALSE,"Outcomes";#N/A,#N/A,FALSE,"Outcomes-AP";#N/A,#N/A,FALSE,"Outcomes-AP2";#N/A,#N/A,FALSE,"Outcomes-AP3";#N/A,#N/A,FALSE,"Outcomes-Inst";#N/A,#N/A,FALSE,"Outcomes-Inst2";#N/A,#N/A,FALSE,"Outcomes-Inst3"}</definedName>
    <definedName name="__Q4" localSheetId="11" hidden="1">{#N/A,#N/A,FALSE,"Sheet2";#N/A,#N/A,FALSE,"Outcomes";#N/A,#N/A,FALSE,"Outcomes-AP";#N/A,#N/A,FALSE,"Outcomes-AP2";#N/A,#N/A,FALSE,"Outcomes-AP3";#N/A,#N/A,FALSE,"Outcomes-Inst";#N/A,#N/A,FALSE,"Outcomes-Inst2";#N/A,#N/A,FALSE,"Outcomes-Inst3"}</definedName>
    <definedName name="__Q4" localSheetId="8" hidden="1">{#N/A,#N/A,FALSE,"Sheet2";#N/A,#N/A,FALSE,"Outcomes";#N/A,#N/A,FALSE,"Outcomes-AP";#N/A,#N/A,FALSE,"Outcomes-AP2";#N/A,#N/A,FALSE,"Outcomes-AP3";#N/A,#N/A,FALSE,"Outcomes-Inst";#N/A,#N/A,FALSE,"Outcomes-Inst2";#N/A,#N/A,FALSE,"Outcomes-Inst3"}</definedName>
    <definedName name="__Q4" localSheetId="13" hidden="1">{#N/A,#N/A,FALSE,"Sheet2";#N/A,#N/A,FALSE,"Outcomes";#N/A,#N/A,FALSE,"Outcomes-AP";#N/A,#N/A,FALSE,"Outcomes-AP2";#N/A,#N/A,FALSE,"Outcomes-AP3";#N/A,#N/A,FALSE,"Outcomes-Inst";#N/A,#N/A,FALSE,"Outcomes-Inst2";#N/A,#N/A,FALSE,"Outcomes-Inst3"}</definedName>
    <definedName name="__Q4" localSheetId="14" hidden="1">{#N/A,#N/A,FALSE,"Sheet2";#N/A,#N/A,FALSE,"Outcomes";#N/A,#N/A,FALSE,"Outcomes-AP";#N/A,#N/A,FALSE,"Outcomes-AP2";#N/A,#N/A,FALSE,"Outcomes-AP3";#N/A,#N/A,FALSE,"Outcomes-Inst";#N/A,#N/A,FALSE,"Outcomes-Inst2";#N/A,#N/A,FALSE,"Outcomes-Inst3"}</definedName>
    <definedName name="__Q4" localSheetId="15" hidden="1">{#N/A,#N/A,FALSE,"Sheet2";#N/A,#N/A,FALSE,"Outcomes";#N/A,#N/A,FALSE,"Outcomes-AP";#N/A,#N/A,FALSE,"Outcomes-AP2";#N/A,#N/A,FALSE,"Outcomes-AP3";#N/A,#N/A,FALSE,"Outcomes-Inst";#N/A,#N/A,FALSE,"Outcomes-Inst2";#N/A,#N/A,FALSE,"Outcomes-Inst3"}</definedName>
    <definedName name="__Q4" localSheetId="16" hidden="1">{#N/A,#N/A,FALSE,"Sheet2";#N/A,#N/A,FALSE,"Outcomes";#N/A,#N/A,FALSE,"Outcomes-AP";#N/A,#N/A,FALSE,"Outcomes-AP2";#N/A,#N/A,FALSE,"Outcomes-AP3";#N/A,#N/A,FALSE,"Outcomes-Inst";#N/A,#N/A,FALSE,"Outcomes-Inst2";#N/A,#N/A,FALSE,"Outcomes-Inst3"}</definedName>
    <definedName name="__Q4" localSheetId="18"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6" hidden="1">'OVERALL SUMMARY'!$N$8:$N$196</definedName>
    <definedName name="_Q4" localSheetId="5" hidden="1">{#N/A,#N/A,FALSE,"Sheet2";#N/A,#N/A,FALSE,"Outcomes";#N/A,#N/A,FALSE,"Outcomes-AP";#N/A,#N/A,FALSE,"Outcomes-AP2";#N/A,#N/A,FALSE,"Outcomes-AP3";#N/A,#N/A,FALSE,"Outcomes-Inst";#N/A,#N/A,FALSE,"Outcomes-Inst2";#N/A,#N/A,FALSE,"Outcomes-Inst3"}</definedName>
    <definedName name="_Q4" localSheetId="23" hidden="1">{#N/A,#N/A,FALSE,"Sheet2";#N/A,#N/A,FALSE,"Outcomes";#N/A,#N/A,FALSE,"Outcomes-AP";#N/A,#N/A,FALSE,"Outcomes-AP2";#N/A,#N/A,FALSE,"Outcomes-AP3";#N/A,#N/A,FALSE,"Outcomes-Inst";#N/A,#N/A,FALSE,"Outcomes-Inst2";#N/A,#N/A,FALSE,"Outcomes-Inst3"}</definedName>
    <definedName name="_Q4" localSheetId="7" hidden="1">{#N/A,#N/A,FALSE,"Sheet2";#N/A,#N/A,FALSE,"Outcomes";#N/A,#N/A,FALSE,"Outcomes-AP";#N/A,#N/A,FALSE,"Outcomes-AP2";#N/A,#N/A,FALSE,"Outcomes-AP3";#N/A,#N/A,FALSE,"Outcomes-Inst";#N/A,#N/A,FALSE,"Outcomes-Inst2";#N/A,#N/A,FALSE,"Outcomes-Inst3"}</definedName>
    <definedName name="_Q4" localSheetId="19" hidden="1">{#N/A,#N/A,FALSE,"Sheet2";#N/A,#N/A,FALSE,"Outcomes";#N/A,#N/A,FALSE,"Outcomes-AP";#N/A,#N/A,FALSE,"Outcomes-AP2";#N/A,#N/A,FALSE,"Outcomes-AP3";#N/A,#N/A,FALSE,"Outcomes-Inst";#N/A,#N/A,FALSE,"Outcomes-Inst2";#N/A,#N/A,FALSE,"Outcomes-Inst3"}</definedName>
    <definedName name="_Q4" localSheetId="21" hidden="1">{#N/A,#N/A,FALSE,"Sheet2";#N/A,#N/A,FALSE,"Outcomes";#N/A,#N/A,FALSE,"Outcomes-AP";#N/A,#N/A,FALSE,"Outcomes-AP2";#N/A,#N/A,FALSE,"Outcomes-AP3";#N/A,#N/A,FALSE,"Outcomes-Inst";#N/A,#N/A,FALSE,"Outcomes-Inst2";#N/A,#N/A,FALSE,"Outcomes-Inst3"}</definedName>
    <definedName name="_Q4" localSheetId="26" hidden="1">{#N/A,#N/A,FALSE,"Sheet2";#N/A,#N/A,FALSE,"Outcomes";#N/A,#N/A,FALSE,"Outcomes-AP";#N/A,#N/A,FALSE,"Outcomes-AP2";#N/A,#N/A,FALSE,"Outcomes-AP3";#N/A,#N/A,FALSE,"Outcomes-Inst";#N/A,#N/A,FALSE,"Outcomes-Inst2";#N/A,#N/A,FALSE,"Outcomes-Inst3"}</definedName>
    <definedName name="_Q4" localSheetId="25" hidden="1">{#N/A,#N/A,FALSE,"Sheet2";#N/A,#N/A,FALSE,"Outcomes";#N/A,#N/A,FALSE,"Outcomes-AP";#N/A,#N/A,FALSE,"Outcomes-AP2";#N/A,#N/A,FALSE,"Outcomes-AP3";#N/A,#N/A,FALSE,"Outcomes-Inst";#N/A,#N/A,FALSE,"Outcomes-Inst2";#N/A,#N/A,FALSE,"Outcomes-Inst3"}</definedName>
    <definedName name="_Q4" localSheetId="29" hidden="1">{#N/A,#N/A,FALSE,"Sheet2";#N/A,#N/A,FALSE,"Outcomes";#N/A,#N/A,FALSE,"Outcomes-AP";#N/A,#N/A,FALSE,"Outcomes-AP2";#N/A,#N/A,FALSE,"Outcomes-AP3";#N/A,#N/A,FALSE,"Outcomes-Inst";#N/A,#N/A,FALSE,"Outcomes-Inst2";#N/A,#N/A,FALSE,"Outcomes-Inst3"}</definedName>
    <definedName name="_Q4" localSheetId="17" hidden="1">{#N/A,#N/A,FALSE,"Sheet2";#N/A,#N/A,FALSE,"Outcomes";#N/A,#N/A,FALSE,"Outcomes-AP";#N/A,#N/A,FALSE,"Outcomes-AP2";#N/A,#N/A,FALSE,"Outcomes-AP3";#N/A,#N/A,FALSE,"Outcomes-Inst";#N/A,#N/A,FALSE,"Outcomes-Inst2";#N/A,#N/A,FALSE,"Outcomes-Inst3"}</definedName>
    <definedName name="_Q4" localSheetId="9" hidden="1">{#N/A,#N/A,FALSE,"Sheet2";#N/A,#N/A,FALSE,"Outcomes";#N/A,#N/A,FALSE,"Outcomes-AP";#N/A,#N/A,FALSE,"Outcomes-AP2";#N/A,#N/A,FALSE,"Outcomes-AP3";#N/A,#N/A,FALSE,"Outcomes-Inst";#N/A,#N/A,FALSE,"Outcomes-Inst2";#N/A,#N/A,FALSE,"Outcomes-Inst3"}</definedName>
    <definedName name="_Q4" localSheetId="10" hidden="1">{#N/A,#N/A,FALSE,"Sheet2";#N/A,#N/A,FALSE,"Outcomes";#N/A,#N/A,FALSE,"Outcomes-AP";#N/A,#N/A,FALSE,"Outcomes-AP2";#N/A,#N/A,FALSE,"Outcomes-AP3";#N/A,#N/A,FALSE,"Outcomes-Inst";#N/A,#N/A,FALSE,"Outcomes-Inst2";#N/A,#N/A,FALSE,"Outcomes-Inst3"}</definedName>
    <definedName name="_Q4" localSheetId="24" hidden="1">{#N/A,#N/A,FALSE,"Sheet2";#N/A,#N/A,FALSE,"Outcomes";#N/A,#N/A,FALSE,"Outcomes-AP";#N/A,#N/A,FALSE,"Outcomes-AP2";#N/A,#N/A,FALSE,"Outcomes-AP3";#N/A,#N/A,FALSE,"Outcomes-Inst";#N/A,#N/A,FALSE,"Outcomes-Inst2";#N/A,#N/A,FALSE,"Outcomes-Inst3"}</definedName>
    <definedName name="_Q4" localSheetId="11" hidden="1">{#N/A,#N/A,FALSE,"Sheet2";#N/A,#N/A,FALSE,"Outcomes";#N/A,#N/A,FALSE,"Outcomes-AP";#N/A,#N/A,FALSE,"Outcomes-AP2";#N/A,#N/A,FALSE,"Outcomes-AP3";#N/A,#N/A,FALSE,"Outcomes-Inst";#N/A,#N/A,FALSE,"Outcomes-Inst2";#N/A,#N/A,FALSE,"Outcomes-Inst3"}</definedName>
    <definedName name="_Q4" localSheetId="8" hidden="1">{#N/A,#N/A,FALSE,"Sheet2";#N/A,#N/A,FALSE,"Outcomes";#N/A,#N/A,FALSE,"Outcomes-AP";#N/A,#N/A,FALSE,"Outcomes-AP2";#N/A,#N/A,FALSE,"Outcomes-AP3";#N/A,#N/A,FALSE,"Outcomes-Inst";#N/A,#N/A,FALSE,"Outcomes-Inst2";#N/A,#N/A,FALSE,"Outcomes-Inst3"}</definedName>
    <definedName name="_Q4" localSheetId="13" hidden="1">{#N/A,#N/A,FALSE,"Sheet2";#N/A,#N/A,FALSE,"Outcomes";#N/A,#N/A,FALSE,"Outcomes-AP";#N/A,#N/A,FALSE,"Outcomes-AP2";#N/A,#N/A,FALSE,"Outcomes-AP3";#N/A,#N/A,FALSE,"Outcomes-Inst";#N/A,#N/A,FALSE,"Outcomes-Inst2";#N/A,#N/A,FALSE,"Outcomes-Inst3"}</definedName>
    <definedName name="_Q4" localSheetId="14" hidden="1">{#N/A,#N/A,FALSE,"Sheet2";#N/A,#N/A,FALSE,"Outcomes";#N/A,#N/A,FALSE,"Outcomes-AP";#N/A,#N/A,FALSE,"Outcomes-AP2";#N/A,#N/A,FALSE,"Outcomes-AP3";#N/A,#N/A,FALSE,"Outcomes-Inst";#N/A,#N/A,FALSE,"Outcomes-Inst2";#N/A,#N/A,FALSE,"Outcomes-Inst3"}</definedName>
    <definedName name="_Q4" localSheetId="15" hidden="1">{#N/A,#N/A,FALSE,"Sheet2";#N/A,#N/A,FALSE,"Outcomes";#N/A,#N/A,FALSE,"Outcomes-AP";#N/A,#N/A,FALSE,"Outcomes-AP2";#N/A,#N/A,FALSE,"Outcomes-AP3";#N/A,#N/A,FALSE,"Outcomes-Inst";#N/A,#N/A,FALSE,"Outcomes-Inst2";#N/A,#N/A,FALSE,"Outcomes-Inst3"}</definedName>
    <definedName name="_Q4" localSheetId="16" hidden="1">{#N/A,#N/A,FALSE,"Sheet2";#N/A,#N/A,FALSE,"Outcomes";#N/A,#N/A,FALSE,"Outcomes-AP";#N/A,#N/A,FALSE,"Outcomes-AP2";#N/A,#N/A,FALSE,"Outcomes-AP3";#N/A,#N/A,FALSE,"Outcomes-Inst";#N/A,#N/A,FALSE,"Outcomes-Inst2";#N/A,#N/A,FALSE,"Outcomes-Inst3"}</definedName>
    <definedName name="_Q4" localSheetId="18"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 localSheetId="17">'[1]Address List'!$A$4:$P$79</definedName>
    <definedName name="Address_List" localSheetId="9">'[1]Address List'!$A$4:$P$79</definedName>
    <definedName name="Address_List" localSheetId="10">'[1]Address List'!$A$4:$P$79</definedName>
    <definedName name="Address_List" localSheetId="24">'[1]Address List'!$A$4:$P$79</definedName>
    <definedName name="Address_List" localSheetId="11">'[1]Address List'!$A$4:$P$79</definedName>
    <definedName name="Address_List" localSheetId="8">'[1]Address List'!$A$4:$P$79</definedName>
    <definedName name="Address_List" localSheetId="13">'[1]Address List'!$A$4:$P$79</definedName>
    <definedName name="Address_List" localSheetId="14">'[1]Address List'!$A$4:$P$79</definedName>
    <definedName name="Address_List" localSheetId="15">'[1]Address List'!$A$4:$P$79</definedName>
    <definedName name="Address_List" localSheetId="16">'[1]Address List'!$A$4:$P$79</definedName>
    <definedName name="Address_List" localSheetId="18">'[1]Address List'!$A$4:$P$79</definedName>
    <definedName name="Address_List">'[1]Address List'!$A$4:$P$79</definedName>
    <definedName name="Analysis" localSheetId="17">'[2]Jan-Mar20211 Analysis'!$A$7:$BC$2129</definedName>
    <definedName name="Analysis" localSheetId="9">'[2]Jan-Mar20211 Analysis'!$A$7:$BC$2129</definedName>
    <definedName name="Analysis" localSheetId="10">'[2]Jan-Mar20211 Analysis'!$A$7:$BC$2129</definedName>
    <definedName name="Analysis" localSheetId="24">'[2]Jan-Mar20211 Analysis'!$A$7:$BC$2129</definedName>
    <definedName name="Analysis" localSheetId="11">'[2]Jan-Mar20211 Analysis'!$A$7:$BC$2129</definedName>
    <definedName name="Analysis" localSheetId="8">'[2]Jan-Mar20211 Analysis'!$A$7:$BC$2129</definedName>
    <definedName name="Analysis" localSheetId="13">'[2]Jan-Mar20211 Analysis'!$A$7:$BC$2129</definedName>
    <definedName name="Analysis" localSheetId="14">'[2]Jan-Mar20211 Analysis'!$A$7:$BC$2129</definedName>
    <definedName name="Analysis" localSheetId="15">'[2]Jan-Mar20211 Analysis'!$A$7:$BC$2129</definedName>
    <definedName name="Analysis" localSheetId="16">'[2]Jan-Mar20211 Analysis'!$A$7:$BC$2129</definedName>
    <definedName name="Analysis" localSheetId="18">'[2]Jan-Mar20211 Analysis'!$A$7:$BC$2129</definedName>
    <definedName name="Analysis">'[2]Jan-Mar20211 Analysis'!$A$7:$BC$2129</definedName>
    <definedName name="CABHAList">'[3]CABHA list'!$A$13:$H$230</definedName>
    <definedName name="Diagnoses" localSheetId="17">'[4]Diagnosis by Population fy04-05'!$A$2:$AD$512</definedName>
    <definedName name="Diagnoses" localSheetId="9">'[4]Diagnosis by Population fy04-05'!$A$2:$AD$512</definedName>
    <definedName name="Diagnoses" localSheetId="10">'[4]Diagnosis by Population fy04-05'!$A$2:$AD$512</definedName>
    <definedName name="Diagnoses" localSheetId="24">'[4]Diagnosis by Population fy04-05'!$A$2:$AD$512</definedName>
    <definedName name="Diagnoses" localSheetId="11">'[4]Diagnosis by Population fy04-05'!$A$2:$AD$512</definedName>
    <definedName name="Diagnoses" localSheetId="8">'[4]Diagnosis by Population fy04-05'!$A$2:$AD$512</definedName>
    <definedName name="Diagnoses" localSheetId="13">'[4]Diagnosis by Population fy04-05'!$A$2:$AD$512</definedName>
    <definedName name="Diagnoses" localSheetId="14">'[4]Diagnosis by Population fy04-05'!$A$2:$AD$512</definedName>
    <definedName name="Diagnoses" localSheetId="15">'[4]Diagnosis by Population fy04-05'!$A$2:$AD$512</definedName>
    <definedName name="Diagnoses" localSheetId="16">'[4]Diagnosis by Population fy04-05'!$A$2:$AD$512</definedName>
    <definedName name="Diagnoses" localSheetId="18">'[4]Diagnosis by Population fy04-05'!$A$2:$AD$512</definedName>
    <definedName name="Diagnoses">'[4]Diagnosis by Population fy04-05'!$A$2:$AD$512</definedName>
    <definedName name="DX" localSheetId="17">'[4]Diagnosis by Population fy04-05'!$A$3:$A$512</definedName>
    <definedName name="DX" localSheetId="9">'[4]Diagnosis by Population fy04-05'!$A$3:$A$512</definedName>
    <definedName name="DX" localSheetId="10">'[4]Diagnosis by Population fy04-05'!$A$3:$A$512</definedName>
    <definedName name="DX" localSheetId="24">'[4]Diagnosis by Population fy04-05'!$A$3:$A$512</definedName>
    <definedName name="DX" localSheetId="11">'[4]Diagnosis by Population fy04-05'!$A$3:$A$512</definedName>
    <definedName name="DX" localSheetId="8">'[4]Diagnosis by Population fy04-05'!$A$3:$A$512</definedName>
    <definedName name="DX" localSheetId="13">'[4]Diagnosis by Population fy04-05'!$A$3:$A$512</definedName>
    <definedName name="DX" localSheetId="14">'[4]Diagnosis by Population fy04-05'!$A$3:$A$512</definedName>
    <definedName name="DX" localSheetId="15">'[4]Diagnosis by Population fy04-05'!$A$3:$A$512</definedName>
    <definedName name="DX" localSheetId="16">'[4]Diagnosis by Population fy04-05'!$A$3:$A$512</definedName>
    <definedName name="DX" localSheetId="18">'[4]Diagnosis by Population fy04-05'!$A$3:$A$512</definedName>
    <definedName name="DX">'[4]Diagnosis by Population fy04-05'!$A$3:$A$512</definedName>
    <definedName name="IESummary">'[5]I&amp;E Summary Data'!$A$5:$U$218</definedName>
    <definedName name="LME_MCO" localSheetId="17">'[6]Data Validation'!$A$5:$A$15</definedName>
    <definedName name="LME_MCO" localSheetId="9">'[6]Data Validation'!$A$5:$A$15</definedName>
    <definedName name="LME_MCO" localSheetId="10">'[6]Data Validation'!$A$5:$A$15</definedName>
    <definedName name="LME_MCO" localSheetId="24">'[6]Data Validation'!$A$5:$A$15</definedName>
    <definedName name="LME_MCO" localSheetId="11">'[6]Data Validation'!$A$5:$A$15</definedName>
    <definedName name="LME_MCO" localSheetId="8">'[6]Data Validation'!$A$5:$A$15</definedName>
    <definedName name="LME_MCO" localSheetId="13">'[6]Data Validation'!$A$5:$A$15</definedName>
    <definedName name="LME_MCO" localSheetId="14">'[6]Data Validation'!$A$5:$A$15</definedName>
    <definedName name="LME_MCO" localSheetId="15">'[6]Data Validation'!$A$5:$A$15</definedName>
    <definedName name="LME_MCO" localSheetId="16">'[6]Data Validation'!$A$5:$A$15</definedName>
    <definedName name="LME_MCO" localSheetId="18">'[6]Data Validation'!$A$5:$A$15</definedName>
    <definedName name="LME_MCO">'Data Validation'!$A$5:$A$11</definedName>
    <definedName name="_xlnm.Print_Area" localSheetId="1">Guidelines!$A$1:$D$38</definedName>
    <definedName name="_xlnm.Print_Area" localSheetId="0">Instructions!$A$1:$K$108</definedName>
    <definedName name="_xlnm.Print_Area" localSheetId="6">'OVERALL SUMMARY'!$A:$L</definedName>
    <definedName name="_xlnm.Print_Area" localSheetId="2">Overview!$A$1:$A$45</definedName>
    <definedName name="_xlnm.Print_Area" localSheetId="23">'Post-Payment DA'!$A$1:$AK$26</definedName>
    <definedName name="_xlnm.Print_Area" localSheetId="7">'Post-Payment Generic Tool'!$A$1:$AK$46</definedName>
    <definedName name="_xlnm.Print_Area" localSheetId="19">'Post-Payment Innovations Waiver'!$A$1:$AK$45</definedName>
    <definedName name="_xlnm.Print_Area" localSheetId="21">'Post-Payment Opioid'!$A$1:$AK$40</definedName>
    <definedName name="_xlnm.Print_Area" localSheetId="26">'Post-Payment PRTF'!$A$1:$AK$51</definedName>
    <definedName name="_xlnm.Print_Area" localSheetId="25">'Post-Payment Residential'!$A$1:$AK$45</definedName>
    <definedName name="_xlnm.Print_Area" localSheetId="29">'Post-Payment TFC'!$A$1:$AK$39</definedName>
    <definedName name="_xlnm.Print_Area" localSheetId="17">'Staff PartialHosp-MedCRT- Dtx'!$A$3:$AK$54</definedName>
    <definedName name="_xlnm.Print_Area" localSheetId="9">'Staff Qual ACTT'!$A$3:$AK$68</definedName>
    <definedName name="_xlnm.Print_Area" localSheetId="10">'Staff Qual CST'!$A$3:$AK$66</definedName>
    <definedName name="_xlnm.Print_Area" localSheetId="24">'Staff Qual DA'!$A$3:$AK$52</definedName>
    <definedName name="_xlnm.Print_Area" localSheetId="11">'Staff Qual Day Tx'!$A$3:$AK$64</definedName>
    <definedName name="_xlnm.Print_Area" localSheetId="12">'Staff Qual FBC'!$A$3:$AK$56</definedName>
    <definedName name="_xlnm.Print_Area" localSheetId="8">'Staff Qual Generic'!$A$3:$AK$50</definedName>
    <definedName name="_xlnm.Print_Area" localSheetId="13">'Staff Qual IIH'!$A$3:$AK$68</definedName>
    <definedName name="_xlnm.Print_Area" localSheetId="20">'Staff Qual Innovations Waiver'!$A$3:$CS$56</definedName>
    <definedName name="_xlnm.Print_Area" localSheetId="14">'Staff Qual MCM'!$A$3:$AK$52</definedName>
    <definedName name="_xlnm.Print_Area" localSheetId="15">'Staff Qual MST'!$A$3:$AK$58</definedName>
    <definedName name="_xlnm.Print_Area" localSheetId="22">'Staff Qual Opioid'!$A$3:$AK$56</definedName>
    <definedName name="_xlnm.Print_Area" localSheetId="16">'Staff Qual PSR'!$A$3:$AK$56</definedName>
    <definedName name="_xlnm.Print_Area" localSheetId="27">'Staff Qual Residential &amp; PRTF'!$A$3:$FA$54</definedName>
    <definedName name="_xlnm.Print_Area" localSheetId="18">'Staff Qual SAIOP-SACOT'!$A$3:$AK$54</definedName>
    <definedName name="_xlnm.Print_Titles" localSheetId="6">'OVERALL SUMMARY'!$1:$8</definedName>
    <definedName name="_xlnm.Print_Titles" localSheetId="23">'Post-Payment DA'!$A:$B,'Post-Payment DA'!$1:$7</definedName>
    <definedName name="_xlnm.Print_Titles" localSheetId="7">'Post-Payment Generic Tool'!$A:$B,'Post-Payment Generic Tool'!$1:$7</definedName>
    <definedName name="_xlnm.Print_Titles" localSheetId="19">'Post-Payment Innovations Waiver'!$A:$B,'Post-Payment Innovations Waiver'!$1:$7</definedName>
    <definedName name="_xlnm.Print_Titles" localSheetId="21">'Post-Payment Opioid'!$A:$B,'Post-Payment Opioid'!$1:$7</definedName>
    <definedName name="_xlnm.Print_Titles" localSheetId="26">'Post-Payment PRTF'!$A:$B,'Post-Payment PRTF'!$1:$7</definedName>
    <definedName name="_xlnm.Print_Titles" localSheetId="25">'Post-Payment Residential'!$A:$B,'Post-Payment Residential'!$1:$7</definedName>
    <definedName name="_xlnm.Print_Titles" localSheetId="29">'Post-Payment TFC'!$A:$B,'Post-Payment TFC'!$1:$7</definedName>
    <definedName name="_xlnm.Print_Titles" localSheetId="17">'Staff PartialHosp-MedCRT- Dtx'!$A:$B,'Staff PartialHosp-MedCRT- Dtx'!$3:$8</definedName>
    <definedName name="_xlnm.Print_Titles" localSheetId="9">'Staff Qual ACTT'!$A:$B,'Staff Qual ACTT'!$3:$8</definedName>
    <definedName name="_xlnm.Print_Titles" localSheetId="10">'Staff Qual CST'!$A:$B,'Staff Qual CST'!$3:$8</definedName>
    <definedName name="_xlnm.Print_Titles" localSheetId="24">'Staff Qual DA'!$A:$B,'Staff Qual DA'!$3:$8</definedName>
    <definedName name="_xlnm.Print_Titles" localSheetId="11">'Staff Qual Day Tx'!$B:$B,'Staff Qual Day Tx'!$3:$8</definedName>
    <definedName name="_xlnm.Print_Titles" localSheetId="12">'Staff Qual FBC'!$A:$B,'Staff Qual FBC'!$3:$8</definedName>
    <definedName name="_xlnm.Print_Titles" localSheetId="8">'Staff Qual Generic'!$A:$B,'Staff Qual Generic'!$3:$8</definedName>
    <definedName name="_xlnm.Print_Titles" localSheetId="13">'Staff Qual IIH'!$A:$B,'Staff Qual IIH'!$3:$8</definedName>
    <definedName name="_xlnm.Print_Titles" localSheetId="20">'Staff Qual Innovations Waiver'!$A:$B,'Staff Qual Innovations Waiver'!$3:$8</definedName>
    <definedName name="_xlnm.Print_Titles" localSheetId="14">'Staff Qual MCM'!$A:$B,'Staff Qual MCM'!$3:$8</definedName>
    <definedName name="_xlnm.Print_Titles" localSheetId="15">'Staff Qual MST'!$A:$B,'Staff Qual MST'!$3:$8</definedName>
    <definedName name="_xlnm.Print_Titles" localSheetId="22">'Staff Qual Opioid'!$A:$B,'Staff Qual Opioid'!$3:$8</definedName>
    <definedName name="_xlnm.Print_Titles" localSheetId="16">'Staff Qual PSR'!$A:$B,'Staff Qual PSR'!$3:$8</definedName>
    <definedName name="_xlnm.Print_Titles" localSheetId="27">'Staff Qual Residential &amp; PRTF'!$A:$B,'Staff Qual Residential &amp; PRTF'!$3:$8</definedName>
    <definedName name="_xlnm.Print_Titles" localSheetId="18">'Staff Qual SAIOP-SACOT'!$A:$B,'Staff Qual SAIOP-SACOT'!$3:$8</definedName>
    <definedName name="Service_Category" localSheetId="29">#REF!</definedName>
    <definedName name="Service_Category" localSheetId="17">'[6]Frequency - Licensed Surveys'!$A$4:$A$36</definedName>
    <definedName name="Service_Category" localSheetId="9">'[6]Frequency - Licensed Surveys'!$A$4:$A$36</definedName>
    <definedName name="Service_Category" localSheetId="10">'[6]Frequency - Licensed Surveys'!$A$4:$A$36</definedName>
    <definedName name="Service_Category" localSheetId="24">'[6]Frequency - Licensed Surveys'!$A$4:$A$36</definedName>
    <definedName name="Service_Category" localSheetId="11">'[6]Frequency - Licensed Surveys'!$A$4:$A$36</definedName>
    <definedName name="Service_Category" localSheetId="8">'[6]Frequency - Licensed Surveys'!$A$4:$A$36</definedName>
    <definedName name="Service_Category" localSheetId="13">'[6]Frequency - Licensed Surveys'!$A$4:$A$36</definedName>
    <definedName name="Service_Category" localSheetId="14">'[6]Frequency - Licensed Surveys'!$A$4:$A$36</definedName>
    <definedName name="Service_Category" localSheetId="15">'[6]Frequency - Licensed Surveys'!$A$4:$A$36</definedName>
    <definedName name="Service_Category" localSheetId="16">'[6]Frequency - Licensed Surveys'!$A$4:$A$36</definedName>
    <definedName name="Service_Category" localSheetId="18">'[6]Frequency - Licensed Surveys'!$A$4:$A$36</definedName>
    <definedName name="Service_Category">#REF!</definedName>
    <definedName name="Staff_Credentials">'Staff Credentials'!$A$1:$A$22</definedName>
    <definedName name="test" localSheetId="5" hidden="1">{#N/A,#N/A,FALSE,"Sheet2";#N/A,#N/A,FALSE,"Outcomes";#N/A,#N/A,FALSE,"Outcomes-AP";#N/A,#N/A,FALSE,"Outcomes-AP2";#N/A,#N/A,FALSE,"Outcomes-AP3";#N/A,#N/A,FALSE,"Outcomes-Inst";#N/A,#N/A,FALSE,"Outcomes-Inst2";#N/A,#N/A,FALSE,"Outcomes-Inst3"}</definedName>
    <definedName name="test" localSheetId="31" hidden="1">{#N/A,#N/A,FALSE,"Sheet2";#N/A,#N/A,FALSE,"Outcomes";#N/A,#N/A,FALSE,"Outcomes-AP";#N/A,#N/A,FALSE,"Outcomes-AP2";#N/A,#N/A,FALSE,"Outcomes-AP3";#N/A,#N/A,FALSE,"Outcomes-Inst";#N/A,#N/A,FALSE,"Outcomes-Inst2";#N/A,#N/A,FALSE,"Outcomes-Inst3"}</definedName>
    <definedName name="test" localSheetId="23" hidden="1">{#N/A,#N/A,FALSE,"Sheet2";#N/A,#N/A,FALSE,"Outcomes";#N/A,#N/A,FALSE,"Outcomes-AP";#N/A,#N/A,FALSE,"Outcomes-AP2";#N/A,#N/A,FALSE,"Outcomes-AP3";#N/A,#N/A,FALSE,"Outcomes-Inst";#N/A,#N/A,FALSE,"Outcomes-Inst2";#N/A,#N/A,FALSE,"Outcomes-Inst3"}</definedName>
    <definedName name="test" localSheetId="7" hidden="1">{#N/A,#N/A,FALSE,"Sheet2";#N/A,#N/A,FALSE,"Outcomes";#N/A,#N/A,FALSE,"Outcomes-AP";#N/A,#N/A,FALSE,"Outcomes-AP2";#N/A,#N/A,FALSE,"Outcomes-AP3";#N/A,#N/A,FALSE,"Outcomes-Inst";#N/A,#N/A,FALSE,"Outcomes-Inst2";#N/A,#N/A,FALSE,"Outcomes-Inst3"}</definedName>
    <definedName name="test" localSheetId="19" hidden="1">{#N/A,#N/A,FALSE,"Sheet2";#N/A,#N/A,FALSE,"Outcomes";#N/A,#N/A,FALSE,"Outcomes-AP";#N/A,#N/A,FALSE,"Outcomes-AP2";#N/A,#N/A,FALSE,"Outcomes-AP3";#N/A,#N/A,FALSE,"Outcomes-Inst";#N/A,#N/A,FALSE,"Outcomes-Inst2";#N/A,#N/A,FALSE,"Outcomes-Inst3"}</definedName>
    <definedName name="test" localSheetId="21" hidden="1">{#N/A,#N/A,FALSE,"Sheet2";#N/A,#N/A,FALSE,"Outcomes";#N/A,#N/A,FALSE,"Outcomes-AP";#N/A,#N/A,FALSE,"Outcomes-AP2";#N/A,#N/A,FALSE,"Outcomes-AP3";#N/A,#N/A,FALSE,"Outcomes-Inst";#N/A,#N/A,FALSE,"Outcomes-Inst2";#N/A,#N/A,FALSE,"Outcomes-Inst3"}</definedName>
    <definedName name="test" localSheetId="26" hidden="1">{#N/A,#N/A,FALSE,"Sheet2";#N/A,#N/A,FALSE,"Outcomes";#N/A,#N/A,FALSE,"Outcomes-AP";#N/A,#N/A,FALSE,"Outcomes-AP2";#N/A,#N/A,FALSE,"Outcomes-AP3";#N/A,#N/A,FALSE,"Outcomes-Inst";#N/A,#N/A,FALSE,"Outcomes-Inst2";#N/A,#N/A,FALSE,"Outcomes-Inst3"}</definedName>
    <definedName name="test" localSheetId="25" hidden="1">{#N/A,#N/A,FALSE,"Sheet2";#N/A,#N/A,FALSE,"Outcomes";#N/A,#N/A,FALSE,"Outcomes-AP";#N/A,#N/A,FALSE,"Outcomes-AP2";#N/A,#N/A,FALSE,"Outcomes-AP3";#N/A,#N/A,FALSE,"Outcomes-Inst";#N/A,#N/A,FALSE,"Outcomes-Inst2";#N/A,#N/A,FALSE,"Outcomes-Inst3"}</definedName>
    <definedName name="test" localSheetId="29" hidden="1">{#N/A,#N/A,FALSE,"Sheet2";#N/A,#N/A,FALSE,"Outcomes";#N/A,#N/A,FALSE,"Outcomes-AP";#N/A,#N/A,FALSE,"Outcomes-AP2";#N/A,#N/A,FALSE,"Outcomes-AP3";#N/A,#N/A,FALSE,"Outcomes-Inst";#N/A,#N/A,FALSE,"Outcomes-Inst2";#N/A,#N/A,FALSE,"Outcomes-Inst3"}</definedName>
    <definedName name="test" localSheetId="30" hidden="1">{#N/A,#N/A,FALSE,"Sheet2";#N/A,#N/A,FALSE,"Outcomes";#N/A,#N/A,FALSE,"Outcomes-AP";#N/A,#N/A,FALSE,"Outcomes-AP2";#N/A,#N/A,FALSE,"Outcomes-AP3";#N/A,#N/A,FALSE,"Outcomes-Inst";#N/A,#N/A,FALSE,"Outcomes-Inst2";#N/A,#N/A,FALSE,"Outcomes-Inst3"}</definedName>
    <definedName name="test" localSheetId="17" hidden="1">{#N/A,#N/A,FALSE,"Sheet2";#N/A,#N/A,FALSE,"Outcomes";#N/A,#N/A,FALSE,"Outcomes-AP";#N/A,#N/A,FALSE,"Outcomes-AP2";#N/A,#N/A,FALSE,"Outcomes-AP3";#N/A,#N/A,FALSE,"Outcomes-Inst";#N/A,#N/A,FALSE,"Outcomes-Inst2";#N/A,#N/A,FALSE,"Outcomes-Inst3"}</definedName>
    <definedName name="test" localSheetId="9" hidden="1">{#N/A,#N/A,FALSE,"Sheet2";#N/A,#N/A,FALSE,"Outcomes";#N/A,#N/A,FALSE,"Outcomes-AP";#N/A,#N/A,FALSE,"Outcomes-AP2";#N/A,#N/A,FALSE,"Outcomes-AP3";#N/A,#N/A,FALSE,"Outcomes-Inst";#N/A,#N/A,FALSE,"Outcomes-Inst2";#N/A,#N/A,FALSE,"Outcomes-Inst3"}</definedName>
    <definedName name="test" localSheetId="10" hidden="1">{#N/A,#N/A,FALSE,"Sheet2";#N/A,#N/A,FALSE,"Outcomes";#N/A,#N/A,FALSE,"Outcomes-AP";#N/A,#N/A,FALSE,"Outcomes-AP2";#N/A,#N/A,FALSE,"Outcomes-AP3";#N/A,#N/A,FALSE,"Outcomes-Inst";#N/A,#N/A,FALSE,"Outcomes-Inst2";#N/A,#N/A,FALSE,"Outcomes-Inst3"}</definedName>
    <definedName name="test" localSheetId="24" hidden="1">{#N/A,#N/A,FALSE,"Sheet2";#N/A,#N/A,FALSE,"Outcomes";#N/A,#N/A,FALSE,"Outcomes-AP";#N/A,#N/A,FALSE,"Outcomes-AP2";#N/A,#N/A,FALSE,"Outcomes-AP3";#N/A,#N/A,FALSE,"Outcomes-Inst";#N/A,#N/A,FALSE,"Outcomes-Inst2";#N/A,#N/A,FALSE,"Outcomes-Inst3"}</definedName>
    <definedName name="test" localSheetId="11" hidden="1">{#N/A,#N/A,FALSE,"Sheet2";#N/A,#N/A,FALSE,"Outcomes";#N/A,#N/A,FALSE,"Outcomes-AP";#N/A,#N/A,FALSE,"Outcomes-AP2";#N/A,#N/A,FALSE,"Outcomes-AP3";#N/A,#N/A,FALSE,"Outcomes-Inst";#N/A,#N/A,FALSE,"Outcomes-Inst2";#N/A,#N/A,FALSE,"Outcomes-Inst3"}</definedName>
    <definedName name="test" localSheetId="8" hidden="1">{#N/A,#N/A,FALSE,"Sheet2";#N/A,#N/A,FALSE,"Outcomes";#N/A,#N/A,FALSE,"Outcomes-AP";#N/A,#N/A,FALSE,"Outcomes-AP2";#N/A,#N/A,FALSE,"Outcomes-AP3";#N/A,#N/A,FALSE,"Outcomes-Inst";#N/A,#N/A,FALSE,"Outcomes-Inst2";#N/A,#N/A,FALSE,"Outcomes-Inst3"}</definedName>
    <definedName name="test" localSheetId="13" hidden="1">{#N/A,#N/A,FALSE,"Sheet2";#N/A,#N/A,FALSE,"Outcomes";#N/A,#N/A,FALSE,"Outcomes-AP";#N/A,#N/A,FALSE,"Outcomes-AP2";#N/A,#N/A,FALSE,"Outcomes-AP3";#N/A,#N/A,FALSE,"Outcomes-Inst";#N/A,#N/A,FALSE,"Outcomes-Inst2";#N/A,#N/A,FALSE,"Outcomes-Inst3"}</definedName>
    <definedName name="test" localSheetId="14" hidden="1">{#N/A,#N/A,FALSE,"Sheet2";#N/A,#N/A,FALSE,"Outcomes";#N/A,#N/A,FALSE,"Outcomes-AP";#N/A,#N/A,FALSE,"Outcomes-AP2";#N/A,#N/A,FALSE,"Outcomes-AP3";#N/A,#N/A,FALSE,"Outcomes-Inst";#N/A,#N/A,FALSE,"Outcomes-Inst2";#N/A,#N/A,FALSE,"Outcomes-Inst3"}</definedName>
    <definedName name="test" localSheetId="15" hidden="1">{#N/A,#N/A,FALSE,"Sheet2";#N/A,#N/A,FALSE,"Outcomes";#N/A,#N/A,FALSE,"Outcomes-AP";#N/A,#N/A,FALSE,"Outcomes-AP2";#N/A,#N/A,FALSE,"Outcomes-AP3";#N/A,#N/A,FALSE,"Outcomes-Inst";#N/A,#N/A,FALSE,"Outcomes-Inst2";#N/A,#N/A,FALSE,"Outcomes-Inst3"}</definedName>
    <definedName name="test" localSheetId="16" hidden="1">{#N/A,#N/A,FALSE,"Sheet2";#N/A,#N/A,FALSE,"Outcomes";#N/A,#N/A,FALSE,"Outcomes-AP";#N/A,#N/A,FALSE,"Outcomes-AP2";#N/A,#N/A,FALSE,"Outcomes-AP3";#N/A,#N/A,FALSE,"Outcomes-Inst";#N/A,#N/A,FALSE,"Outcomes-Inst2";#N/A,#N/A,FALSE,"Outcomes-Inst3"}</definedName>
    <definedName name="test" localSheetId="18"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31" hidden="1">{#N/A,#N/A,FALSE,"Sheet2";#N/A,#N/A,FALSE,"Outcomes";#N/A,#N/A,FALSE,"Outcomes-AP";#N/A,#N/A,FALSE,"Outcomes-AP2";#N/A,#N/A,FALSE,"Outcomes-AP3";#N/A,#N/A,FALSE,"Outcomes-Inst";#N/A,#N/A,FALSE,"Outcomes-Inst2";#N/A,#N/A,FALSE,"Outcomes-Inst3"}</definedName>
    <definedName name="test2" localSheetId="23" hidden="1">{#N/A,#N/A,FALSE,"Sheet2";#N/A,#N/A,FALSE,"Outcomes";#N/A,#N/A,FALSE,"Outcomes-AP";#N/A,#N/A,FALSE,"Outcomes-AP2";#N/A,#N/A,FALSE,"Outcomes-AP3";#N/A,#N/A,FALSE,"Outcomes-Inst";#N/A,#N/A,FALSE,"Outcomes-Inst2";#N/A,#N/A,FALSE,"Outcomes-Inst3"}</definedName>
    <definedName name="test2" localSheetId="7" hidden="1">{#N/A,#N/A,FALSE,"Sheet2";#N/A,#N/A,FALSE,"Outcomes";#N/A,#N/A,FALSE,"Outcomes-AP";#N/A,#N/A,FALSE,"Outcomes-AP2";#N/A,#N/A,FALSE,"Outcomes-AP3";#N/A,#N/A,FALSE,"Outcomes-Inst";#N/A,#N/A,FALSE,"Outcomes-Inst2";#N/A,#N/A,FALSE,"Outcomes-Inst3"}</definedName>
    <definedName name="test2" localSheetId="19" hidden="1">{#N/A,#N/A,FALSE,"Sheet2";#N/A,#N/A,FALSE,"Outcomes";#N/A,#N/A,FALSE,"Outcomes-AP";#N/A,#N/A,FALSE,"Outcomes-AP2";#N/A,#N/A,FALSE,"Outcomes-AP3";#N/A,#N/A,FALSE,"Outcomes-Inst";#N/A,#N/A,FALSE,"Outcomes-Inst2";#N/A,#N/A,FALSE,"Outcomes-Inst3"}</definedName>
    <definedName name="test2" localSheetId="21" hidden="1">{#N/A,#N/A,FALSE,"Sheet2";#N/A,#N/A,FALSE,"Outcomes";#N/A,#N/A,FALSE,"Outcomes-AP";#N/A,#N/A,FALSE,"Outcomes-AP2";#N/A,#N/A,FALSE,"Outcomes-AP3";#N/A,#N/A,FALSE,"Outcomes-Inst";#N/A,#N/A,FALSE,"Outcomes-Inst2";#N/A,#N/A,FALSE,"Outcomes-Inst3"}</definedName>
    <definedName name="test2" localSheetId="26" hidden="1">{#N/A,#N/A,FALSE,"Sheet2";#N/A,#N/A,FALSE,"Outcomes";#N/A,#N/A,FALSE,"Outcomes-AP";#N/A,#N/A,FALSE,"Outcomes-AP2";#N/A,#N/A,FALSE,"Outcomes-AP3";#N/A,#N/A,FALSE,"Outcomes-Inst";#N/A,#N/A,FALSE,"Outcomes-Inst2";#N/A,#N/A,FALSE,"Outcomes-Inst3"}</definedName>
    <definedName name="test2" localSheetId="25" hidden="1">{#N/A,#N/A,FALSE,"Sheet2";#N/A,#N/A,FALSE,"Outcomes";#N/A,#N/A,FALSE,"Outcomes-AP";#N/A,#N/A,FALSE,"Outcomes-AP2";#N/A,#N/A,FALSE,"Outcomes-AP3";#N/A,#N/A,FALSE,"Outcomes-Inst";#N/A,#N/A,FALSE,"Outcomes-Inst2";#N/A,#N/A,FALSE,"Outcomes-Inst3"}</definedName>
    <definedName name="test2" localSheetId="29" hidden="1">{#N/A,#N/A,FALSE,"Sheet2";#N/A,#N/A,FALSE,"Outcomes";#N/A,#N/A,FALSE,"Outcomes-AP";#N/A,#N/A,FALSE,"Outcomes-AP2";#N/A,#N/A,FALSE,"Outcomes-AP3";#N/A,#N/A,FALSE,"Outcomes-Inst";#N/A,#N/A,FALSE,"Outcomes-Inst2";#N/A,#N/A,FALSE,"Outcomes-Inst3"}</definedName>
    <definedName name="test2" localSheetId="30" hidden="1">{#N/A,#N/A,FALSE,"Sheet2";#N/A,#N/A,FALSE,"Outcomes";#N/A,#N/A,FALSE,"Outcomes-AP";#N/A,#N/A,FALSE,"Outcomes-AP2";#N/A,#N/A,FALSE,"Outcomes-AP3";#N/A,#N/A,FALSE,"Outcomes-Inst";#N/A,#N/A,FALSE,"Outcomes-Inst2";#N/A,#N/A,FALSE,"Outcomes-Inst3"}</definedName>
    <definedName name="test2" localSheetId="17" hidden="1">{#N/A,#N/A,FALSE,"Sheet2";#N/A,#N/A,FALSE,"Outcomes";#N/A,#N/A,FALSE,"Outcomes-AP";#N/A,#N/A,FALSE,"Outcomes-AP2";#N/A,#N/A,FALSE,"Outcomes-AP3";#N/A,#N/A,FALSE,"Outcomes-Inst";#N/A,#N/A,FALSE,"Outcomes-Inst2";#N/A,#N/A,FALSE,"Outcomes-Inst3"}</definedName>
    <definedName name="test2" localSheetId="9" hidden="1">{#N/A,#N/A,FALSE,"Sheet2";#N/A,#N/A,FALSE,"Outcomes";#N/A,#N/A,FALSE,"Outcomes-AP";#N/A,#N/A,FALSE,"Outcomes-AP2";#N/A,#N/A,FALSE,"Outcomes-AP3";#N/A,#N/A,FALSE,"Outcomes-Inst";#N/A,#N/A,FALSE,"Outcomes-Inst2";#N/A,#N/A,FALSE,"Outcomes-Inst3"}</definedName>
    <definedName name="test2" localSheetId="10" hidden="1">{#N/A,#N/A,FALSE,"Sheet2";#N/A,#N/A,FALSE,"Outcomes";#N/A,#N/A,FALSE,"Outcomes-AP";#N/A,#N/A,FALSE,"Outcomes-AP2";#N/A,#N/A,FALSE,"Outcomes-AP3";#N/A,#N/A,FALSE,"Outcomes-Inst";#N/A,#N/A,FALSE,"Outcomes-Inst2";#N/A,#N/A,FALSE,"Outcomes-Inst3"}</definedName>
    <definedName name="test2" localSheetId="24" hidden="1">{#N/A,#N/A,FALSE,"Sheet2";#N/A,#N/A,FALSE,"Outcomes";#N/A,#N/A,FALSE,"Outcomes-AP";#N/A,#N/A,FALSE,"Outcomes-AP2";#N/A,#N/A,FALSE,"Outcomes-AP3";#N/A,#N/A,FALSE,"Outcomes-Inst";#N/A,#N/A,FALSE,"Outcomes-Inst2";#N/A,#N/A,FALSE,"Outcomes-Inst3"}</definedName>
    <definedName name="test2" localSheetId="11" hidden="1">{#N/A,#N/A,FALSE,"Sheet2";#N/A,#N/A,FALSE,"Outcomes";#N/A,#N/A,FALSE,"Outcomes-AP";#N/A,#N/A,FALSE,"Outcomes-AP2";#N/A,#N/A,FALSE,"Outcomes-AP3";#N/A,#N/A,FALSE,"Outcomes-Inst";#N/A,#N/A,FALSE,"Outcomes-Inst2";#N/A,#N/A,FALSE,"Outcomes-Inst3"}</definedName>
    <definedName name="test2" localSheetId="8" hidden="1">{#N/A,#N/A,FALSE,"Sheet2";#N/A,#N/A,FALSE,"Outcomes";#N/A,#N/A,FALSE,"Outcomes-AP";#N/A,#N/A,FALSE,"Outcomes-AP2";#N/A,#N/A,FALSE,"Outcomes-AP3";#N/A,#N/A,FALSE,"Outcomes-Inst";#N/A,#N/A,FALSE,"Outcomes-Inst2";#N/A,#N/A,FALSE,"Outcomes-Inst3"}</definedName>
    <definedName name="test2" localSheetId="13" hidden="1">{#N/A,#N/A,FALSE,"Sheet2";#N/A,#N/A,FALSE,"Outcomes";#N/A,#N/A,FALSE,"Outcomes-AP";#N/A,#N/A,FALSE,"Outcomes-AP2";#N/A,#N/A,FALSE,"Outcomes-AP3";#N/A,#N/A,FALSE,"Outcomes-Inst";#N/A,#N/A,FALSE,"Outcomes-Inst2";#N/A,#N/A,FALSE,"Outcomes-Inst3"}</definedName>
    <definedName name="test2" localSheetId="14" hidden="1">{#N/A,#N/A,FALSE,"Sheet2";#N/A,#N/A,FALSE,"Outcomes";#N/A,#N/A,FALSE,"Outcomes-AP";#N/A,#N/A,FALSE,"Outcomes-AP2";#N/A,#N/A,FALSE,"Outcomes-AP3";#N/A,#N/A,FALSE,"Outcomes-Inst";#N/A,#N/A,FALSE,"Outcomes-Inst2";#N/A,#N/A,FALSE,"Outcomes-Inst3"}</definedName>
    <definedName name="test2" localSheetId="15" hidden="1">{#N/A,#N/A,FALSE,"Sheet2";#N/A,#N/A,FALSE,"Outcomes";#N/A,#N/A,FALSE,"Outcomes-AP";#N/A,#N/A,FALSE,"Outcomes-AP2";#N/A,#N/A,FALSE,"Outcomes-AP3";#N/A,#N/A,FALSE,"Outcomes-Inst";#N/A,#N/A,FALSE,"Outcomes-Inst2";#N/A,#N/A,FALSE,"Outcomes-Inst3"}</definedName>
    <definedName name="test2" localSheetId="16" hidden="1">{#N/A,#N/A,FALSE,"Sheet2";#N/A,#N/A,FALSE,"Outcomes";#N/A,#N/A,FALSE,"Outcomes-AP";#N/A,#N/A,FALSE,"Outcomes-AP2";#N/A,#N/A,FALSE,"Outcomes-AP3";#N/A,#N/A,FALSE,"Outcomes-Inst";#N/A,#N/A,FALSE,"Outcomes-Inst2";#N/A,#N/A,FALSE,"Outcomes-Inst3"}</definedName>
    <definedName name="test2" localSheetId="18"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31" hidden="1">{#N/A,#N/A,FALSE,"Sheet2";#N/A,#N/A,FALSE,"Outcomes";#N/A,#N/A,FALSE,"Outcomes-AP";#N/A,#N/A,FALSE,"Outcomes-AP2";#N/A,#N/A,FALSE,"Outcomes-AP3";#N/A,#N/A,FALSE,"Outcomes-Inst";#N/A,#N/A,FALSE,"Outcomes-Inst2";#N/A,#N/A,FALSE,"Outcomes-Inst3"}</definedName>
    <definedName name="test3" localSheetId="23" hidden="1">{#N/A,#N/A,FALSE,"Sheet2";#N/A,#N/A,FALSE,"Outcomes";#N/A,#N/A,FALSE,"Outcomes-AP";#N/A,#N/A,FALSE,"Outcomes-AP2";#N/A,#N/A,FALSE,"Outcomes-AP3";#N/A,#N/A,FALSE,"Outcomes-Inst";#N/A,#N/A,FALSE,"Outcomes-Inst2";#N/A,#N/A,FALSE,"Outcomes-Inst3"}</definedName>
    <definedName name="test3" localSheetId="7" hidden="1">{#N/A,#N/A,FALSE,"Sheet2";#N/A,#N/A,FALSE,"Outcomes";#N/A,#N/A,FALSE,"Outcomes-AP";#N/A,#N/A,FALSE,"Outcomes-AP2";#N/A,#N/A,FALSE,"Outcomes-AP3";#N/A,#N/A,FALSE,"Outcomes-Inst";#N/A,#N/A,FALSE,"Outcomes-Inst2";#N/A,#N/A,FALSE,"Outcomes-Inst3"}</definedName>
    <definedName name="test3" localSheetId="19" hidden="1">{#N/A,#N/A,FALSE,"Sheet2";#N/A,#N/A,FALSE,"Outcomes";#N/A,#N/A,FALSE,"Outcomes-AP";#N/A,#N/A,FALSE,"Outcomes-AP2";#N/A,#N/A,FALSE,"Outcomes-AP3";#N/A,#N/A,FALSE,"Outcomes-Inst";#N/A,#N/A,FALSE,"Outcomes-Inst2";#N/A,#N/A,FALSE,"Outcomes-Inst3"}</definedName>
    <definedName name="test3" localSheetId="21" hidden="1">{#N/A,#N/A,FALSE,"Sheet2";#N/A,#N/A,FALSE,"Outcomes";#N/A,#N/A,FALSE,"Outcomes-AP";#N/A,#N/A,FALSE,"Outcomes-AP2";#N/A,#N/A,FALSE,"Outcomes-AP3";#N/A,#N/A,FALSE,"Outcomes-Inst";#N/A,#N/A,FALSE,"Outcomes-Inst2";#N/A,#N/A,FALSE,"Outcomes-Inst3"}</definedName>
    <definedName name="test3" localSheetId="26" hidden="1">{#N/A,#N/A,FALSE,"Sheet2";#N/A,#N/A,FALSE,"Outcomes";#N/A,#N/A,FALSE,"Outcomes-AP";#N/A,#N/A,FALSE,"Outcomes-AP2";#N/A,#N/A,FALSE,"Outcomes-AP3";#N/A,#N/A,FALSE,"Outcomes-Inst";#N/A,#N/A,FALSE,"Outcomes-Inst2";#N/A,#N/A,FALSE,"Outcomes-Inst3"}</definedName>
    <definedName name="test3" localSheetId="25" hidden="1">{#N/A,#N/A,FALSE,"Sheet2";#N/A,#N/A,FALSE,"Outcomes";#N/A,#N/A,FALSE,"Outcomes-AP";#N/A,#N/A,FALSE,"Outcomes-AP2";#N/A,#N/A,FALSE,"Outcomes-AP3";#N/A,#N/A,FALSE,"Outcomes-Inst";#N/A,#N/A,FALSE,"Outcomes-Inst2";#N/A,#N/A,FALSE,"Outcomes-Inst3"}</definedName>
    <definedName name="test3" localSheetId="29" hidden="1">{#N/A,#N/A,FALSE,"Sheet2";#N/A,#N/A,FALSE,"Outcomes";#N/A,#N/A,FALSE,"Outcomes-AP";#N/A,#N/A,FALSE,"Outcomes-AP2";#N/A,#N/A,FALSE,"Outcomes-AP3";#N/A,#N/A,FALSE,"Outcomes-Inst";#N/A,#N/A,FALSE,"Outcomes-Inst2";#N/A,#N/A,FALSE,"Outcomes-Inst3"}</definedName>
    <definedName name="test3" localSheetId="30" hidden="1">{#N/A,#N/A,FALSE,"Sheet2";#N/A,#N/A,FALSE,"Outcomes";#N/A,#N/A,FALSE,"Outcomes-AP";#N/A,#N/A,FALSE,"Outcomes-AP2";#N/A,#N/A,FALSE,"Outcomes-AP3";#N/A,#N/A,FALSE,"Outcomes-Inst";#N/A,#N/A,FALSE,"Outcomes-Inst2";#N/A,#N/A,FALSE,"Outcomes-Inst3"}</definedName>
    <definedName name="test3" localSheetId="17" hidden="1">{#N/A,#N/A,FALSE,"Sheet2";#N/A,#N/A,FALSE,"Outcomes";#N/A,#N/A,FALSE,"Outcomes-AP";#N/A,#N/A,FALSE,"Outcomes-AP2";#N/A,#N/A,FALSE,"Outcomes-AP3";#N/A,#N/A,FALSE,"Outcomes-Inst";#N/A,#N/A,FALSE,"Outcomes-Inst2";#N/A,#N/A,FALSE,"Outcomes-Inst3"}</definedName>
    <definedName name="test3" localSheetId="9" hidden="1">{#N/A,#N/A,FALSE,"Sheet2";#N/A,#N/A,FALSE,"Outcomes";#N/A,#N/A,FALSE,"Outcomes-AP";#N/A,#N/A,FALSE,"Outcomes-AP2";#N/A,#N/A,FALSE,"Outcomes-AP3";#N/A,#N/A,FALSE,"Outcomes-Inst";#N/A,#N/A,FALSE,"Outcomes-Inst2";#N/A,#N/A,FALSE,"Outcomes-Inst3"}</definedName>
    <definedName name="test3" localSheetId="10" hidden="1">{#N/A,#N/A,FALSE,"Sheet2";#N/A,#N/A,FALSE,"Outcomes";#N/A,#N/A,FALSE,"Outcomes-AP";#N/A,#N/A,FALSE,"Outcomes-AP2";#N/A,#N/A,FALSE,"Outcomes-AP3";#N/A,#N/A,FALSE,"Outcomes-Inst";#N/A,#N/A,FALSE,"Outcomes-Inst2";#N/A,#N/A,FALSE,"Outcomes-Inst3"}</definedName>
    <definedName name="test3" localSheetId="24" hidden="1">{#N/A,#N/A,FALSE,"Sheet2";#N/A,#N/A,FALSE,"Outcomes";#N/A,#N/A,FALSE,"Outcomes-AP";#N/A,#N/A,FALSE,"Outcomes-AP2";#N/A,#N/A,FALSE,"Outcomes-AP3";#N/A,#N/A,FALSE,"Outcomes-Inst";#N/A,#N/A,FALSE,"Outcomes-Inst2";#N/A,#N/A,FALSE,"Outcomes-Inst3"}</definedName>
    <definedName name="test3" localSheetId="11" hidden="1">{#N/A,#N/A,FALSE,"Sheet2";#N/A,#N/A,FALSE,"Outcomes";#N/A,#N/A,FALSE,"Outcomes-AP";#N/A,#N/A,FALSE,"Outcomes-AP2";#N/A,#N/A,FALSE,"Outcomes-AP3";#N/A,#N/A,FALSE,"Outcomes-Inst";#N/A,#N/A,FALSE,"Outcomes-Inst2";#N/A,#N/A,FALSE,"Outcomes-Inst3"}</definedName>
    <definedName name="test3" localSheetId="8" hidden="1">{#N/A,#N/A,FALSE,"Sheet2";#N/A,#N/A,FALSE,"Outcomes";#N/A,#N/A,FALSE,"Outcomes-AP";#N/A,#N/A,FALSE,"Outcomes-AP2";#N/A,#N/A,FALSE,"Outcomes-AP3";#N/A,#N/A,FALSE,"Outcomes-Inst";#N/A,#N/A,FALSE,"Outcomes-Inst2";#N/A,#N/A,FALSE,"Outcomes-Inst3"}</definedName>
    <definedName name="test3" localSheetId="13" hidden="1">{#N/A,#N/A,FALSE,"Sheet2";#N/A,#N/A,FALSE,"Outcomes";#N/A,#N/A,FALSE,"Outcomes-AP";#N/A,#N/A,FALSE,"Outcomes-AP2";#N/A,#N/A,FALSE,"Outcomes-AP3";#N/A,#N/A,FALSE,"Outcomes-Inst";#N/A,#N/A,FALSE,"Outcomes-Inst2";#N/A,#N/A,FALSE,"Outcomes-Inst3"}</definedName>
    <definedName name="test3" localSheetId="14" hidden="1">{#N/A,#N/A,FALSE,"Sheet2";#N/A,#N/A,FALSE,"Outcomes";#N/A,#N/A,FALSE,"Outcomes-AP";#N/A,#N/A,FALSE,"Outcomes-AP2";#N/A,#N/A,FALSE,"Outcomes-AP3";#N/A,#N/A,FALSE,"Outcomes-Inst";#N/A,#N/A,FALSE,"Outcomes-Inst2";#N/A,#N/A,FALSE,"Outcomes-Inst3"}</definedName>
    <definedName name="test3" localSheetId="15" hidden="1">{#N/A,#N/A,FALSE,"Sheet2";#N/A,#N/A,FALSE,"Outcomes";#N/A,#N/A,FALSE,"Outcomes-AP";#N/A,#N/A,FALSE,"Outcomes-AP2";#N/A,#N/A,FALSE,"Outcomes-AP3";#N/A,#N/A,FALSE,"Outcomes-Inst";#N/A,#N/A,FALSE,"Outcomes-Inst2";#N/A,#N/A,FALSE,"Outcomes-Inst3"}</definedName>
    <definedName name="test3" localSheetId="16" hidden="1">{#N/A,#N/A,FALSE,"Sheet2";#N/A,#N/A,FALSE,"Outcomes";#N/A,#N/A,FALSE,"Outcomes-AP";#N/A,#N/A,FALSE,"Outcomes-AP2";#N/A,#N/A,FALSE,"Outcomes-AP3";#N/A,#N/A,FALSE,"Outcomes-Inst";#N/A,#N/A,FALSE,"Outcomes-Inst2";#N/A,#N/A,FALSE,"Outcomes-Inst3"}</definedName>
    <definedName name="test3" localSheetId="18"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52511"/>
</workbook>
</file>

<file path=xl/calcChain.xml><?xml version="1.0" encoding="utf-8"?>
<calcChain xmlns="http://schemas.openxmlformats.org/spreadsheetml/2006/main">
  <c r="N215" i="16" l="1"/>
  <c r="I185" i="16"/>
  <c r="J185" i="16"/>
  <c r="K185" i="16"/>
  <c r="L185" i="16"/>
  <c r="I186" i="16"/>
  <c r="J186" i="16"/>
  <c r="K186" i="16"/>
  <c r="L186" i="16"/>
  <c r="I184" i="16"/>
  <c r="J184" i="16"/>
  <c r="K184" i="16"/>
  <c r="L184" i="16"/>
  <c r="N184" i="16"/>
  <c r="N185" i="16"/>
  <c r="I167" i="16"/>
  <c r="J167" i="16"/>
  <c r="K167" i="16"/>
  <c r="L167" i="16"/>
  <c r="I168" i="16"/>
  <c r="J168" i="16"/>
  <c r="K168" i="16"/>
  <c r="L168" i="16"/>
  <c r="L166" i="16"/>
  <c r="K166" i="16"/>
  <c r="J166" i="16"/>
  <c r="I166" i="16"/>
  <c r="N169" i="16"/>
  <c r="N168" i="16"/>
  <c r="N167" i="16"/>
  <c r="N166" i="16"/>
  <c r="N165" i="16"/>
  <c r="AK11" i="61"/>
  <c r="AI11" i="61"/>
  <c r="AJ11" i="61" s="1"/>
  <c r="AH11" i="61"/>
  <c r="AG11" i="61"/>
  <c r="AK10" i="61"/>
  <c r="I204" i="16" s="1"/>
  <c r="AI10" i="61"/>
  <c r="AG10" i="61"/>
  <c r="AH10" i="61" s="1"/>
  <c r="L204" i="16" s="1"/>
  <c r="AK9" i="61"/>
  <c r="I203" i="16" s="1"/>
  <c r="AJ9" i="61"/>
  <c r="AI9" i="61"/>
  <c r="K203" i="16" s="1"/>
  <c r="AG9" i="61"/>
  <c r="J203" i="16" s="1"/>
  <c r="N205" i="16"/>
  <c r="N204" i="16"/>
  <c r="N203" i="16"/>
  <c r="N202" i="16"/>
  <c r="L202" i="16"/>
  <c r="K202" i="16"/>
  <c r="J202" i="16"/>
  <c r="I202" i="16"/>
  <c r="N201" i="16"/>
  <c r="AK11" i="15"/>
  <c r="AI11" i="15"/>
  <c r="AG11" i="15"/>
  <c r="AJ11" i="15" s="1"/>
  <c r="AK10" i="15"/>
  <c r="AI10" i="15"/>
  <c r="AJ10" i="15" s="1"/>
  <c r="AH10" i="15"/>
  <c r="AG10" i="15"/>
  <c r="AK9" i="15"/>
  <c r="AI9" i="15"/>
  <c r="AJ9" i="15" s="1"/>
  <c r="AG9" i="15"/>
  <c r="AH9" i="15" s="1"/>
  <c r="I156" i="16"/>
  <c r="J156" i="16"/>
  <c r="K156" i="16"/>
  <c r="L156" i="16"/>
  <c r="L155" i="16"/>
  <c r="K155" i="16"/>
  <c r="J155" i="16"/>
  <c r="I155" i="16"/>
  <c r="N155" i="16"/>
  <c r="N156" i="16"/>
  <c r="I140" i="16"/>
  <c r="J140" i="16"/>
  <c r="K140" i="16"/>
  <c r="L140" i="16"/>
  <c r="I141" i="16"/>
  <c r="J141" i="16"/>
  <c r="K141" i="16"/>
  <c r="L141" i="16"/>
  <c r="K139" i="16"/>
  <c r="J139" i="16"/>
  <c r="I139" i="16"/>
  <c r="L139" i="16"/>
  <c r="N142" i="16"/>
  <c r="N141" i="16"/>
  <c r="N140" i="16"/>
  <c r="N139" i="16"/>
  <c r="N138" i="16"/>
  <c r="AK11" i="13"/>
  <c r="AI11" i="13"/>
  <c r="AJ11" i="13" s="1"/>
  <c r="AH11" i="13"/>
  <c r="AG11" i="13"/>
  <c r="AK10" i="13"/>
  <c r="AI10" i="13"/>
  <c r="AJ10" i="13" s="1"/>
  <c r="AG10" i="13"/>
  <c r="AH10" i="13" s="1"/>
  <c r="AK9" i="13"/>
  <c r="AJ9" i="13"/>
  <c r="AI9" i="13"/>
  <c r="AG9" i="13"/>
  <c r="AH9" i="13" s="1"/>
  <c r="N132" i="16"/>
  <c r="I125" i="16"/>
  <c r="I126" i="16"/>
  <c r="I124" i="16"/>
  <c r="N127" i="16"/>
  <c r="N126" i="16"/>
  <c r="N125" i="16"/>
  <c r="N124" i="16"/>
  <c r="N123" i="16"/>
  <c r="N111" i="16"/>
  <c r="N112" i="16"/>
  <c r="AK11" i="12"/>
  <c r="AI11" i="12"/>
  <c r="K126" i="16" s="1"/>
  <c r="AG11" i="12"/>
  <c r="AK10" i="12"/>
  <c r="AI10" i="12"/>
  <c r="K125" i="16" s="1"/>
  <c r="AG10" i="12"/>
  <c r="J125" i="16" s="1"/>
  <c r="AK9" i="12"/>
  <c r="AI9" i="12"/>
  <c r="K124" i="16" s="1"/>
  <c r="AG9" i="12"/>
  <c r="J124" i="16" s="1"/>
  <c r="I111" i="16"/>
  <c r="J111" i="16"/>
  <c r="K111" i="16"/>
  <c r="L111" i="16"/>
  <c r="I112" i="16"/>
  <c r="J112" i="16"/>
  <c r="K112" i="16"/>
  <c r="L112" i="16"/>
  <c r="I113" i="16"/>
  <c r="J113" i="16"/>
  <c r="K113" i="16"/>
  <c r="L113" i="16"/>
  <c r="N101" i="16"/>
  <c r="N100" i="16"/>
  <c r="N99" i="16"/>
  <c r="N98" i="16"/>
  <c r="N97" i="16"/>
  <c r="AK11" i="11"/>
  <c r="I100" i="16" s="1"/>
  <c r="AI11" i="11"/>
  <c r="K100" i="16" s="1"/>
  <c r="AG11" i="11"/>
  <c r="AH11" i="11" s="1"/>
  <c r="L100" i="16" s="1"/>
  <c r="AK10" i="11"/>
  <c r="I99" i="16" s="1"/>
  <c r="AI10" i="11"/>
  <c r="K99" i="16" s="1"/>
  <c r="AG10" i="11"/>
  <c r="AH10" i="11" s="1"/>
  <c r="L99" i="16" s="1"/>
  <c r="AK9" i="11"/>
  <c r="I98" i="16" s="1"/>
  <c r="AI9" i="11"/>
  <c r="K98" i="16" s="1"/>
  <c r="AG9" i="11"/>
  <c r="AH9" i="11" s="1"/>
  <c r="L98" i="16" s="1"/>
  <c r="N83" i="16"/>
  <c r="N71" i="16"/>
  <c r="N72" i="16"/>
  <c r="N73" i="16"/>
  <c r="N74" i="16"/>
  <c r="N75" i="16"/>
  <c r="N70" i="16"/>
  <c r="N69" i="16"/>
  <c r="N68" i="16"/>
  <c r="N67" i="16"/>
  <c r="N76" i="16"/>
  <c r="N77" i="16"/>
  <c r="N78" i="16"/>
  <c r="N79" i="16"/>
  <c r="N80" i="16"/>
  <c r="N81" i="16"/>
  <c r="N44" i="16"/>
  <c r="N43" i="16"/>
  <c r="H166" i="16" l="1"/>
  <c r="AJ11" i="12"/>
  <c r="J126" i="16"/>
  <c r="H126" i="16" s="1"/>
  <c r="J204" i="16"/>
  <c r="AJ10" i="61"/>
  <c r="H202" i="16"/>
  <c r="H184" i="16"/>
  <c r="H186" i="16"/>
  <c r="H185" i="16"/>
  <c r="H168" i="16"/>
  <c r="H167" i="16"/>
  <c r="H155" i="16"/>
  <c r="H203" i="16"/>
  <c r="K204" i="16"/>
  <c r="AH9" i="61"/>
  <c r="L203" i="16" s="1"/>
  <c r="H156" i="16"/>
  <c r="H139" i="16"/>
  <c r="H141" i="16"/>
  <c r="H140" i="16"/>
  <c r="AH11" i="15"/>
  <c r="H113" i="16"/>
  <c r="H125" i="16"/>
  <c r="H124" i="16"/>
  <c r="H112" i="16"/>
  <c r="H111" i="16"/>
  <c r="AH9" i="12"/>
  <c r="L124" i="16" s="1"/>
  <c r="AJ10" i="12"/>
  <c r="AH10" i="12"/>
  <c r="L125" i="16" s="1"/>
  <c r="AJ9" i="12"/>
  <c r="AH11" i="12"/>
  <c r="L126" i="16" s="1"/>
  <c r="J100" i="16"/>
  <c r="H100" i="16" s="1"/>
  <c r="J99" i="16"/>
  <c r="H99" i="16" s="1"/>
  <c r="J98" i="16"/>
  <c r="AJ10" i="11"/>
  <c r="AJ11" i="11"/>
  <c r="AJ9" i="11"/>
  <c r="H204" i="16" l="1"/>
  <c r="H98" i="16"/>
  <c r="AK31" i="15" l="1"/>
  <c r="AI31" i="15"/>
  <c r="AH31" i="15"/>
  <c r="AG31" i="15"/>
  <c r="AJ31" i="15" s="1"/>
  <c r="AK30" i="15"/>
  <c r="AI30" i="15"/>
  <c r="AH30" i="15" s="1"/>
  <c r="AG30" i="15"/>
  <c r="AJ30" i="15" s="1"/>
  <c r="AK28" i="13"/>
  <c r="AI28" i="13"/>
  <c r="AG28" i="13"/>
  <c r="AJ28" i="13" s="1"/>
  <c r="AK27" i="13"/>
  <c r="AI27" i="13"/>
  <c r="AH27" i="13"/>
  <c r="AG27" i="13"/>
  <c r="AJ27" i="13" s="1"/>
  <c r="AK24" i="11"/>
  <c r="AI24" i="11"/>
  <c r="AG24" i="11"/>
  <c r="AJ24" i="11" s="1"/>
  <c r="AK23" i="11"/>
  <c r="AI23" i="11"/>
  <c r="AH23" i="11"/>
  <c r="AG23" i="11"/>
  <c r="AJ23" i="11" s="1"/>
  <c r="AK25" i="10"/>
  <c r="I84" i="16" s="1"/>
  <c r="AI25" i="10"/>
  <c r="K84" i="16" s="1"/>
  <c r="AG25" i="10"/>
  <c r="AK24" i="10"/>
  <c r="I83" i="16" s="1"/>
  <c r="AI24" i="10"/>
  <c r="K83" i="16" s="1"/>
  <c r="AG24" i="10"/>
  <c r="AK11" i="10"/>
  <c r="I70" i="16" s="1"/>
  <c r="AI11" i="10"/>
  <c r="K70" i="16" s="1"/>
  <c r="AG11" i="10"/>
  <c r="AH11" i="10" s="1"/>
  <c r="L70" i="16" s="1"/>
  <c r="AK10" i="10"/>
  <c r="I69" i="16" s="1"/>
  <c r="AI10" i="10"/>
  <c r="AG10" i="10"/>
  <c r="J69" i="16" s="1"/>
  <c r="AK9" i="10"/>
  <c r="I68" i="16" s="1"/>
  <c r="AI9" i="10"/>
  <c r="K68" i="16" s="1"/>
  <c r="AG9" i="10"/>
  <c r="AJ24" i="10" l="1"/>
  <c r="J83" i="16"/>
  <c r="H83" i="16" s="1"/>
  <c r="AH25" i="10"/>
  <c r="L84" i="16" s="1"/>
  <c r="AJ25" i="10"/>
  <c r="J84" i="16"/>
  <c r="H84" i="16" s="1"/>
  <c r="AJ11" i="10"/>
  <c r="J70" i="16"/>
  <c r="H70" i="16" s="1"/>
  <c r="AH24" i="10"/>
  <c r="L83" i="16" s="1"/>
  <c r="AH10" i="10"/>
  <c r="L69" i="16" s="1"/>
  <c r="K69" i="16"/>
  <c r="H69" i="16" s="1"/>
  <c r="AH9" i="10"/>
  <c r="L68" i="16" s="1"/>
  <c r="J68" i="16"/>
  <c r="AJ9" i="10"/>
  <c r="AH28" i="13"/>
  <c r="AH24" i="11"/>
  <c r="AJ10" i="10"/>
  <c r="N41" i="16"/>
  <c r="N42" i="16"/>
  <c r="N45" i="16"/>
  <c r="N46" i="16"/>
  <c r="N47" i="16"/>
  <c r="N48" i="16"/>
  <c r="N49" i="16"/>
  <c r="N50" i="16"/>
  <c r="N51" i="16"/>
  <c r="N52" i="16"/>
  <c r="H68" i="16" l="1"/>
  <c r="AG21" i="9"/>
  <c r="AI21" i="9"/>
  <c r="K51" i="16" s="1"/>
  <c r="AK21" i="9"/>
  <c r="I51" i="16" s="1"/>
  <c r="AG22" i="9"/>
  <c r="AI22" i="9"/>
  <c r="K52" i="16" s="1"/>
  <c r="AK22" i="9"/>
  <c r="I52" i="16" s="1"/>
  <c r="AG10" i="9"/>
  <c r="AI10" i="9"/>
  <c r="K41" i="16" s="1"/>
  <c r="AK10" i="9"/>
  <c r="I41" i="16" s="1"/>
  <c r="AG11" i="9"/>
  <c r="AI11" i="9"/>
  <c r="K42" i="16" s="1"/>
  <c r="AK11" i="9"/>
  <c r="I42" i="16" s="1"/>
  <c r="AG13" i="9"/>
  <c r="J45" i="16" s="1"/>
  <c r="AI13" i="9"/>
  <c r="K45" i="16" s="1"/>
  <c r="AK13" i="9"/>
  <c r="I45" i="16" s="1"/>
  <c r="AH22" i="9" l="1"/>
  <c r="L52" i="16" s="1"/>
  <c r="AH11" i="9"/>
  <c r="L42" i="16" s="1"/>
  <c r="H45" i="16"/>
  <c r="J52" i="16"/>
  <c r="H52" i="16" s="1"/>
  <c r="AJ21" i="9"/>
  <c r="J51" i="16"/>
  <c r="H51" i="16" s="1"/>
  <c r="AH21" i="9"/>
  <c r="L51" i="16" s="1"/>
  <c r="AJ13" i="9"/>
  <c r="AH13" i="9"/>
  <c r="L45" i="16" s="1"/>
  <c r="J42" i="16"/>
  <c r="H42" i="16" s="1"/>
  <c r="AJ10" i="9"/>
  <c r="J41" i="16"/>
  <c r="H41" i="16" s="1"/>
  <c r="AH10" i="9"/>
  <c r="L41" i="16" s="1"/>
  <c r="AJ22" i="9"/>
  <c r="AJ11" i="9"/>
  <c r="N200" i="16"/>
  <c r="N206" i="16"/>
  <c r="N207" i="16"/>
  <c r="N208" i="16"/>
  <c r="N209" i="16"/>
  <c r="N210" i="16"/>
  <c r="N211" i="16"/>
  <c r="N212" i="16"/>
  <c r="N213" i="16"/>
  <c r="N214" i="16"/>
  <c r="N216" i="16"/>
  <c r="N217" i="16"/>
  <c r="N218" i="16"/>
  <c r="N219" i="16"/>
  <c r="N220" i="16"/>
  <c r="N221" i="16"/>
  <c r="N222" i="16"/>
  <c r="N223" i="16"/>
  <c r="N224" i="16"/>
  <c r="N225" i="16"/>
  <c r="N226" i="16"/>
  <c r="N227" i="16"/>
  <c r="N228" i="16"/>
  <c r="N164" i="16"/>
  <c r="N170" i="16"/>
  <c r="N171" i="16"/>
  <c r="N172" i="16"/>
  <c r="N173" i="16"/>
  <c r="N174" i="16"/>
  <c r="N175" i="16"/>
  <c r="N176" i="16"/>
  <c r="N177" i="16"/>
  <c r="N178" i="16"/>
  <c r="N179" i="16"/>
  <c r="N180" i="16"/>
  <c r="N181" i="16"/>
  <c r="N182" i="16"/>
  <c r="N183" i="16"/>
  <c r="N186" i="16"/>
  <c r="N187" i="16"/>
  <c r="N188" i="16"/>
  <c r="N189" i="16"/>
  <c r="N190" i="16"/>
  <c r="N191" i="16"/>
  <c r="N192" i="16"/>
  <c r="N193" i="16"/>
  <c r="N194" i="16"/>
  <c r="N195" i="16"/>
  <c r="N196" i="16"/>
  <c r="N197" i="16"/>
  <c r="N198" i="16"/>
  <c r="N163" i="16"/>
  <c r="N137" i="16"/>
  <c r="N143" i="16"/>
  <c r="N144" i="16"/>
  <c r="N145" i="16"/>
  <c r="N146" i="16"/>
  <c r="N147" i="16"/>
  <c r="N148" i="16"/>
  <c r="N149" i="16"/>
  <c r="N150" i="16"/>
  <c r="N151" i="16"/>
  <c r="N152" i="16"/>
  <c r="N153" i="16"/>
  <c r="N154" i="16"/>
  <c r="N157" i="16"/>
  <c r="N158" i="16"/>
  <c r="N159" i="16"/>
  <c r="N160" i="16"/>
  <c r="N161" i="16"/>
  <c r="N162" i="16"/>
  <c r="N122" i="16"/>
  <c r="N128" i="16"/>
  <c r="N129" i="16"/>
  <c r="N130" i="16"/>
  <c r="N131" i="16"/>
  <c r="N133" i="16"/>
  <c r="N134" i="16"/>
  <c r="N135" i="16"/>
  <c r="N96" i="16"/>
  <c r="N102" i="16"/>
  <c r="N103" i="16"/>
  <c r="N104" i="16"/>
  <c r="N105" i="16"/>
  <c r="N106" i="16"/>
  <c r="N107" i="16"/>
  <c r="N108" i="16"/>
  <c r="N109" i="16"/>
  <c r="N110" i="16"/>
  <c r="N113" i="16"/>
  <c r="N114" i="16"/>
  <c r="N115" i="16"/>
  <c r="N116" i="16"/>
  <c r="N117" i="16"/>
  <c r="N118" i="16"/>
  <c r="N119" i="16"/>
  <c r="N120" i="16"/>
  <c r="N66" i="16"/>
  <c r="N82" i="16"/>
  <c r="N84" i="16"/>
  <c r="N85" i="16"/>
  <c r="N86" i="16"/>
  <c r="N87" i="16"/>
  <c r="N88" i="16"/>
  <c r="N89" i="16"/>
  <c r="N90" i="16"/>
  <c r="N91" i="16"/>
  <c r="N92" i="16"/>
  <c r="N93" i="16"/>
  <c r="N94" i="16"/>
  <c r="N38" i="16"/>
  <c r="N39" i="16"/>
  <c r="N40" i="16"/>
  <c r="N53" i="16"/>
  <c r="N54" i="16"/>
  <c r="N55" i="16"/>
  <c r="N56" i="16"/>
  <c r="N57" i="16"/>
  <c r="N58" i="16"/>
  <c r="N59" i="16"/>
  <c r="N60" i="16"/>
  <c r="N61" i="16"/>
  <c r="N62" i="16"/>
  <c r="N63" i="16"/>
  <c r="N64" i="16"/>
  <c r="D49" i="27" l="1"/>
  <c r="E49" i="27"/>
  <c r="F49" i="27"/>
  <c r="G49" i="27"/>
  <c r="H49" i="27"/>
  <c r="I49" i="27"/>
  <c r="J49" i="27"/>
  <c r="K49" i="27"/>
  <c r="L49" i="27"/>
  <c r="M49" i="27"/>
  <c r="N49" i="27"/>
  <c r="O49" i="27"/>
  <c r="P49" i="27"/>
  <c r="Q49" i="27"/>
  <c r="R49" i="27"/>
  <c r="S49" i="27"/>
  <c r="T49" i="27"/>
  <c r="U49" i="27"/>
  <c r="V49" i="27"/>
  <c r="W49" i="27"/>
  <c r="X49" i="27"/>
  <c r="Y49" i="27"/>
  <c r="Z49" i="27"/>
  <c r="AA49" i="27"/>
  <c r="AB49" i="27"/>
  <c r="AC49" i="27"/>
  <c r="AD49" i="27"/>
  <c r="AE49" i="27"/>
  <c r="AF49" i="27"/>
  <c r="C49" i="27"/>
  <c r="D47" i="27"/>
  <c r="E47" i="27"/>
  <c r="F47" i="27"/>
  <c r="G47" i="27"/>
  <c r="H47" i="27"/>
  <c r="I47" i="27"/>
  <c r="J47" i="27"/>
  <c r="K47" i="27"/>
  <c r="L47" i="27"/>
  <c r="M47" i="27"/>
  <c r="N47" i="27"/>
  <c r="O47" i="27"/>
  <c r="P47" i="27"/>
  <c r="Q47" i="27"/>
  <c r="R47" i="27"/>
  <c r="S47" i="27"/>
  <c r="T47" i="27"/>
  <c r="U47" i="27"/>
  <c r="V47" i="27"/>
  <c r="W47" i="27"/>
  <c r="X47" i="27"/>
  <c r="Y47" i="27"/>
  <c r="Z47" i="27"/>
  <c r="AA47" i="27"/>
  <c r="AB47" i="27"/>
  <c r="AC47" i="27"/>
  <c r="AD47" i="27"/>
  <c r="AE47" i="27"/>
  <c r="AF47" i="27"/>
  <c r="C47" i="27"/>
  <c r="D45" i="27"/>
  <c r="E45" i="27"/>
  <c r="F45" i="27"/>
  <c r="G45" i="27"/>
  <c r="H45" i="27"/>
  <c r="I45" i="27"/>
  <c r="J45" i="27"/>
  <c r="K45" i="27"/>
  <c r="L45" i="27"/>
  <c r="M45" i="27"/>
  <c r="N45" i="27"/>
  <c r="O45" i="27"/>
  <c r="P45" i="27"/>
  <c r="Q45" i="27"/>
  <c r="R45" i="27"/>
  <c r="S45" i="27"/>
  <c r="T45" i="27"/>
  <c r="U45" i="27"/>
  <c r="V45" i="27"/>
  <c r="W45" i="27"/>
  <c r="X45" i="27"/>
  <c r="Y45" i="27"/>
  <c r="Z45" i="27"/>
  <c r="AA45" i="27"/>
  <c r="AB45" i="27"/>
  <c r="AC45" i="27"/>
  <c r="AD45" i="27"/>
  <c r="AE45" i="27"/>
  <c r="AF45" i="27"/>
  <c r="C45" i="27"/>
  <c r="D23" i="12" l="1"/>
  <c r="E23" i="12"/>
  <c r="F23" i="12"/>
  <c r="G23" i="12"/>
  <c r="H23" i="12"/>
  <c r="I23" i="12"/>
  <c r="J23" i="12"/>
  <c r="K23" i="12"/>
  <c r="L23" i="12"/>
  <c r="M23" i="12"/>
  <c r="N23" i="12"/>
  <c r="O23" i="12"/>
  <c r="P23" i="12"/>
  <c r="Q23" i="12"/>
  <c r="R23" i="12"/>
  <c r="S23" i="12"/>
  <c r="T23" i="12"/>
  <c r="U23" i="12"/>
  <c r="V23" i="12"/>
  <c r="W23" i="12"/>
  <c r="X23" i="12"/>
  <c r="Y23" i="12"/>
  <c r="Z23" i="12"/>
  <c r="AA23" i="12"/>
  <c r="AB23" i="12"/>
  <c r="AC23" i="12"/>
  <c r="AD23" i="12"/>
  <c r="AE23" i="12"/>
  <c r="AF23" i="12"/>
  <c r="C23" i="12"/>
  <c r="D21" i="12"/>
  <c r="E21" i="12"/>
  <c r="F21" i="12"/>
  <c r="G21" i="12"/>
  <c r="H21" i="12"/>
  <c r="I21" i="12"/>
  <c r="J21" i="12"/>
  <c r="K21" i="12"/>
  <c r="L21" i="12"/>
  <c r="M21" i="12"/>
  <c r="N21" i="12"/>
  <c r="O21" i="12"/>
  <c r="P21" i="12"/>
  <c r="Q21" i="12"/>
  <c r="R21" i="12"/>
  <c r="S21" i="12"/>
  <c r="T21" i="12"/>
  <c r="U21" i="12"/>
  <c r="V21" i="12"/>
  <c r="W21" i="12"/>
  <c r="X21" i="12"/>
  <c r="Y21" i="12"/>
  <c r="Z21" i="12"/>
  <c r="AA21" i="12"/>
  <c r="AB21" i="12"/>
  <c r="AC21" i="12"/>
  <c r="AD21" i="12"/>
  <c r="AE21" i="12"/>
  <c r="AF21" i="12"/>
  <c r="C21" i="12"/>
  <c r="D19" i="12"/>
  <c r="E19" i="12"/>
  <c r="F19" i="12"/>
  <c r="G19" i="12"/>
  <c r="H19" i="12"/>
  <c r="I19" i="12"/>
  <c r="J19" i="12"/>
  <c r="K19" i="12"/>
  <c r="L19" i="12"/>
  <c r="M19" i="12"/>
  <c r="N19" i="12"/>
  <c r="O19" i="12"/>
  <c r="P19" i="12"/>
  <c r="Q19" i="12"/>
  <c r="R19" i="12"/>
  <c r="S19" i="12"/>
  <c r="T19" i="12"/>
  <c r="U19" i="12"/>
  <c r="V19" i="12"/>
  <c r="W19" i="12"/>
  <c r="X19" i="12"/>
  <c r="Y19" i="12"/>
  <c r="Z19" i="12"/>
  <c r="AA19" i="12"/>
  <c r="AB19" i="12"/>
  <c r="AC19" i="12"/>
  <c r="AD19" i="12"/>
  <c r="AE19" i="12"/>
  <c r="AF19" i="12"/>
  <c r="C19" i="12"/>
  <c r="D48" i="15"/>
  <c r="E48" i="15"/>
  <c r="F48" i="15"/>
  <c r="G48" i="15"/>
  <c r="H48" i="15"/>
  <c r="I48" i="15"/>
  <c r="J48" i="15"/>
  <c r="K48" i="15"/>
  <c r="L48" i="15"/>
  <c r="M48" i="15"/>
  <c r="N48" i="15"/>
  <c r="O48" i="15"/>
  <c r="P48" i="15"/>
  <c r="Q48" i="15"/>
  <c r="R48" i="15"/>
  <c r="S48" i="15"/>
  <c r="T48" i="15"/>
  <c r="U48" i="15"/>
  <c r="V48" i="15"/>
  <c r="W48" i="15"/>
  <c r="X48" i="15"/>
  <c r="Y48" i="15"/>
  <c r="Z48" i="15"/>
  <c r="AA48" i="15"/>
  <c r="AB48" i="15"/>
  <c r="AC48" i="15"/>
  <c r="AD48" i="15"/>
  <c r="AE48" i="15"/>
  <c r="AF48" i="15"/>
  <c r="C48" i="15"/>
  <c r="D46" i="15"/>
  <c r="E46" i="15"/>
  <c r="F46" i="15"/>
  <c r="G46" i="15"/>
  <c r="H46" i="15"/>
  <c r="I46" i="15"/>
  <c r="J46" i="15"/>
  <c r="K46" i="15"/>
  <c r="L46" i="15"/>
  <c r="M46" i="15"/>
  <c r="N46" i="15"/>
  <c r="O46" i="15"/>
  <c r="P46" i="15"/>
  <c r="Q46" i="15"/>
  <c r="R46" i="15"/>
  <c r="S46" i="15"/>
  <c r="T46" i="15"/>
  <c r="U46" i="15"/>
  <c r="V46" i="15"/>
  <c r="W46" i="15"/>
  <c r="X46" i="15"/>
  <c r="Y46" i="15"/>
  <c r="Z46" i="15"/>
  <c r="AA46" i="15"/>
  <c r="AB46" i="15"/>
  <c r="AC46" i="15"/>
  <c r="AD46" i="15"/>
  <c r="AE46" i="15"/>
  <c r="AF46" i="15"/>
  <c r="C46" i="15"/>
  <c r="D44" i="15"/>
  <c r="E44" i="15"/>
  <c r="F44" i="15"/>
  <c r="G44" i="15"/>
  <c r="H44" i="15"/>
  <c r="I44" i="15"/>
  <c r="J44" i="15"/>
  <c r="K44" i="15"/>
  <c r="L44" i="15"/>
  <c r="M44" i="15"/>
  <c r="N44" i="15"/>
  <c r="O44" i="15"/>
  <c r="P44" i="15"/>
  <c r="Q44" i="15"/>
  <c r="R44" i="15"/>
  <c r="S44" i="15"/>
  <c r="T44" i="15"/>
  <c r="U44" i="15"/>
  <c r="V44" i="15"/>
  <c r="W44" i="15"/>
  <c r="X44" i="15"/>
  <c r="Y44" i="15"/>
  <c r="Z44" i="15"/>
  <c r="AA44" i="15"/>
  <c r="AB44" i="15"/>
  <c r="AC44" i="15"/>
  <c r="AD44" i="15"/>
  <c r="AE44" i="15"/>
  <c r="AF44" i="15"/>
  <c r="C44" i="15"/>
  <c r="D36" i="61"/>
  <c r="E36" i="61"/>
  <c r="F36" i="61"/>
  <c r="G36" i="61"/>
  <c r="H36" i="61"/>
  <c r="I36" i="61"/>
  <c r="J36" i="61"/>
  <c r="K36" i="61"/>
  <c r="L36" i="61"/>
  <c r="M36" i="61"/>
  <c r="N36" i="61"/>
  <c r="O36" i="61"/>
  <c r="P36" i="61"/>
  <c r="Q36" i="61"/>
  <c r="R36" i="61"/>
  <c r="S36" i="61"/>
  <c r="T36" i="61"/>
  <c r="U36" i="61"/>
  <c r="V36" i="61"/>
  <c r="W36" i="61"/>
  <c r="X36" i="61"/>
  <c r="Y36" i="61"/>
  <c r="Z36" i="61"/>
  <c r="AA36" i="61"/>
  <c r="AB36" i="61"/>
  <c r="AC36" i="61"/>
  <c r="AD36" i="61"/>
  <c r="AE36" i="61"/>
  <c r="AF36" i="61"/>
  <c r="C36" i="61"/>
  <c r="D34" i="61"/>
  <c r="E34" i="61"/>
  <c r="F34" i="61"/>
  <c r="G34" i="61"/>
  <c r="H34" i="61"/>
  <c r="I34" i="61"/>
  <c r="J34" i="61"/>
  <c r="K34" i="61"/>
  <c r="L34" i="61"/>
  <c r="M34" i="61"/>
  <c r="N34" i="61"/>
  <c r="O34" i="61"/>
  <c r="P34" i="61"/>
  <c r="Q34" i="61"/>
  <c r="R34" i="61"/>
  <c r="S34" i="61"/>
  <c r="T34" i="61"/>
  <c r="U34" i="61"/>
  <c r="V34" i="61"/>
  <c r="W34" i="61"/>
  <c r="X34" i="61"/>
  <c r="Y34" i="61"/>
  <c r="Z34" i="61"/>
  <c r="AA34" i="61"/>
  <c r="AB34" i="61"/>
  <c r="AC34" i="61"/>
  <c r="AD34" i="61"/>
  <c r="AE34" i="61"/>
  <c r="AF34" i="61"/>
  <c r="C34" i="61"/>
  <c r="D32" i="61"/>
  <c r="E32" i="61"/>
  <c r="F32" i="61"/>
  <c r="G32" i="61"/>
  <c r="H32" i="61"/>
  <c r="I32" i="61"/>
  <c r="J32" i="61"/>
  <c r="K32" i="61"/>
  <c r="L32" i="61"/>
  <c r="M32" i="61"/>
  <c r="N32" i="61"/>
  <c r="O32" i="61"/>
  <c r="P32" i="61"/>
  <c r="Q32" i="61"/>
  <c r="R32" i="61"/>
  <c r="S32" i="61"/>
  <c r="T32" i="61"/>
  <c r="U32" i="61"/>
  <c r="V32" i="61"/>
  <c r="W32" i="61"/>
  <c r="X32" i="61"/>
  <c r="Y32" i="61"/>
  <c r="Z32" i="61"/>
  <c r="AA32" i="61"/>
  <c r="AB32" i="61"/>
  <c r="AC32" i="61"/>
  <c r="AD32" i="61"/>
  <c r="AE32" i="61"/>
  <c r="AF32" i="61"/>
  <c r="C32" i="61"/>
  <c r="N199" i="16"/>
  <c r="AG14" i="61"/>
  <c r="AI14" i="61"/>
  <c r="K208" i="16" s="1"/>
  <c r="AK14" i="61"/>
  <c r="I208" i="16" s="1"/>
  <c r="AG24" i="61"/>
  <c r="J220" i="16" s="1"/>
  <c r="AI24" i="61"/>
  <c r="K220" i="16" s="1"/>
  <c r="AK24" i="61"/>
  <c r="I220" i="16" s="1"/>
  <c r="AG25" i="61"/>
  <c r="J221" i="16" s="1"/>
  <c r="AI25" i="61"/>
  <c r="AK25" i="61"/>
  <c r="I221" i="16" s="1"/>
  <c r="AK29" i="61"/>
  <c r="I225" i="16" s="1"/>
  <c r="AI29" i="61"/>
  <c r="K225" i="16" s="1"/>
  <c r="AG29" i="61"/>
  <c r="J225" i="16" s="1"/>
  <c r="AK28" i="61"/>
  <c r="I224" i="16" s="1"/>
  <c r="AI28" i="61"/>
  <c r="K224" i="16" s="1"/>
  <c r="AG28" i="61"/>
  <c r="J224" i="16" s="1"/>
  <c r="AK27" i="61"/>
  <c r="I223" i="16" s="1"/>
  <c r="AI27" i="61"/>
  <c r="K223" i="16" s="1"/>
  <c r="AG27" i="61"/>
  <c r="J223" i="16" s="1"/>
  <c r="AK26" i="61"/>
  <c r="I222" i="16" s="1"/>
  <c r="AI26" i="61"/>
  <c r="K222" i="16" s="1"/>
  <c r="AG26" i="61"/>
  <c r="J222" i="16" s="1"/>
  <c r="AK23" i="61"/>
  <c r="I219" i="16" s="1"/>
  <c r="AI23" i="61"/>
  <c r="K219" i="16" s="1"/>
  <c r="AG23" i="61"/>
  <c r="J219" i="16" s="1"/>
  <c r="AK22" i="61"/>
  <c r="I218" i="16" s="1"/>
  <c r="AI22" i="61"/>
  <c r="K218" i="16" s="1"/>
  <c r="AG22" i="61"/>
  <c r="J218" i="16" s="1"/>
  <c r="AK20" i="61"/>
  <c r="I215" i="16" s="1"/>
  <c r="AI20" i="61"/>
  <c r="K215" i="16" s="1"/>
  <c r="AG20" i="61"/>
  <c r="J215" i="16" s="1"/>
  <c r="AK19" i="61"/>
  <c r="I214" i="16" s="1"/>
  <c r="AI19" i="61"/>
  <c r="K214" i="16" s="1"/>
  <c r="AG19" i="61"/>
  <c r="J214" i="16" s="1"/>
  <c r="AK18" i="61"/>
  <c r="I213" i="16" s="1"/>
  <c r="AI18" i="61"/>
  <c r="K213" i="16" s="1"/>
  <c r="AG18" i="61"/>
  <c r="J213" i="16" s="1"/>
  <c r="AK17" i="61"/>
  <c r="I212" i="16" s="1"/>
  <c r="AI17" i="61"/>
  <c r="K212" i="16" s="1"/>
  <c r="AG17" i="61"/>
  <c r="J212" i="16" s="1"/>
  <c r="AK15" i="61"/>
  <c r="I209" i="16" s="1"/>
  <c r="AI15" i="61"/>
  <c r="K209" i="16" s="1"/>
  <c r="AG15" i="61"/>
  <c r="AK13" i="61"/>
  <c r="I207" i="16" s="1"/>
  <c r="AI13" i="61"/>
  <c r="K207" i="16" s="1"/>
  <c r="AG13" i="61"/>
  <c r="X6" i="61"/>
  <c r="N6" i="61"/>
  <c r="D6" i="61"/>
  <c r="X5" i="61"/>
  <c r="N5" i="61"/>
  <c r="D5" i="61"/>
  <c r="X4" i="61"/>
  <c r="T4" i="61"/>
  <c r="N4" i="61"/>
  <c r="D4" i="61"/>
  <c r="X3" i="61"/>
  <c r="T3" i="61"/>
  <c r="N3" i="61"/>
  <c r="D3" i="61"/>
  <c r="W2" i="61"/>
  <c r="M2" i="61"/>
  <c r="C2" i="61"/>
  <c r="H215" i="16" l="1"/>
  <c r="I227" i="16"/>
  <c r="I21" i="16" s="1"/>
  <c r="H219" i="16"/>
  <c r="AJ15" i="61"/>
  <c r="AJ20" i="61"/>
  <c r="AH14" i="61"/>
  <c r="L208" i="16" s="1"/>
  <c r="D33" i="61"/>
  <c r="H222" i="16"/>
  <c r="H223" i="16"/>
  <c r="AJ25" i="61"/>
  <c r="K221" i="16"/>
  <c r="K227" i="16" s="1"/>
  <c r="H220" i="16"/>
  <c r="H214" i="16"/>
  <c r="J209" i="16"/>
  <c r="H209" i="16" s="1"/>
  <c r="J208" i="16"/>
  <c r="H208" i="16" s="1"/>
  <c r="AJ14" i="61"/>
  <c r="AH13" i="61"/>
  <c r="L207" i="16" s="1"/>
  <c r="J207" i="16"/>
  <c r="H212" i="16"/>
  <c r="H213" i="16"/>
  <c r="H225" i="16"/>
  <c r="H224" i="16"/>
  <c r="H218" i="16"/>
  <c r="AH24" i="61"/>
  <c r="L220" i="16" s="1"/>
  <c r="AB33" i="61"/>
  <c r="F33" i="61"/>
  <c r="N33" i="61"/>
  <c r="V33" i="61"/>
  <c r="AD33" i="61"/>
  <c r="AH25" i="61"/>
  <c r="L221" i="16" s="1"/>
  <c r="AJ24" i="61"/>
  <c r="Y35" i="61"/>
  <c r="AJ26" i="61"/>
  <c r="C33" i="61"/>
  <c r="S33" i="61"/>
  <c r="AA35" i="61"/>
  <c r="AJ29" i="61"/>
  <c r="AH28" i="61"/>
  <c r="L224" i="16" s="1"/>
  <c r="T33" i="61"/>
  <c r="AJ23" i="61"/>
  <c r="AH18" i="61"/>
  <c r="L213" i="16" s="1"/>
  <c r="AH22" i="61"/>
  <c r="L218" i="16" s="1"/>
  <c r="AH17" i="61"/>
  <c r="L212" i="16" s="1"/>
  <c r="AH27" i="61"/>
  <c r="L223" i="16" s="1"/>
  <c r="G33" i="61"/>
  <c r="O33" i="61"/>
  <c r="W33" i="61"/>
  <c r="AE33" i="61"/>
  <c r="E35" i="61"/>
  <c r="M35" i="61"/>
  <c r="U35" i="61"/>
  <c r="AC35" i="61"/>
  <c r="AA33" i="61"/>
  <c r="AJ19" i="61"/>
  <c r="AH23" i="61"/>
  <c r="L219" i="16" s="1"/>
  <c r="H33" i="61"/>
  <c r="P33" i="61"/>
  <c r="X33" i="61"/>
  <c r="AF33" i="61"/>
  <c r="G35" i="61"/>
  <c r="AF35" i="61"/>
  <c r="AJ13" i="61"/>
  <c r="H35" i="61"/>
  <c r="Q33" i="61"/>
  <c r="R33" i="61"/>
  <c r="P35" i="61"/>
  <c r="K35" i="61"/>
  <c r="K33" i="61"/>
  <c r="W35" i="61"/>
  <c r="D35" i="61"/>
  <c r="L35" i="61"/>
  <c r="T35" i="61"/>
  <c r="AB35" i="61"/>
  <c r="L33" i="61"/>
  <c r="F35" i="61"/>
  <c r="N35" i="61"/>
  <c r="V35" i="61"/>
  <c r="AD35" i="61"/>
  <c r="X35" i="61"/>
  <c r="AJ27" i="61"/>
  <c r="AE35" i="61"/>
  <c r="AH19" i="61"/>
  <c r="L214" i="16" s="1"/>
  <c r="I33" i="61"/>
  <c r="Y33" i="61"/>
  <c r="O35" i="61"/>
  <c r="AJ28" i="61"/>
  <c r="J33" i="61"/>
  <c r="Z33" i="61"/>
  <c r="C35" i="61"/>
  <c r="S35" i="61"/>
  <c r="AJ17" i="61"/>
  <c r="AJ18" i="61"/>
  <c r="AH20" i="61"/>
  <c r="L215" i="16" s="1"/>
  <c r="AJ22" i="61"/>
  <c r="AH26" i="61"/>
  <c r="L222" i="16" s="1"/>
  <c r="J35" i="61"/>
  <c r="R35" i="61"/>
  <c r="Z35" i="61"/>
  <c r="AH15" i="61"/>
  <c r="L209" i="16" s="1"/>
  <c r="AH29" i="61"/>
  <c r="L225" i="16" s="1"/>
  <c r="E33" i="61"/>
  <c r="M33" i="61"/>
  <c r="U33" i="61"/>
  <c r="AC33" i="61"/>
  <c r="I35" i="61"/>
  <c r="Q35" i="61"/>
  <c r="I47" i="44"/>
  <c r="J47" i="44"/>
  <c r="K47" i="44"/>
  <c r="L47" i="44"/>
  <c r="M47" i="44"/>
  <c r="N47" i="44"/>
  <c r="O47" i="44"/>
  <c r="P47" i="44"/>
  <c r="Q47" i="44"/>
  <c r="R47" i="44"/>
  <c r="S47" i="44"/>
  <c r="T47" i="44"/>
  <c r="U47" i="44"/>
  <c r="V47" i="44"/>
  <c r="W47" i="44"/>
  <c r="X47" i="44"/>
  <c r="Y4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BH47" i="44"/>
  <c r="BI47" i="44"/>
  <c r="BJ47" i="44"/>
  <c r="BK47" i="44"/>
  <c r="BL47" i="44"/>
  <c r="BM47" i="44"/>
  <c r="BN47" i="44"/>
  <c r="BO47" i="44"/>
  <c r="BP47" i="44"/>
  <c r="BQ47" i="44"/>
  <c r="BR47" i="44"/>
  <c r="BS47" i="44"/>
  <c r="BT47" i="44"/>
  <c r="BU47" i="44"/>
  <c r="BV47" i="44"/>
  <c r="BW47" i="44"/>
  <c r="BX47" i="44"/>
  <c r="BY47" i="44"/>
  <c r="BZ47" i="44"/>
  <c r="CA47" i="44"/>
  <c r="CB47" i="44"/>
  <c r="CC47" i="44"/>
  <c r="CD47" i="44"/>
  <c r="CE47" i="44"/>
  <c r="CF47" i="44"/>
  <c r="CG47" i="44"/>
  <c r="CH47" i="44"/>
  <c r="CI47" i="44"/>
  <c r="CJ47" i="44"/>
  <c r="CK47" i="44"/>
  <c r="CL47" i="44"/>
  <c r="CM47" i="44"/>
  <c r="CN47" i="44"/>
  <c r="CO47" i="44"/>
  <c r="CP47" i="44"/>
  <c r="CQ47" i="44"/>
  <c r="CR47" i="44"/>
  <c r="CS47" i="44"/>
  <c r="CT47" i="44"/>
  <c r="CU47" i="44"/>
  <c r="CV47" i="44"/>
  <c r="CW47" i="44"/>
  <c r="CX47" i="44"/>
  <c r="CY47" i="44"/>
  <c r="CZ47" i="44"/>
  <c r="DA47" i="44"/>
  <c r="DB47" i="44"/>
  <c r="DC47" i="44"/>
  <c r="DD47" i="44"/>
  <c r="DE47" i="44"/>
  <c r="DF47" i="44"/>
  <c r="DG47" i="44"/>
  <c r="DH47" i="44"/>
  <c r="DI47" i="44"/>
  <c r="DJ47" i="44"/>
  <c r="DK47" i="44"/>
  <c r="DL47" i="44"/>
  <c r="DM47" i="44"/>
  <c r="DN47" i="44"/>
  <c r="DO47" i="44"/>
  <c r="DP47" i="44"/>
  <c r="DQ47" i="44"/>
  <c r="DR47" i="44"/>
  <c r="DS47" i="44"/>
  <c r="DT47" i="44"/>
  <c r="DU47" i="44"/>
  <c r="DV47" i="44"/>
  <c r="DW47" i="44"/>
  <c r="DX47" i="44"/>
  <c r="DY47" i="44"/>
  <c r="DZ47" i="44"/>
  <c r="EA47" i="44"/>
  <c r="EB47" i="44"/>
  <c r="EC47" i="44"/>
  <c r="ED47" i="44"/>
  <c r="EE47" i="44"/>
  <c r="EF47" i="44"/>
  <c r="EG47" i="44"/>
  <c r="EH47" i="44"/>
  <c r="EI47" i="44"/>
  <c r="EJ47" i="44"/>
  <c r="EK47" i="44"/>
  <c r="EL47" i="44"/>
  <c r="EM47" i="44"/>
  <c r="EN47" i="44"/>
  <c r="EO47" i="44"/>
  <c r="EP47" i="44"/>
  <c r="EQ47" i="44"/>
  <c r="ER47" i="44"/>
  <c r="ES47" i="44"/>
  <c r="ET47" i="44"/>
  <c r="I49" i="44"/>
  <c r="I50" i="44" s="1"/>
  <c r="J49" i="44"/>
  <c r="J50" i="44" s="1"/>
  <c r="K49" i="44"/>
  <c r="K48" i="44" s="1"/>
  <c r="L49" i="44"/>
  <c r="L48" i="44" s="1"/>
  <c r="M49" i="44"/>
  <c r="M48" i="44" s="1"/>
  <c r="N49" i="44"/>
  <c r="O49" i="44"/>
  <c r="P49" i="44"/>
  <c r="Q49" i="44"/>
  <c r="Q50" i="44" s="1"/>
  <c r="R49" i="44"/>
  <c r="R50" i="44" s="1"/>
  <c r="S49" i="44"/>
  <c r="S48" i="44" s="1"/>
  <c r="T49" i="44"/>
  <c r="T48" i="44" s="1"/>
  <c r="U49" i="44"/>
  <c r="U48" i="44" s="1"/>
  <c r="V49" i="44"/>
  <c r="W49" i="44"/>
  <c r="X49" i="44"/>
  <c r="Y49" i="44"/>
  <c r="Y50" i="44" s="1"/>
  <c r="Z49" i="44"/>
  <c r="Z50" i="44" s="1"/>
  <c r="AA49" i="44"/>
  <c r="AA48" i="44" s="1"/>
  <c r="AB49" i="44"/>
  <c r="AB48" i="44" s="1"/>
  <c r="AC49" i="44"/>
  <c r="AC50" i="44" s="1"/>
  <c r="AD49" i="44"/>
  <c r="AE49" i="44"/>
  <c r="AF49" i="44"/>
  <c r="AG49" i="44"/>
  <c r="AG50" i="44" s="1"/>
  <c r="AH49" i="44"/>
  <c r="AH50" i="44" s="1"/>
  <c r="AI49" i="44"/>
  <c r="AI48" i="44" s="1"/>
  <c r="AJ49" i="44"/>
  <c r="AJ48" i="44" s="1"/>
  <c r="AK49" i="44"/>
  <c r="AL49" i="44"/>
  <c r="AM49" i="44"/>
  <c r="AN49" i="44"/>
  <c r="AO49" i="44"/>
  <c r="AO50" i="44" s="1"/>
  <c r="AP49" i="44"/>
  <c r="AP50" i="44" s="1"/>
  <c r="AQ49" i="44"/>
  <c r="AQ48" i="44" s="1"/>
  <c r="AR49" i="44"/>
  <c r="AR48" i="44" s="1"/>
  <c r="AS49" i="44"/>
  <c r="AT49" i="44"/>
  <c r="AU49" i="44"/>
  <c r="AV49" i="44"/>
  <c r="AW49" i="44"/>
  <c r="AW50" i="44" s="1"/>
  <c r="AX49" i="44"/>
  <c r="AX50" i="44" s="1"/>
  <c r="AY49" i="44"/>
  <c r="AY48" i="44" s="1"/>
  <c r="AZ49" i="44"/>
  <c r="AZ48" i="44" s="1"/>
  <c r="BA49" i="44"/>
  <c r="BB49" i="44"/>
  <c r="BC49" i="44"/>
  <c r="BD49" i="44"/>
  <c r="BE49" i="44"/>
  <c r="BE50" i="44" s="1"/>
  <c r="BF49" i="44"/>
  <c r="BF48" i="44" s="1"/>
  <c r="BG49" i="44"/>
  <c r="BG48" i="44" s="1"/>
  <c r="BH49" i="44"/>
  <c r="BH48" i="44" s="1"/>
  <c r="BI49" i="44"/>
  <c r="BI50" i="44" s="1"/>
  <c r="BJ49" i="44"/>
  <c r="BK49" i="44"/>
  <c r="BL49" i="44"/>
  <c r="BM49" i="44"/>
  <c r="BM50" i="44" s="1"/>
  <c r="BN49" i="44"/>
  <c r="BN48" i="44" s="1"/>
  <c r="BO49" i="44"/>
  <c r="BO48" i="44" s="1"/>
  <c r="BP49" i="44"/>
  <c r="BP48" i="44" s="1"/>
  <c r="BQ49" i="44"/>
  <c r="BR49" i="44"/>
  <c r="BS49" i="44"/>
  <c r="BT49" i="44"/>
  <c r="BU49" i="44"/>
  <c r="BU50" i="44" s="1"/>
  <c r="BV49" i="44"/>
  <c r="BV48" i="44" s="1"/>
  <c r="BW49" i="44"/>
  <c r="BW48" i="44" s="1"/>
  <c r="BX49" i="44"/>
  <c r="BX48" i="44" s="1"/>
  <c r="BY49" i="44"/>
  <c r="BZ49" i="44"/>
  <c r="CA49" i="44"/>
  <c r="CB49" i="44"/>
  <c r="CC49" i="44"/>
  <c r="CC50" i="44" s="1"/>
  <c r="CD49" i="44"/>
  <c r="CD48" i="44" s="1"/>
  <c r="CE49" i="44"/>
  <c r="CE48" i="44" s="1"/>
  <c r="CF49" i="44"/>
  <c r="CF48" i="44" s="1"/>
  <c r="CG49" i="44"/>
  <c r="CH49" i="44"/>
  <c r="CI49" i="44"/>
  <c r="CJ49" i="44"/>
  <c r="CK49" i="44"/>
  <c r="CK50" i="44" s="1"/>
  <c r="CL49" i="44"/>
  <c r="CL48" i="44" s="1"/>
  <c r="CM49" i="44"/>
  <c r="CM48" i="44" s="1"/>
  <c r="CN49" i="44"/>
  <c r="CN48" i="44" s="1"/>
  <c r="CO49" i="44"/>
  <c r="CO50" i="44" s="1"/>
  <c r="CP49" i="44"/>
  <c r="CQ49" i="44"/>
  <c r="CR49" i="44"/>
  <c r="CS49" i="44"/>
  <c r="CS50" i="44" s="1"/>
  <c r="CT49" i="44"/>
  <c r="CT48" i="44" s="1"/>
  <c r="CU49" i="44"/>
  <c r="CU48" i="44" s="1"/>
  <c r="CV49" i="44"/>
  <c r="CV48" i="44" s="1"/>
  <c r="CW49" i="44"/>
  <c r="CX49" i="44"/>
  <c r="CY49" i="44"/>
  <c r="CZ49" i="44"/>
  <c r="DA49" i="44"/>
  <c r="DA50" i="44" s="1"/>
  <c r="DB49" i="44"/>
  <c r="DB48" i="44" s="1"/>
  <c r="DC49" i="44"/>
  <c r="DC48" i="44" s="1"/>
  <c r="DD49" i="44"/>
  <c r="DD48" i="44" s="1"/>
  <c r="DE49" i="44"/>
  <c r="DF49" i="44"/>
  <c r="DG49" i="44"/>
  <c r="DH49" i="44"/>
  <c r="DI49" i="44"/>
  <c r="DI50" i="44" s="1"/>
  <c r="DJ49" i="44"/>
  <c r="DJ48" i="44" s="1"/>
  <c r="DK49" i="44"/>
  <c r="DK48" i="44" s="1"/>
  <c r="DL49" i="44"/>
  <c r="DL48" i="44" s="1"/>
  <c r="DM49" i="44"/>
  <c r="DN49" i="44"/>
  <c r="DO49" i="44"/>
  <c r="DP49" i="44"/>
  <c r="DQ49" i="44"/>
  <c r="DQ50" i="44" s="1"/>
  <c r="DR49" i="44"/>
  <c r="DR48" i="44" s="1"/>
  <c r="DS49" i="44"/>
  <c r="DS48" i="44" s="1"/>
  <c r="DT49" i="44"/>
  <c r="DT48" i="44" s="1"/>
  <c r="DU49" i="44"/>
  <c r="DU50" i="44" s="1"/>
  <c r="DV49" i="44"/>
  <c r="DW49" i="44"/>
  <c r="DX49" i="44"/>
  <c r="DY49" i="44"/>
  <c r="DY50" i="44" s="1"/>
  <c r="DZ49" i="44"/>
  <c r="DZ48" i="44" s="1"/>
  <c r="EA49" i="44"/>
  <c r="EA48" i="44" s="1"/>
  <c r="EB49" i="44"/>
  <c r="EB48" i="44" s="1"/>
  <c r="EC49" i="44"/>
  <c r="EC50" i="44" s="1"/>
  <c r="ED49" i="44"/>
  <c r="EE49" i="44"/>
  <c r="EF49" i="44"/>
  <c r="EG49" i="44"/>
  <c r="EG50" i="44" s="1"/>
  <c r="EH49" i="44"/>
  <c r="EH48" i="44" s="1"/>
  <c r="EI49" i="44"/>
  <c r="EI48" i="44" s="1"/>
  <c r="EJ49" i="44"/>
  <c r="EJ48" i="44" s="1"/>
  <c r="EK49" i="44"/>
  <c r="EL49" i="44"/>
  <c r="EM49" i="44"/>
  <c r="EN49" i="44"/>
  <c r="EO49" i="44"/>
  <c r="EO50" i="44" s="1"/>
  <c r="EP49" i="44"/>
  <c r="EP48" i="44" s="1"/>
  <c r="EQ49" i="44"/>
  <c r="EQ48" i="44" s="1"/>
  <c r="ER49" i="44"/>
  <c r="ER48" i="44" s="1"/>
  <c r="ES49" i="44"/>
  <c r="ET49" i="44"/>
  <c r="AD50" i="44"/>
  <c r="AK50" i="44"/>
  <c r="BJ50" i="44"/>
  <c r="BQ50" i="44"/>
  <c r="CP50" i="44"/>
  <c r="CW50" i="44"/>
  <c r="DV50" i="44"/>
  <c r="I51" i="44"/>
  <c r="J51" i="44"/>
  <c r="K51" i="44"/>
  <c r="L51" i="44"/>
  <c r="M51" i="44"/>
  <c r="N51" i="44"/>
  <c r="O51" i="44"/>
  <c r="P51" i="44"/>
  <c r="Q51" i="44"/>
  <c r="R51" i="44"/>
  <c r="S51" i="44"/>
  <c r="T51" i="44"/>
  <c r="U51" i="44"/>
  <c r="V51" i="44"/>
  <c r="W51" i="44"/>
  <c r="X51" i="44"/>
  <c r="Y51" i="44"/>
  <c r="Z51" i="44"/>
  <c r="AA51" i="44"/>
  <c r="AB51" i="44"/>
  <c r="AC51" i="44"/>
  <c r="AD51" i="44"/>
  <c r="AE51" i="44"/>
  <c r="AF51" i="44"/>
  <c r="AG51" i="44"/>
  <c r="AH51" i="44"/>
  <c r="AI51" i="44"/>
  <c r="AJ51" i="44"/>
  <c r="AK51" i="44"/>
  <c r="AL51" i="44"/>
  <c r="AM51" i="44"/>
  <c r="AN51" i="44"/>
  <c r="AO51" i="44"/>
  <c r="AP51" i="44"/>
  <c r="AQ51" i="44"/>
  <c r="AR51" i="44"/>
  <c r="AS51" i="44"/>
  <c r="AT51" i="44"/>
  <c r="AU51" i="44"/>
  <c r="AV51" i="44"/>
  <c r="AW51" i="44"/>
  <c r="AX51" i="44"/>
  <c r="AY51" i="44"/>
  <c r="AZ51" i="44"/>
  <c r="BA51" i="44"/>
  <c r="BB51" i="44"/>
  <c r="BC51" i="44"/>
  <c r="BD51" i="44"/>
  <c r="BE51" i="44"/>
  <c r="BF51" i="44"/>
  <c r="BG51" i="44"/>
  <c r="BH51" i="44"/>
  <c r="BI51" i="44"/>
  <c r="BJ51" i="44"/>
  <c r="BK51" i="44"/>
  <c r="BL51" i="44"/>
  <c r="BM51" i="44"/>
  <c r="BN51" i="44"/>
  <c r="BO51" i="44"/>
  <c r="BP51" i="44"/>
  <c r="BQ51" i="44"/>
  <c r="BR51" i="44"/>
  <c r="BS51" i="44"/>
  <c r="BT51" i="44"/>
  <c r="BU51" i="44"/>
  <c r="BV51" i="44"/>
  <c r="BW51" i="44"/>
  <c r="BX51" i="44"/>
  <c r="BY51" i="44"/>
  <c r="BZ51" i="44"/>
  <c r="CA51" i="44"/>
  <c r="CB51" i="44"/>
  <c r="CC51" i="44"/>
  <c r="CD51" i="44"/>
  <c r="CE51" i="44"/>
  <c r="CF51" i="44"/>
  <c r="CG51" i="44"/>
  <c r="CH51" i="44"/>
  <c r="CI51" i="44"/>
  <c r="CJ51" i="44"/>
  <c r="CK51" i="44"/>
  <c r="CL51" i="44"/>
  <c r="CM51" i="44"/>
  <c r="CN51" i="44"/>
  <c r="CO51" i="44"/>
  <c r="CP51" i="44"/>
  <c r="CQ51" i="44"/>
  <c r="CR51" i="44"/>
  <c r="CS51" i="44"/>
  <c r="CT51" i="44"/>
  <c r="CU51" i="44"/>
  <c r="CV51" i="44"/>
  <c r="CW51" i="44"/>
  <c r="CX51" i="44"/>
  <c r="CY51" i="44"/>
  <c r="CZ51" i="44"/>
  <c r="DA51" i="44"/>
  <c r="DB51" i="44"/>
  <c r="DC51" i="44"/>
  <c r="DD51" i="44"/>
  <c r="DE51" i="44"/>
  <c r="DF51" i="44"/>
  <c r="DG51" i="44"/>
  <c r="DH51" i="44"/>
  <c r="DI51" i="44"/>
  <c r="DJ51" i="44"/>
  <c r="DK51" i="44"/>
  <c r="DL51" i="44"/>
  <c r="DM51" i="44"/>
  <c r="DN51" i="44"/>
  <c r="DO51" i="44"/>
  <c r="DP51" i="44"/>
  <c r="DQ51" i="44"/>
  <c r="DR51" i="44"/>
  <c r="DS51" i="44"/>
  <c r="DT51" i="44"/>
  <c r="DU51" i="44"/>
  <c r="DV51" i="44"/>
  <c r="DW51" i="44"/>
  <c r="DX51" i="44"/>
  <c r="DY51" i="44"/>
  <c r="DZ51" i="44"/>
  <c r="EA51" i="44"/>
  <c r="EB51" i="44"/>
  <c r="EC51" i="44"/>
  <c r="ED51" i="44"/>
  <c r="EE51" i="44"/>
  <c r="EF51" i="44"/>
  <c r="EG51" i="44"/>
  <c r="EH51" i="44"/>
  <c r="EI51" i="44"/>
  <c r="EJ51" i="44"/>
  <c r="EK51" i="44"/>
  <c r="EL51" i="44"/>
  <c r="EM51" i="44"/>
  <c r="EN51" i="44"/>
  <c r="EO51" i="44"/>
  <c r="EP51" i="44"/>
  <c r="EQ51" i="44"/>
  <c r="ER51" i="44"/>
  <c r="ES51" i="44"/>
  <c r="ET51" i="44"/>
  <c r="F47" i="44"/>
  <c r="G47" i="44"/>
  <c r="H47" i="44"/>
  <c r="H50" i="44" s="1"/>
  <c r="F49" i="44"/>
  <c r="G49" i="44"/>
  <c r="H49" i="44"/>
  <c r="F51" i="44"/>
  <c r="G51" i="44"/>
  <c r="H51" i="44"/>
  <c r="J227" i="16" l="1"/>
  <c r="K21" i="16"/>
  <c r="DY48" i="44"/>
  <c r="BU48" i="44"/>
  <c r="AH48" i="44"/>
  <c r="DM50" i="44"/>
  <c r="CG50" i="44"/>
  <c r="U50" i="44"/>
  <c r="M50" i="44"/>
  <c r="DA48" i="44"/>
  <c r="AG48" i="44"/>
  <c r="EG48" i="44"/>
  <c r="BM48" i="44"/>
  <c r="I48" i="44"/>
  <c r="EM50" i="44"/>
  <c r="EE50" i="44"/>
  <c r="DW50" i="44"/>
  <c r="DO50" i="44"/>
  <c r="DG50" i="44"/>
  <c r="CY50" i="44"/>
  <c r="CQ50" i="44"/>
  <c r="CI50" i="44"/>
  <c r="CA50" i="44"/>
  <c r="BS50" i="44"/>
  <c r="BK50" i="44"/>
  <c r="BC50" i="44"/>
  <c r="AU50" i="44"/>
  <c r="AM50" i="44"/>
  <c r="AE50" i="44"/>
  <c r="W50" i="44"/>
  <c r="O50" i="44"/>
  <c r="CS48" i="44"/>
  <c r="AO48" i="44"/>
  <c r="ET48" i="44"/>
  <c r="EL48" i="44"/>
  <c r="ED48" i="44"/>
  <c r="DV48" i="44"/>
  <c r="DN48" i="44"/>
  <c r="DF48" i="44"/>
  <c r="CX48" i="44"/>
  <c r="CP48" i="44"/>
  <c r="CH48" i="44"/>
  <c r="BZ48" i="44"/>
  <c r="BR48" i="44"/>
  <c r="BJ48" i="44"/>
  <c r="BB48" i="44"/>
  <c r="AT48" i="44"/>
  <c r="AL48" i="44"/>
  <c r="AD48" i="44"/>
  <c r="V48" i="44"/>
  <c r="N48" i="44"/>
  <c r="ES48" i="44"/>
  <c r="DU48" i="44"/>
  <c r="CW48" i="44"/>
  <c r="BY48" i="44"/>
  <c r="BA48" i="44"/>
  <c r="AK48" i="44"/>
  <c r="G48" i="44"/>
  <c r="CH50" i="44"/>
  <c r="Z48" i="44"/>
  <c r="ES50" i="44"/>
  <c r="BA50" i="44"/>
  <c r="DQ48" i="44"/>
  <c r="CK48" i="44"/>
  <c r="BE48" i="44"/>
  <c r="Y48" i="44"/>
  <c r="EL50" i="44"/>
  <c r="DF50" i="44"/>
  <c r="BZ50" i="44"/>
  <c r="AT50" i="44"/>
  <c r="N50" i="44"/>
  <c r="AX48" i="44"/>
  <c r="R48" i="44"/>
  <c r="EP50" i="44"/>
  <c r="EH50" i="44"/>
  <c r="DZ50" i="44"/>
  <c r="DR50" i="44"/>
  <c r="DJ50" i="44"/>
  <c r="DB50" i="44"/>
  <c r="CT50" i="44"/>
  <c r="CL50" i="44"/>
  <c r="CD50" i="44"/>
  <c r="BV50" i="44"/>
  <c r="BN50" i="44"/>
  <c r="BF50" i="44"/>
  <c r="EC48" i="44"/>
  <c r="DE48" i="44"/>
  <c r="CG48" i="44"/>
  <c r="BI48" i="44"/>
  <c r="AC48" i="44"/>
  <c r="EK48" i="44"/>
  <c r="DM48" i="44"/>
  <c r="CO48" i="44"/>
  <c r="BQ48" i="44"/>
  <c r="AS48" i="44"/>
  <c r="ET50" i="44"/>
  <c r="DN50" i="44"/>
  <c r="BB50" i="44"/>
  <c r="V50" i="44"/>
  <c r="EK50" i="44"/>
  <c r="DE50" i="44"/>
  <c r="BY50" i="44"/>
  <c r="AS50" i="44"/>
  <c r="EO48" i="44"/>
  <c r="DI48" i="44"/>
  <c r="CC48" i="44"/>
  <c r="AW48" i="44"/>
  <c r="Q48" i="44"/>
  <c r="ED50" i="44"/>
  <c r="CX50" i="44"/>
  <c r="BR50" i="44"/>
  <c r="AL50" i="44"/>
  <c r="AP48" i="44"/>
  <c r="J48" i="44"/>
  <c r="EN50" i="44"/>
  <c r="EF50" i="44"/>
  <c r="DX50" i="44"/>
  <c r="DP50" i="44"/>
  <c r="DH50" i="44"/>
  <c r="CZ50" i="44"/>
  <c r="CR50" i="44"/>
  <c r="CJ50" i="44"/>
  <c r="CB50" i="44"/>
  <c r="BT50" i="44"/>
  <c r="BL50" i="44"/>
  <c r="BD50" i="44"/>
  <c r="AV50" i="44"/>
  <c r="AN50" i="44"/>
  <c r="AF50" i="44"/>
  <c r="X50" i="44"/>
  <c r="P50" i="44"/>
  <c r="F48" i="44"/>
  <c r="G50" i="44"/>
  <c r="F50" i="44"/>
  <c r="H221" i="16"/>
  <c r="J21" i="16"/>
  <c r="H207" i="16"/>
  <c r="H227" i="16" s="1"/>
  <c r="EJ50" i="44"/>
  <c r="DT50" i="44"/>
  <c r="DD50" i="44"/>
  <c r="CN50" i="44"/>
  <c r="BX50" i="44"/>
  <c r="BH50" i="44"/>
  <c r="AR50" i="44"/>
  <c r="AJ50" i="44"/>
  <c r="T50" i="44"/>
  <c r="L50" i="44"/>
  <c r="EN48" i="44"/>
  <c r="EF48" i="44"/>
  <c r="DX48" i="44"/>
  <c r="DP48" i="44"/>
  <c r="DH48" i="44"/>
  <c r="CZ48" i="44"/>
  <c r="CR48" i="44"/>
  <c r="CJ48" i="44"/>
  <c r="CB48" i="44"/>
  <c r="BT48" i="44"/>
  <c r="BL48" i="44"/>
  <c r="BD48" i="44"/>
  <c r="AV48" i="44"/>
  <c r="AN48" i="44"/>
  <c r="AF48" i="44"/>
  <c r="X48" i="44"/>
  <c r="P48" i="44"/>
  <c r="EQ50" i="44"/>
  <c r="EI50" i="44"/>
  <c r="EA50" i="44"/>
  <c r="DS50" i="44"/>
  <c r="DK50" i="44"/>
  <c r="DC50" i="44"/>
  <c r="CU50" i="44"/>
  <c r="CM50" i="44"/>
  <c r="CE50" i="44"/>
  <c r="BW50" i="44"/>
  <c r="BO50" i="44"/>
  <c r="BG50" i="44"/>
  <c r="AY50" i="44"/>
  <c r="AQ50" i="44"/>
  <c r="AI50" i="44"/>
  <c r="AA50" i="44"/>
  <c r="S50" i="44"/>
  <c r="K50" i="44"/>
  <c r="EM48" i="44"/>
  <c r="EE48" i="44"/>
  <c r="DW48" i="44"/>
  <c r="DO48" i="44"/>
  <c r="DG48" i="44"/>
  <c r="CY48" i="44"/>
  <c r="CQ48" i="44"/>
  <c r="CI48" i="44"/>
  <c r="CA48" i="44"/>
  <c r="BS48" i="44"/>
  <c r="BK48" i="44"/>
  <c r="BC48" i="44"/>
  <c r="AU48" i="44"/>
  <c r="AM48" i="44"/>
  <c r="AE48" i="44"/>
  <c r="W48" i="44"/>
  <c r="O48" i="44"/>
  <c r="ER50" i="44"/>
  <c r="EB50" i="44"/>
  <c r="DL50" i="44"/>
  <c r="CV50" i="44"/>
  <c r="CF50" i="44"/>
  <c r="BP50" i="44"/>
  <c r="AZ50" i="44"/>
  <c r="AB50" i="44"/>
  <c r="H48" i="44"/>
  <c r="AP7" i="20" l="1"/>
  <c r="L227" i="16"/>
  <c r="AF47" i="60"/>
  <c r="AE47" i="60"/>
  <c r="AD47" i="60"/>
  <c r="AC47" i="60"/>
  <c r="AB47" i="60"/>
  <c r="AA47" i="60"/>
  <c r="Z47" i="60"/>
  <c r="Y47" i="60"/>
  <c r="X47" i="60"/>
  <c r="W47" i="60"/>
  <c r="V47" i="60"/>
  <c r="U47" i="60"/>
  <c r="T47" i="60"/>
  <c r="S47" i="60"/>
  <c r="R47" i="60"/>
  <c r="Q47" i="60"/>
  <c r="P47" i="60"/>
  <c r="O47" i="60"/>
  <c r="N47" i="60"/>
  <c r="M47" i="60"/>
  <c r="L47" i="60"/>
  <c r="K47" i="60"/>
  <c r="J47" i="60"/>
  <c r="I47" i="60"/>
  <c r="H47" i="60"/>
  <c r="G47" i="60"/>
  <c r="F47" i="60"/>
  <c r="E47" i="60"/>
  <c r="D47" i="60"/>
  <c r="C47" i="60"/>
  <c r="AF45" i="60"/>
  <c r="AE45" i="60"/>
  <c r="AD45" i="60"/>
  <c r="AC45" i="60"/>
  <c r="AB45" i="60"/>
  <c r="AA45" i="60"/>
  <c r="Z45" i="60"/>
  <c r="Y45" i="60"/>
  <c r="X45" i="60"/>
  <c r="W45" i="60"/>
  <c r="V45" i="60"/>
  <c r="U45" i="60"/>
  <c r="T45" i="60"/>
  <c r="S45" i="60"/>
  <c r="R45" i="60"/>
  <c r="Q45" i="60"/>
  <c r="P45" i="60"/>
  <c r="O45" i="60"/>
  <c r="N45" i="60"/>
  <c r="M45" i="60"/>
  <c r="L45" i="60"/>
  <c r="K45" i="60"/>
  <c r="J45" i="60"/>
  <c r="I45" i="60"/>
  <c r="H45" i="60"/>
  <c r="G45" i="60"/>
  <c r="F45" i="60"/>
  <c r="E45" i="60"/>
  <c r="D45" i="60"/>
  <c r="C45" i="60"/>
  <c r="AF43" i="60"/>
  <c r="AF44" i="60" s="1"/>
  <c r="AE43" i="60"/>
  <c r="AE46" i="60" s="1"/>
  <c r="AD43" i="60"/>
  <c r="AC43" i="60"/>
  <c r="AB43" i="60"/>
  <c r="AB46" i="60" s="1"/>
  <c r="AA43" i="60"/>
  <c r="Z43" i="60"/>
  <c r="Z44" i="60" s="1"/>
  <c r="Y43" i="60"/>
  <c r="X43" i="60"/>
  <c r="X46" i="60" s="1"/>
  <c r="W43" i="60"/>
  <c r="W46" i="60" s="1"/>
  <c r="V43" i="60"/>
  <c r="U43" i="60"/>
  <c r="T43" i="60"/>
  <c r="S43" i="60"/>
  <c r="R43" i="60"/>
  <c r="R44" i="60" s="1"/>
  <c r="Q43" i="60"/>
  <c r="Q44" i="60" s="1"/>
  <c r="P43" i="60"/>
  <c r="P46" i="60" s="1"/>
  <c r="O43" i="60"/>
  <c r="O46" i="60" s="1"/>
  <c r="N43" i="60"/>
  <c r="M43" i="60"/>
  <c r="L43" i="60"/>
  <c r="K43" i="60"/>
  <c r="J43" i="60"/>
  <c r="I43" i="60"/>
  <c r="H43" i="60"/>
  <c r="G43" i="60"/>
  <c r="F43" i="60"/>
  <c r="E43" i="60"/>
  <c r="D43" i="60"/>
  <c r="C43" i="60"/>
  <c r="AK40" i="60"/>
  <c r="AI40" i="60"/>
  <c r="AG40" i="60"/>
  <c r="AH40" i="60" s="1"/>
  <c r="AK38" i="60"/>
  <c r="AI38" i="60"/>
  <c r="AG38" i="60"/>
  <c r="AK36" i="60"/>
  <c r="AI36" i="60"/>
  <c r="AG36" i="60"/>
  <c r="AK34" i="60"/>
  <c r="AI34" i="60"/>
  <c r="AG34" i="60"/>
  <c r="AK32" i="60"/>
  <c r="AI32" i="60"/>
  <c r="AG32" i="60"/>
  <c r="AJ32" i="60" s="1"/>
  <c r="AK30" i="60"/>
  <c r="AI30" i="60"/>
  <c r="AG30" i="60"/>
  <c r="AK28" i="60"/>
  <c r="AI28" i="60"/>
  <c r="AG28" i="60"/>
  <c r="AK26" i="60"/>
  <c r="AI26" i="60"/>
  <c r="AG26" i="60"/>
  <c r="AK24" i="60"/>
  <c r="AI24" i="60"/>
  <c r="AG24" i="60"/>
  <c r="AH24" i="60" s="1"/>
  <c r="AK22" i="60"/>
  <c r="AI22" i="60"/>
  <c r="AG22" i="60"/>
  <c r="AK20" i="60"/>
  <c r="AI20" i="60"/>
  <c r="AG20" i="60"/>
  <c r="AK18" i="60"/>
  <c r="AI18" i="60"/>
  <c r="AG18" i="60"/>
  <c r="AK16" i="60"/>
  <c r="AI16" i="60"/>
  <c r="AG16" i="60"/>
  <c r="AK14" i="60"/>
  <c r="AI14" i="60"/>
  <c r="AG14" i="60"/>
  <c r="AC6" i="60"/>
  <c r="W6" i="60"/>
  <c r="S6" i="60"/>
  <c r="M6" i="60"/>
  <c r="I6" i="60"/>
  <c r="C6" i="60"/>
  <c r="AC5" i="60"/>
  <c r="W5" i="60"/>
  <c r="S5" i="60"/>
  <c r="M5" i="60"/>
  <c r="I5" i="60"/>
  <c r="C5" i="60"/>
  <c r="AC4" i="60"/>
  <c r="W4" i="60"/>
  <c r="S4" i="60"/>
  <c r="M4" i="60"/>
  <c r="I4" i="60"/>
  <c r="C4" i="60"/>
  <c r="AJ18" i="60" l="1"/>
  <c r="AJ20" i="60"/>
  <c r="U46" i="60"/>
  <c r="AH28" i="60"/>
  <c r="F46" i="60"/>
  <c r="N46" i="60"/>
  <c r="V46" i="60"/>
  <c r="AD46" i="60"/>
  <c r="S46" i="60"/>
  <c r="AJ34" i="60"/>
  <c r="AC46" i="60"/>
  <c r="P44" i="60"/>
  <c r="AF46" i="60"/>
  <c r="AS7" i="20"/>
  <c r="AO7" i="20"/>
  <c r="AQ7" i="20"/>
  <c r="AR7" i="20"/>
  <c r="H21" i="16"/>
  <c r="G46" i="60"/>
  <c r="H44" i="60"/>
  <c r="I44" i="60"/>
  <c r="AH36" i="60"/>
  <c r="J44" i="60"/>
  <c r="D46" i="60"/>
  <c r="L44" i="60"/>
  <c r="E46" i="60"/>
  <c r="M46" i="60"/>
  <c r="AH26" i="60"/>
  <c r="K46" i="60"/>
  <c r="T46" i="60"/>
  <c r="AB44" i="60"/>
  <c r="AJ22" i="60"/>
  <c r="L46" i="60"/>
  <c r="AJ14" i="60"/>
  <c r="AH20" i="60"/>
  <c r="AJ24" i="60"/>
  <c r="AH30" i="60"/>
  <c r="O44" i="60"/>
  <c r="H46" i="60"/>
  <c r="AH22" i="60"/>
  <c r="W44" i="60"/>
  <c r="AH14" i="60"/>
  <c r="AJ36" i="60"/>
  <c r="AJ40" i="60"/>
  <c r="D44" i="60"/>
  <c r="X44" i="60"/>
  <c r="AJ30" i="60"/>
  <c r="T44" i="60"/>
  <c r="G44" i="60"/>
  <c r="AJ38" i="60"/>
  <c r="C44" i="60"/>
  <c r="K44" i="60"/>
  <c r="S44" i="60"/>
  <c r="AA44" i="60"/>
  <c r="AE44" i="60"/>
  <c r="I46" i="60"/>
  <c r="Q46" i="60"/>
  <c r="Y44" i="60"/>
  <c r="C46" i="60"/>
  <c r="AH16" i="60"/>
  <c r="AH38" i="60"/>
  <c r="AA46" i="60"/>
  <c r="AJ28" i="60"/>
  <c r="AH32" i="60"/>
  <c r="AJ16" i="60"/>
  <c r="AJ26" i="60"/>
  <c r="AH18" i="60"/>
  <c r="AH34" i="60"/>
  <c r="E44" i="60"/>
  <c r="M44" i="60"/>
  <c r="U44" i="60"/>
  <c r="AC44" i="60"/>
  <c r="Y46" i="60"/>
  <c r="F44" i="60"/>
  <c r="N44" i="60"/>
  <c r="V44" i="60"/>
  <c r="AD44" i="60"/>
  <c r="J46" i="60"/>
  <c r="R46" i="60"/>
  <c r="Z46" i="60"/>
  <c r="M49" i="43"/>
  <c r="M50" i="43" s="1"/>
  <c r="N49" i="43"/>
  <c r="O49" i="43"/>
  <c r="P49" i="43"/>
  <c r="Q49" i="43"/>
  <c r="R49" i="43"/>
  <c r="S49" i="43"/>
  <c r="T49" i="43"/>
  <c r="U49" i="43"/>
  <c r="U50" i="43" s="1"/>
  <c r="V49" i="43"/>
  <c r="W49" i="43"/>
  <c r="X49" i="43"/>
  <c r="Y49" i="43"/>
  <c r="Z49" i="43"/>
  <c r="AA49" i="43"/>
  <c r="AB49" i="43"/>
  <c r="AC49" i="43"/>
  <c r="AC52" i="43" s="1"/>
  <c r="AD49" i="43"/>
  <c r="AE49" i="43"/>
  <c r="AF49" i="43"/>
  <c r="AG49" i="43"/>
  <c r="AH49" i="43"/>
  <c r="AI49" i="43"/>
  <c r="AJ49" i="43"/>
  <c r="AK49" i="43"/>
  <c r="AK50" i="43" s="1"/>
  <c r="AL49" i="43"/>
  <c r="AM49" i="43"/>
  <c r="AN49" i="43"/>
  <c r="AO49" i="43"/>
  <c r="AP49" i="43"/>
  <c r="AQ49" i="43"/>
  <c r="AR49" i="43"/>
  <c r="AS49" i="43"/>
  <c r="AS52" i="43" s="1"/>
  <c r="AT49" i="43"/>
  <c r="AU49" i="43"/>
  <c r="AV49" i="43"/>
  <c r="AW49" i="43"/>
  <c r="AX49" i="43"/>
  <c r="AY49" i="43"/>
  <c r="AZ49" i="43"/>
  <c r="BA49" i="43"/>
  <c r="BA50" i="43" s="1"/>
  <c r="BB49" i="43"/>
  <c r="BC49" i="43"/>
  <c r="BD49" i="43"/>
  <c r="BE49" i="43"/>
  <c r="BF49" i="43"/>
  <c r="BG49" i="43"/>
  <c r="BH49" i="43"/>
  <c r="BI49" i="43"/>
  <c r="BI52" i="43" s="1"/>
  <c r="BJ49" i="43"/>
  <c r="BK49" i="43"/>
  <c r="BL49" i="43"/>
  <c r="BM49" i="43"/>
  <c r="BM52" i="43" s="1"/>
  <c r="BN49" i="43"/>
  <c r="BO49" i="43"/>
  <c r="BP49" i="43"/>
  <c r="BQ49" i="43"/>
  <c r="BR49" i="43"/>
  <c r="BS49" i="43"/>
  <c r="BT49" i="43"/>
  <c r="BU49" i="43"/>
  <c r="BV49" i="43"/>
  <c r="BW49" i="43"/>
  <c r="BX49" i="43"/>
  <c r="BY49" i="43"/>
  <c r="BY50" i="43" s="1"/>
  <c r="BZ49" i="43"/>
  <c r="CA49" i="43"/>
  <c r="CB49" i="43"/>
  <c r="CC49" i="43"/>
  <c r="CD49" i="43"/>
  <c r="CE49" i="43"/>
  <c r="CF49" i="43"/>
  <c r="CG49" i="43"/>
  <c r="CG50" i="43" s="1"/>
  <c r="CH49" i="43"/>
  <c r="CI49" i="43"/>
  <c r="M51" i="43"/>
  <c r="N51" i="43"/>
  <c r="N52" i="43" s="1"/>
  <c r="O51" i="43"/>
  <c r="P51" i="43"/>
  <c r="Q51" i="43"/>
  <c r="R51" i="43"/>
  <c r="S51" i="43"/>
  <c r="T51" i="43"/>
  <c r="U51" i="43"/>
  <c r="V51" i="43"/>
  <c r="V52" i="43" s="1"/>
  <c r="W51" i="43"/>
  <c r="X51" i="43"/>
  <c r="Y51" i="43"/>
  <c r="Z51" i="43"/>
  <c r="AA51" i="43"/>
  <c r="AB51" i="43"/>
  <c r="AC51" i="43"/>
  <c r="AD51" i="43"/>
  <c r="AD52" i="43" s="1"/>
  <c r="AE51" i="43"/>
  <c r="AF51" i="43"/>
  <c r="AF52" i="43" s="1"/>
  <c r="AG51" i="43"/>
  <c r="AH51" i="43"/>
  <c r="AI51" i="43"/>
  <c r="AJ51" i="43"/>
  <c r="AK51" i="43"/>
  <c r="AL51" i="43"/>
  <c r="AL52" i="43" s="1"/>
  <c r="AM51" i="43"/>
  <c r="AN51" i="43"/>
  <c r="AO51" i="43"/>
  <c r="AP51" i="43"/>
  <c r="AQ51" i="43"/>
  <c r="AR51" i="43"/>
  <c r="AS51" i="43"/>
  <c r="AT51" i="43"/>
  <c r="AT52" i="43" s="1"/>
  <c r="AU51" i="43"/>
  <c r="AV51" i="43"/>
  <c r="AV52" i="43" s="1"/>
  <c r="AW51" i="43"/>
  <c r="AX51" i="43"/>
  <c r="AY51" i="43"/>
  <c r="AZ51" i="43"/>
  <c r="BA51" i="43"/>
  <c r="BB51" i="43"/>
  <c r="BB52" i="43" s="1"/>
  <c r="BC51" i="43"/>
  <c r="BD51" i="43"/>
  <c r="BE51" i="43"/>
  <c r="BF51" i="43"/>
  <c r="BG51" i="43"/>
  <c r="BH51" i="43"/>
  <c r="BI51" i="43"/>
  <c r="BJ51" i="43"/>
  <c r="BJ52" i="43" s="1"/>
  <c r="BK51" i="43"/>
  <c r="BL51" i="43"/>
  <c r="BM51" i="43"/>
  <c r="BN51" i="43"/>
  <c r="BO51" i="43"/>
  <c r="BP51" i="43"/>
  <c r="BQ51" i="43"/>
  <c r="BR51" i="43"/>
  <c r="BR52" i="43" s="1"/>
  <c r="BS51" i="43"/>
  <c r="BT51" i="43"/>
  <c r="BT52" i="43" s="1"/>
  <c r="BU51" i="43"/>
  <c r="BV51" i="43"/>
  <c r="BW51" i="43"/>
  <c r="BX51" i="43"/>
  <c r="BY51" i="43"/>
  <c r="BZ51" i="43"/>
  <c r="BZ52" i="43" s="1"/>
  <c r="CA51" i="43"/>
  <c r="CB51" i="43"/>
  <c r="CC51" i="43"/>
  <c r="CD51" i="43"/>
  <c r="CE51" i="43"/>
  <c r="CF51" i="43"/>
  <c r="CG51" i="43"/>
  <c r="CH51" i="43"/>
  <c r="CH52" i="43" s="1"/>
  <c r="CI51" i="43"/>
  <c r="P52" i="43"/>
  <c r="Q52" i="43"/>
  <c r="AG52" i="43"/>
  <c r="AW52" i="43"/>
  <c r="BD52" i="43"/>
  <c r="CC52" i="43"/>
  <c r="M53" i="43"/>
  <c r="N53" i="43"/>
  <c r="O53" i="43"/>
  <c r="P53" i="43"/>
  <c r="Q53" i="43"/>
  <c r="R53" i="43"/>
  <c r="S53" i="43"/>
  <c r="T53" i="43"/>
  <c r="U53" i="43"/>
  <c r="V53" i="43"/>
  <c r="W53" i="43"/>
  <c r="X53" i="43"/>
  <c r="Y53" i="43"/>
  <c r="Z53" i="43"/>
  <c r="AA53" i="43"/>
  <c r="AB53" i="43"/>
  <c r="AC53" i="43"/>
  <c r="AD53" i="43"/>
  <c r="AE53" i="43"/>
  <c r="AF53" i="43"/>
  <c r="AG53" i="43"/>
  <c r="AH53" i="43"/>
  <c r="AI53" i="43"/>
  <c r="AJ53" i="43"/>
  <c r="AK53" i="43"/>
  <c r="AL53" i="43"/>
  <c r="AM53" i="43"/>
  <c r="AN53" i="43"/>
  <c r="AO53" i="43"/>
  <c r="AP53" i="43"/>
  <c r="AQ53" i="43"/>
  <c r="AR53" i="43"/>
  <c r="AS53" i="43"/>
  <c r="AT53" i="43"/>
  <c r="AU53" i="43"/>
  <c r="AV53" i="43"/>
  <c r="AW53" i="43"/>
  <c r="AX53" i="43"/>
  <c r="AY53" i="43"/>
  <c r="AZ53" i="43"/>
  <c r="BA53" i="43"/>
  <c r="BB53" i="43"/>
  <c r="BC53" i="43"/>
  <c r="BD53" i="43"/>
  <c r="BE53" i="43"/>
  <c r="BF53" i="43"/>
  <c r="BG53" i="43"/>
  <c r="BH53" i="43"/>
  <c r="BI53" i="43"/>
  <c r="BJ53" i="43"/>
  <c r="BK53" i="43"/>
  <c r="BL53" i="43"/>
  <c r="BM53" i="43"/>
  <c r="BN53" i="43"/>
  <c r="BO53" i="43"/>
  <c r="BP53" i="43"/>
  <c r="BQ53" i="43"/>
  <c r="BR53" i="43"/>
  <c r="BS53" i="43"/>
  <c r="BT53" i="43"/>
  <c r="BU53" i="43"/>
  <c r="BV53" i="43"/>
  <c r="BW53" i="43"/>
  <c r="BX53" i="43"/>
  <c r="BY53" i="43"/>
  <c r="BZ53" i="43"/>
  <c r="CA53" i="43"/>
  <c r="CB53" i="43"/>
  <c r="CC53" i="43"/>
  <c r="CD53" i="43"/>
  <c r="CE53" i="43"/>
  <c r="CF53" i="43"/>
  <c r="CG53" i="43"/>
  <c r="CH53" i="43"/>
  <c r="CI53" i="43"/>
  <c r="CI6" i="43"/>
  <c r="CD6" i="43"/>
  <c r="BW6" i="43"/>
  <c r="BR6" i="43"/>
  <c r="BK6" i="43"/>
  <c r="BF6" i="43"/>
  <c r="AY6" i="43"/>
  <c r="AT6" i="43"/>
  <c r="AM6" i="43"/>
  <c r="AH6" i="43"/>
  <c r="AA6" i="43"/>
  <c r="V6" i="43"/>
  <c r="O6" i="43"/>
  <c r="J6" i="43"/>
  <c r="C6" i="43"/>
  <c r="CI5" i="43"/>
  <c r="CD5" i="43"/>
  <c r="BW5" i="43"/>
  <c r="BR5" i="43"/>
  <c r="BK5" i="43"/>
  <c r="BF5" i="43"/>
  <c r="AY5" i="43"/>
  <c r="AT5" i="43"/>
  <c r="AM5" i="43"/>
  <c r="AH5" i="43"/>
  <c r="AA5" i="43"/>
  <c r="V5" i="43"/>
  <c r="O5" i="43"/>
  <c r="J5" i="43"/>
  <c r="C5" i="43"/>
  <c r="CI4" i="43"/>
  <c r="CD4" i="43"/>
  <c r="BW4" i="43"/>
  <c r="BR4" i="43"/>
  <c r="BK4" i="43"/>
  <c r="BF4" i="43"/>
  <c r="AY4" i="43"/>
  <c r="AT4" i="43"/>
  <c r="AM4" i="43"/>
  <c r="AH4" i="43"/>
  <c r="AA4" i="43"/>
  <c r="V4" i="43"/>
  <c r="O4" i="43"/>
  <c r="J4" i="43"/>
  <c r="C4" i="43"/>
  <c r="EM6" i="44"/>
  <c r="EM5" i="44"/>
  <c r="EM4" i="44"/>
  <c r="ED6" i="44"/>
  <c r="DS6" i="44"/>
  <c r="ED5" i="44"/>
  <c r="DS5" i="44"/>
  <c r="ED4" i="44"/>
  <c r="DS4" i="44"/>
  <c r="DJ6" i="44"/>
  <c r="CY6" i="44"/>
  <c r="DJ5" i="44"/>
  <c r="CY5" i="44"/>
  <c r="DJ4" i="44"/>
  <c r="CY4" i="44"/>
  <c r="CP6" i="44"/>
  <c r="CE6" i="44"/>
  <c r="CP5" i="44"/>
  <c r="CE5" i="44"/>
  <c r="CP4" i="44"/>
  <c r="CE4" i="44"/>
  <c r="BV6" i="44"/>
  <c r="BK6" i="44"/>
  <c r="BV5" i="44"/>
  <c r="BK5" i="44"/>
  <c r="BV4" i="44"/>
  <c r="BK4" i="44"/>
  <c r="BB6" i="44"/>
  <c r="AQ6" i="44"/>
  <c r="BB5" i="44"/>
  <c r="AQ5" i="44"/>
  <c r="BB4" i="44"/>
  <c r="AQ4" i="44"/>
  <c r="AH6" i="44"/>
  <c r="W6" i="44"/>
  <c r="AH5" i="44"/>
  <c r="W5" i="44"/>
  <c r="AH4" i="44"/>
  <c r="W4" i="44"/>
  <c r="N5" i="44"/>
  <c r="N4" i="44"/>
  <c r="C6" i="44"/>
  <c r="C5" i="44"/>
  <c r="C4" i="44"/>
  <c r="CB52" i="43" l="1"/>
  <c r="BL52" i="43"/>
  <c r="AN52" i="43"/>
  <c r="X52" i="43"/>
  <c r="CE50" i="43"/>
  <c r="BW50" i="43"/>
  <c r="BS50" i="43"/>
  <c r="BO50" i="43"/>
  <c r="BG50" i="43"/>
  <c r="AY50" i="43"/>
  <c r="AQ50" i="43"/>
  <c r="AI50" i="43"/>
  <c r="AA50" i="43"/>
  <c r="S50" i="43"/>
  <c r="CG52" i="43"/>
  <c r="BQ50" i="43"/>
  <c r="BA52" i="43"/>
  <c r="AK52" i="43"/>
  <c r="AC50" i="43"/>
  <c r="U52" i="43"/>
  <c r="CC50" i="43"/>
  <c r="BU50" i="43"/>
  <c r="BM50" i="43"/>
  <c r="BE50" i="43"/>
  <c r="AW50" i="43"/>
  <c r="AO50" i="43"/>
  <c r="AG50" i="43"/>
  <c r="Y50" i="43"/>
  <c r="Q50" i="43"/>
  <c r="CI50" i="43"/>
  <c r="CA50" i="43"/>
  <c r="BS52" i="43"/>
  <c r="BK52" i="43"/>
  <c r="BC50" i="43"/>
  <c r="AU52" i="43"/>
  <c r="AM50" i="43"/>
  <c r="AE50" i="43"/>
  <c r="W50" i="43"/>
  <c r="O50" i="43"/>
  <c r="CH50" i="43"/>
  <c r="BZ50" i="43"/>
  <c r="BJ50" i="43"/>
  <c r="BB50" i="43"/>
  <c r="AT50" i="43"/>
  <c r="AL50" i="43"/>
  <c r="V50" i="43"/>
  <c r="N50" i="43"/>
  <c r="AD50" i="43"/>
  <c r="CI52" i="43"/>
  <c r="BC52" i="43"/>
  <c r="W52" i="43"/>
  <c r="AU50" i="43"/>
  <c r="AM52" i="43"/>
  <c r="BQ52" i="43"/>
  <c r="BK50" i="43"/>
  <c r="AS50" i="43"/>
  <c r="BP52" i="43"/>
  <c r="AZ52" i="43"/>
  <c r="AB52" i="43"/>
  <c r="CA52" i="43"/>
  <c r="AE52" i="43"/>
  <c r="O52" i="43"/>
  <c r="BI50" i="43"/>
  <c r="CD50" i="43"/>
  <c r="BV50" i="43"/>
  <c r="BN50" i="43"/>
  <c r="BF50" i="43"/>
  <c r="AX50" i="43"/>
  <c r="AP50" i="43"/>
  <c r="AH50" i="43"/>
  <c r="Z50" i="43"/>
  <c r="R50" i="43"/>
  <c r="BX52" i="43"/>
  <c r="AJ52" i="43"/>
  <c r="BY52" i="43"/>
  <c r="M52" i="43"/>
  <c r="BR50" i="43"/>
  <c r="CF52" i="43"/>
  <c r="BH52" i="43"/>
  <c r="AR52" i="43"/>
  <c r="T52" i="43"/>
  <c r="BU52" i="43"/>
  <c r="BE52" i="43"/>
  <c r="AO52" i="43"/>
  <c r="Y52" i="43"/>
  <c r="CB50" i="43"/>
  <c r="BT50" i="43"/>
  <c r="BL50" i="43"/>
  <c r="BD50" i="43"/>
  <c r="AV50" i="43"/>
  <c r="AN50" i="43"/>
  <c r="AF50" i="43"/>
  <c r="X50" i="43"/>
  <c r="P50" i="43"/>
  <c r="CE52" i="43"/>
  <c r="BW52" i="43"/>
  <c r="BO52" i="43"/>
  <c r="BG52" i="43"/>
  <c r="AY52" i="43"/>
  <c r="AQ52" i="43"/>
  <c r="AI52" i="43"/>
  <c r="AA52" i="43"/>
  <c r="S52" i="43"/>
  <c r="CD52" i="43"/>
  <c r="BV52" i="43"/>
  <c r="BN52" i="43"/>
  <c r="BF52" i="43"/>
  <c r="AX52" i="43"/>
  <c r="AP52" i="43"/>
  <c r="AH52" i="43"/>
  <c r="Z52" i="43"/>
  <c r="R52" i="43"/>
  <c r="CF50" i="43"/>
  <c r="BX50" i="43"/>
  <c r="BP50" i="43"/>
  <c r="BH50" i="43"/>
  <c r="AZ50" i="43"/>
  <c r="AR50" i="43"/>
  <c r="AJ50" i="43"/>
  <c r="AB50" i="43"/>
  <c r="T50" i="43"/>
  <c r="AK44" i="34"/>
  <c r="AI44" i="34"/>
  <c r="AG44" i="34"/>
  <c r="AK42" i="34"/>
  <c r="AI42" i="34"/>
  <c r="AG42" i="34"/>
  <c r="AK40" i="34"/>
  <c r="AI40" i="34"/>
  <c r="AG40" i="34"/>
  <c r="AK38" i="34"/>
  <c r="AI38" i="34"/>
  <c r="AG38" i="34"/>
  <c r="AJ38" i="34" s="1"/>
  <c r="AK36" i="34"/>
  <c r="AI36" i="34"/>
  <c r="AG36" i="34"/>
  <c r="AK34" i="34"/>
  <c r="AI34" i="34"/>
  <c r="AG34" i="34"/>
  <c r="AJ34" i="34" s="1"/>
  <c r="AK32" i="34"/>
  <c r="AI32" i="34"/>
  <c r="AG32" i="34"/>
  <c r="AK30" i="34"/>
  <c r="AI30" i="34"/>
  <c r="AG30" i="34"/>
  <c r="AK28" i="34"/>
  <c r="AI28" i="34"/>
  <c r="AG28" i="34"/>
  <c r="AK26" i="34"/>
  <c r="AI26" i="34"/>
  <c r="AG26" i="34"/>
  <c r="AK24" i="34"/>
  <c r="AI24" i="34"/>
  <c r="AG24" i="34"/>
  <c r="AK22" i="34"/>
  <c r="AI22" i="34"/>
  <c r="AG22" i="34"/>
  <c r="AK20" i="34"/>
  <c r="AI20" i="34"/>
  <c r="AG20" i="34"/>
  <c r="AK18" i="34"/>
  <c r="AI18" i="34"/>
  <c r="AG18" i="34"/>
  <c r="AJ18" i="34" s="1"/>
  <c r="AK16" i="34"/>
  <c r="AI16" i="34"/>
  <c r="AG16" i="34"/>
  <c r="AK14" i="34"/>
  <c r="AI14" i="34"/>
  <c r="AG14" i="34"/>
  <c r="AK44" i="37"/>
  <c r="AI44" i="37"/>
  <c r="AG44" i="37"/>
  <c r="AK42" i="37"/>
  <c r="AI42" i="37"/>
  <c r="AG42" i="37"/>
  <c r="AK40" i="37"/>
  <c r="AI40" i="37"/>
  <c r="AG40" i="37"/>
  <c r="AK38" i="37"/>
  <c r="AI38" i="37"/>
  <c r="AG38" i="37"/>
  <c r="AK36" i="37"/>
  <c r="AI36" i="37"/>
  <c r="AG36" i="37"/>
  <c r="AK34" i="37"/>
  <c r="AI34" i="37"/>
  <c r="AG34" i="37"/>
  <c r="AJ34" i="37" s="1"/>
  <c r="AK32" i="37"/>
  <c r="AI32" i="37"/>
  <c r="AG32" i="37"/>
  <c r="AK30" i="37"/>
  <c r="AI30" i="37"/>
  <c r="AG30" i="37"/>
  <c r="AK28" i="37"/>
  <c r="AI28" i="37"/>
  <c r="AG28" i="37"/>
  <c r="AK26" i="37"/>
  <c r="AI26" i="37"/>
  <c r="AG26" i="37"/>
  <c r="AK24" i="37"/>
  <c r="AI24" i="37"/>
  <c r="AG24" i="37"/>
  <c r="AK22" i="37"/>
  <c r="AI22" i="37"/>
  <c r="AG22" i="37"/>
  <c r="AK20" i="37"/>
  <c r="AI20" i="37"/>
  <c r="AG20" i="37"/>
  <c r="AK18" i="37"/>
  <c r="AI18" i="37"/>
  <c r="AG18" i="37"/>
  <c r="AK16" i="37"/>
  <c r="AI16" i="37"/>
  <c r="AG16" i="37"/>
  <c r="AK14" i="37"/>
  <c r="AI14" i="37"/>
  <c r="AG14" i="37"/>
  <c r="AJ20" i="37" l="1"/>
  <c r="AH20" i="34"/>
  <c r="AJ28" i="34"/>
  <c r="AJ36" i="34"/>
  <c r="AJ44" i="34"/>
  <c r="AH24" i="37"/>
  <c r="AJ40" i="37"/>
  <c r="AH24" i="34"/>
  <c r="AJ16" i="37"/>
  <c r="AJ42" i="34"/>
  <c r="AJ14" i="34"/>
  <c r="AJ30" i="34"/>
  <c r="AJ44" i="37"/>
  <c r="AH18" i="37"/>
  <c r="AH22" i="37"/>
  <c r="AH22" i="34"/>
  <c r="AJ28" i="37"/>
  <c r="AJ30" i="37"/>
  <c r="AH40" i="34"/>
  <c r="AJ32" i="37"/>
  <c r="AJ42" i="37"/>
  <c r="AJ26" i="34"/>
  <c r="AH42" i="34"/>
  <c r="AH44" i="34"/>
  <c r="AJ16" i="34"/>
  <c r="AJ24" i="34"/>
  <c r="AH38" i="34"/>
  <c r="AH16" i="34"/>
  <c r="AJ20" i="34"/>
  <c r="AH30" i="34"/>
  <c r="AJ22" i="34"/>
  <c r="AH36" i="34"/>
  <c r="AJ32" i="34"/>
  <c r="AJ40" i="34"/>
  <c r="AH14" i="34"/>
  <c r="AH28" i="34"/>
  <c r="AH32" i="34"/>
  <c r="AH26" i="34"/>
  <c r="AH18" i="34"/>
  <c r="AH34" i="34"/>
  <c r="AH44" i="37"/>
  <c r="AH42" i="37"/>
  <c r="AJ18" i="37"/>
  <c r="AJ24" i="37"/>
  <c r="AH16" i="37"/>
  <c r="AH34" i="37"/>
  <c r="AH38" i="37"/>
  <c r="AJ26" i="37"/>
  <c r="AJ14" i="37"/>
  <c r="AH28" i="37"/>
  <c r="AH32" i="37"/>
  <c r="AJ36" i="37"/>
  <c r="AJ22" i="37"/>
  <c r="AH26" i="37"/>
  <c r="AH20" i="37"/>
  <c r="AH36" i="37"/>
  <c r="AH14" i="37"/>
  <c r="AH30" i="37"/>
  <c r="AH40" i="37"/>
  <c r="AJ38" i="37"/>
  <c r="AK46" i="39"/>
  <c r="AI46" i="39"/>
  <c r="AG46" i="39"/>
  <c r="AH46" i="39" s="1"/>
  <c r="AK44" i="39"/>
  <c r="AI44" i="39"/>
  <c r="AG44" i="39"/>
  <c r="AK42" i="39"/>
  <c r="AI42" i="39"/>
  <c r="AG42" i="39"/>
  <c r="AK40" i="39"/>
  <c r="AI40" i="39"/>
  <c r="AG40" i="39"/>
  <c r="AK38" i="39"/>
  <c r="AI38" i="39"/>
  <c r="AG38" i="39"/>
  <c r="AK36" i="39"/>
  <c r="AI36" i="39"/>
  <c r="AG36" i="39"/>
  <c r="AK34" i="39"/>
  <c r="AI34" i="39"/>
  <c r="AG34" i="39"/>
  <c r="AJ34" i="39" s="1"/>
  <c r="AK32" i="39"/>
  <c r="AI32" i="39"/>
  <c r="AG32" i="39"/>
  <c r="AK30" i="39"/>
  <c r="AI30" i="39"/>
  <c r="AG30" i="39"/>
  <c r="AK28" i="39"/>
  <c r="AI28" i="39"/>
  <c r="AG28" i="39"/>
  <c r="AK26" i="39"/>
  <c r="AI26" i="39"/>
  <c r="AG26" i="39"/>
  <c r="AK24" i="39"/>
  <c r="AI24" i="39"/>
  <c r="AG24" i="39"/>
  <c r="AK22" i="39"/>
  <c r="AI22" i="39"/>
  <c r="AG22" i="39"/>
  <c r="AK20" i="39"/>
  <c r="AI20" i="39"/>
  <c r="AG20" i="39"/>
  <c r="AK18" i="39"/>
  <c r="AI18" i="39"/>
  <c r="AG18" i="39"/>
  <c r="AH18" i="39" s="1"/>
  <c r="AK16" i="39"/>
  <c r="AI16" i="39"/>
  <c r="AG16" i="39"/>
  <c r="AK14" i="39"/>
  <c r="AI14" i="39"/>
  <c r="AG14" i="39"/>
  <c r="AK46" i="45"/>
  <c r="AI46" i="45"/>
  <c r="AG46" i="45"/>
  <c r="AK44" i="45"/>
  <c r="AI44" i="45"/>
  <c r="AG44" i="45"/>
  <c r="AK42" i="45"/>
  <c r="AI42" i="45"/>
  <c r="AG42" i="45"/>
  <c r="AK40" i="45"/>
  <c r="AI40" i="45"/>
  <c r="AG40" i="45"/>
  <c r="AK38" i="45"/>
  <c r="AI38" i="45"/>
  <c r="AG38" i="45"/>
  <c r="AK36" i="45"/>
  <c r="AI36" i="45"/>
  <c r="AG36" i="45"/>
  <c r="AK34" i="45"/>
  <c r="AI34" i="45"/>
  <c r="AG34" i="45"/>
  <c r="AK32" i="45"/>
  <c r="AI32" i="45"/>
  <c r="AG32" i="45"/>
  <c r="AH32" i="45" s="1"/>
  <c r="AK30" i="45"/>
  <c r="AI30" i="45"/>
  <c r="AG30" i="45"/>
  <c r="AK28" i="45"/>
  <c r="AI28" i="45"/>
  <c r="AG28" i="45"/>
  <c r="AK26" i="45"/>
  <c r="AI26" i="45"/>
  <c r="AG26" i="45"/>
  <c r="AK24" i="45"/>
  <c r="AI24" i="45"/>
  <c r="AG24" i="45"/>
  <c r="AJ24" i="45" s="1"/>
  <c r="AK22" i="45"/>
  <c r="AI22" i="45"/>
  <c r="AG22" i="45"/>
  <c r="AK20" i="45"/>
  <c r="AI20" i="45"/>
  <c r="AG20" i="45"/>
  <c r="AK18" i="45"/>
  <c r="AI18" i="45"/>
  <c r="AG18" i="45"/>
  <c r="AK16" i="45"/>
  <c r="AI16" i="45"/>
  <c r="AG16" i="45"/>
  <c r="AH16" i="45" s="1"/>
  <c r="AK14" i="45"/>
  <c r="AI14" i="45"/>
  <c r="AG14" i="45"/>
  <c r="CS46" i="43"/>
  <c r="CQ46" i="43"/>
  <c r="CO46" i="43"/>
  <c r="CS44" i="43"/>
  <c r="CQ44" i="43"/>
  <c r="CO44" i="43"/>
  <c r="CS42" i="43"/>
  <c r="CQ42" i="43"/>
  <c r="CO42" i="43"/>
  <c r="CR42" i="43" s="1"/>
  <c r="CS40" i="43"/>
  <c r="CQ40" i="43"/>
  <c r="CO40" i="43"/>
  <c r="CS38" i="43"/>
  <c r="CQ38" i="43"/>
  <c r="CO38" i="43"/>
  <c r="CS36" i="43"/>
  <c r="CQ36" i="43"/>
  <c r="CO36" i="43"/>
  <c r="CS34" i="43"/>
  <c r="CQ34" i="43"/>
  <c r="CO34" i="43"/>
  <c r="CR34" i="43" s="1"/>
  <c r="CS32" i="43"/>
  <c r="CQ32" i="43"/>
  <c r="CO32" i="43"/>
  <c r="CS30" i="43"/>
  <c r="CQ30" i="43"/>
  <c r="CO30" i="43"/>
  <c r="CS28" i="43"/>
  <c r="CQ28" i="43"/>
  <c r="CO28" i="43"/>
  <c r="CS26" i="43"/>
  <c r="CQ26" i="43"/>
  <c r="CO26" i="43"/>
  <c r="CS24" i="43"/>
  <c r="CQ24" i="43"/>
  <c r="CO24" i="43"/>
  <c r="CS22" i="43"/>
  <c r="CQ22" i="43"/>
  <c r="CO22" i="43"/>
  <c r="CS20" i="43"/>
  <c r="CQ20" i="43"/>
  <c r="CO20" i="43"/>
  <c r="CS18" i="43"/>
  <c r="CQ18" i="43"/>
  <c r="CO18" i="43"/>
  <c r="CR18" i="43" s="1"/>
  <c r="CS16" i="43"/>
  <c r="CQ16" i="43"/>
  <c r="CO16" i="43"/>
  <c r="CS14" i="43"/>
  <c r="CQ14" i="43"/>
  <c r="CO14" i="43"/>
  <c r="AK48" i="29"/>
  <c r="AI48" i="29"/>
  <c r="AG48" i="29"/>
  <c r="AK46" i="29"/>
  <c r="AI46" i="29"/>
  <c r="AG46" i="29"/>
  <c r="AK44" i="29"/>
  <c r="AI44" i="29"/>
  <c r="AG44" i="29"/>
  <c r="AK42" i="29"/>
  <c r="AI42" i="29"/>
  <c r="AG42" i="29"/>
  <c r="AK40" i="29"/>
  <c r="AI40" i="29"/>
  <c r="AG40" i="29"/>
  <c r="AK38" i="29"/>
  <c r="AI38" i="29"/>
  <c r="AG38" i="29"/>
  <c r="AK36" i="29"/>
  <c r="AI36" i="29"/>
  <c r="AG36" i="29"/>
  <c r="AK34" i="29"/>
  <c r="AI34" i="29"/>
  <c r="AG34" i="29"/>
  <c r="AK32" i="29"/>
  <c r="AI32" i="29"/>
  <c r="AG32" i="29"/>
  <c r="AK30" i="29"/>
  <c r="AI30" i="29"/>
  <c r="AG30" i="29"/>
  <c r="AK28" i="29"/>
  <c r="AI28" i="29"/>
  <c r="AG28" i="29"/>
  <c r="AK26" i="29"/>
  <c r="AI26" i="29"/>
  <c r="AG26" i="29"/>
  <c r="AK24" i="29"/>
  <c r="AI24" i="29"/>
  <c r="AG24" i="29"/>
  <c r="AK22" i="29"/>
  <c r="AI22" i="29"/>
  <c r="AG22" i="29"/>
  <c r="AK20" i="29"/>
  <c r="AI20" i="29"/>
  <c r="AG20" i="29"/>
  <c r="AK18" i="29"/>
  <c r="AI18" i="29"/>
  <c r="AG18" i="29"/>
  <c r="AK16" i="29"/>
  <c r="AI16" i="29"/>
  <c r="AG16" i="29"/>
  <c r="AK14" i="29"/>
  <c r="AI14" i="29"/>
  <c r="AG14" i="29"/>
  <c r="AJ14" i="29" s="1"/>
  <c r="AK42" i="26"/>
  <c r="AI42" i="26"/>
  <c r="AG42" i="26"/>
  <c r="AK40" i="26"/>
  <c r="AI40" i="26"/>
  <c r="AG40" i="26"/>
  <c r="AK38" i="26"/>
  <c r="AI38" i="26"/>
  <c r="AG38" i="26"/>
  <c r="AK36" i="26"/>
  <c r="AI36" i="26"/>
  <c r="AG36" i="26"/>
  <c r="AK34" i="26"/>
  <c r="AI34" i="26"/>
  <c r="AG34" i="26"/>
  <c r="AK32" i="26"/>
  <c r="AI32" i="26"/>
  <c r="AG32" i="26"/>
  <c r="AK30" i="26"/>
  <c r="AI30" i="26"/>
  <c r="AG30" i="26"/>
  <c r="AK28" i="26"/>
  <c r="AI28" i="26"/>
  <c r="AG28" i="26"/>
  <c r="AH28" i="26" s="1"/>
  <c r="AK26" i="26"/>
  <c r="AI26" i="26"/>
  <c r="AG26" i="26"/>
  <c r="AK24" i="26"/>
  <c r="AI24" i="26"/>
  <c r="AG24" i="26"/>
  <c r="AK22" i="26"/>
  <c r="AI22" i="26"/>
  <c r="AG22" i="26"/>
  <c r="AK20" i="26"/>
  <c r="AI20" i="26"/>
  <c r="AG20" i="26"/>
  <c r="AK18" i="26"/>
  <c r="AI18" i="26"/>
  <c r="AG18" i="26"/>
  <c r="AK16" i="26"/>
  <c r="AI16" i="26"/>
  <c r="AG16" i="26"/>
  <c r="AK14" i="26"/>
  <c r="AI14" i="26"/>
  <c r="AG14" i="26"/>
  <c r="AK58" i="28"/>
  <c r="AI58" i="28"/>
  <c r="AG58" i="28"/>
  <c r="AJ58" i="28" s="1"/>
  <c r="AK56" i="28"/>
  <c r="AI56" i="28"/>
  <c r="AH56" i="28" s="1"/>
  <c r="AG56" i="28"/>
  <c r="AK54" i="28"/>
  <c r="AI54" i="28"/>
  <c r="AG54" i="28"/>
  <c r="AK52" i="28"/>
  <c r="AI52" i="28"/>
  <c r="AG52" i="28"/>
  <c r="AK50" i="28"/>
  <c r="AI50" i="28"/>
  <c r="AG50" i="28"/>
  <c r="AJ50" i="28" s="1"/>
  <c r="AK48" i="28"/>
  <c r="AI48" i="28"/>
  <c r="AG48" i="28"/>
  <c r="AK46" i="28"/>
  <c r="AI46" i="28"/>
  <c r="AG46" i="28"/>
  <c r="AG44" i="28"/>
  <c r="AI44" i="28"/>
  <c r="AK44" i="28"/>
  <c r="AK40" i="28"/>
  <c r="AI40" i="28"/>
  <c r="AG40" i="28"/>
  <c r="AK38" i="28"/>
  <c r="AI38" i="28"/>
  <c r="AG38" i="28"/>
  <c r="AK36" i="28"/>
  <c r="AI36" i="28"/>
  <c r="AG36" i="28"/>
  <c r="AH36" i="28" s="1"/>
  <c r="AK34" i="28"/>
  <c r="AI34" i="28"/>
  <c r="AG34" i="28"/>
  <c r="AK32" i="28"/>
  <c r="AI32" i="28"/>
  <c r="AG32" i="28"/>
  <c r="AK30" i="28"/>
  <c r="AI30" i="28"/>
  <c r="AG30" i="28"/>
  <c r="AK28" i="28"/>
  <c r="AI28" i="28"/>
  <c r="AG28" i="28"/>
  <c r="AK26" i="28"/>
  <c r="AI26" i="28"/>
  <c r="AG26" i="28"/>
  <c r="AK24" i="28"/>
  <c r="AI24" i="28"/>
  <c r="AG24" i="28"/>
  <c r="AK22" i="28"/>
  <c r="AI22" i="28"/>
  <c r="AG22" i="28"/>
  <c r="AK20" i="28"/>
  <c r="AI20" i="28"/>
  <c r="AG20" i="28"/>
  <c r="AK18" i="28"/>
  <c r="AI18" i="28"/>
  <c r="AG18" i="28"/>
  <c r="AK16" i="28"/>
  <c r="AI16" i="28"/>
  <c r="AG16" i="28"/>
  <c r="AK14" i="28"/>
  <c r="AI14" i="28"/>
  <c r="AG14" i="28"/>
  <c r="AF53" i="25"/>
  <c r="AE53" i="25"/>
  <c r="AD53" i="25"/>
  <c r="AC53" i="25"/>
  <c r="AB53" i="25"/>
  <c r="AA53" i="25"/>
  <c r="Z53" i="25"/>
  <c r="Y53" i="25"/>
  <c r="X53" i="25"/>
  <c r="W53" i="25"/>
  <c r="V53" i="25"/>
  <c r="U53" i="25"/>
  <c r="T53" i="25"/>
  <c r="S53" i="25"/>
  <c r="R53" i="25"/>
  <c r="Q53" i="25"/>
  <c r="P53" i="25"/>
  <c r="O53" i="25"/>
  <c r="N53" i="25"/>
  <c r="M53" i="25"/>
  <c r="L53" i="25"/>
  <c r="K53" i="25"/>
  <c r="J53" i="25"/>
  <c r="I53" i="25"/>
  <c r="H53" i="25"/>
  <c r="G53" i="25"/>
  <c r="F53" i="25"/>
  <c r="E53" i="25"/>
  <c r="D53" i="25"/>
  <c r="C53"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C51"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AK46" i="25"/>
  <c r="AI46" i="25"/>
  <c r="AG46" i="25"/>
  <c r="AK44" i="25"/>
  <c r="AI44" i="25"/>
  <c r="AG44" i="25"/>
  <c r="AK42" i="25"/>
  <c r="AI42" i="25"/>
  <c r="AG42" i="25"/>
  <c r="AH42" i="25" s="1"/>
  <c r="AK40" i="25"/>
  <c r="AI40" i="25"/>
  <c r="AG40" i="25"/>
  <c r="AK38" i="25"/>
  <c r="AI38" i="25"/>
  <c r="AG38" i="25"/>
  <c r="AK36" i="25"/>
  <c r="AI36" i="25"/>
  <c r="AG36" i="25"/>
  <c r="AK34" i="25"/>
  <c r="AI34" i="25"/>
  <c r="AG34" i="25"/>
  <c r="AH34" i="25" s="1"/>
  <c r="AK32" i="25"/>
  <c r="AI32" i="25"/>
  <c r="AG32" i="25"/>
  <c r="AK30" i="25"/>
  <c r="AI30" i="25"/>
  <c r="AG30" i="25"/>
  <c r="AK28" i="25"/>
  <c r="AI28" i="25"/>
  <c r="AG28" i="25"/>
  <c r="AK26" i="25"/>
  <c r="AI26" i="25"/>
  <c r="AG26" i="25"/>
  <c r="AK24" i="25"/>
  <c r="AI24" i="25"/>
  <c r="AG24" i="25"/>
  <c r="AK22" i="25"/>
  <c r="AI22" i="25"/>
  <c r="AG22" i="25"/>
  <c r="AK20" i="25"/>
  <c r="AI20" i="25"/>
  <c r="AG20" i="25"/>
  <c r="AK18" i="25"/>
  <c r="AI18" i="25"/>
  <c r="AG18" i="25"/>
  <c r="AJ18" i="25" s="1"/>
  <c r="AK16" i="25"/>
  <c r="AI16" i="25"/>
  <c r="AG16" i="25"/>
  <c r="AK14" i="25"/>
  <c r="AI14" i="25"/>
  <c r="AG14" i="25"/>
  <c r="AH16" i="25" l="1"/>
  <c r="AJ24" i="25"/>
  <c r="AH32" i="25"/>
  <c r="AJ34" i="28"/>
  <c r="AJ52" i="28"/>
  <c r="AH30" i="26"/>
  <c r="AJ40" i="26"/>
  <c r="AH32" i="29"/>
  <c r="AJ48" i="29"/>
  <c r="CR44" i="43"/>
  <c r="AH18" i="45"/>
  <c r="AJ34" i="45"/>
  <c r="AJ42" i="45"/>
  <c r="AH16" i="39"/>
  <c r="AJ24" i="39"/>
  <c r="AH32" i="39"/>
  <c r="AJ40" i="39"/>
  <c r="AJ20" i="25"/>
  <c r="AJ44" i="25"/>
  <c r="AJ14" i="28"/>
  <c r="AJ30" i="28"/>
  <c r="AJ38" i="28"/>
  <c r="AJ44" i="28"/>
  <c r="AH48" i="28"/>
  <c r="AJ18" i="26"/>
  <c r="AH26" i="26"/>
  <c r="AH34" i="26"/>
  <c r="AH42" i="26"/>
  <c r="AH28" i="29"/>
  <c r="AJ44" i="29"/>
  <c r="AJ14" i="45"/>
  <c r="AH46" i="45"/>
  <c r="AJ46" i="25"/>
  <c r="AJ16" i="28"/>
  <c r="AH32" i="28"/>
  <c r="AH54" i="28"/>
  <c r="AH20" i="45"/>
  <c r="AH36" i="45"/>
  <c r="AH44" i="39"/>
  <c r="AJ46" i="29"/>
  <c r="AH50" i="28"/>
  <c r="AJ18" i="28"/>
  <c r="CP24" i="43"/>
  <c r="AJ24" i="28"/>
  <c r="AH16" i="26"/>
  <c r="AJ32" i="26"/>
  <c r="AJ18" i="29"/>
  <c r="CR14" i="43"/>
  <c r="CP46" i="43"/>
  <c r="AH28" i="45"/>
  <c r="AH44" i="45"/>
  <c r="AH20" i="39"/>
  <c r="AJ32" i="45"/>
  <c r="AH22" i="45"/>
  <c r="AJ18" i="45"/>
  <c r="AJ30" i="45"/>
  <c r="AJ40" i="45"/>
  <c r="AJ30" i="39"/>
  <c r="AJ16" i="29"/>
  <c r="AH24" i="29"/>
  <c r="AJ34" i="29"/>
  <c r="AJ32" i="29"/>
  <c r="AJ36" i="29"/>
  <c r="AH20" i="28"/>
  <c r="AJ40" i="28"/>
  <c r="AJ26" i="28"/>
  <c r="AJ36" i="28"/>
  <c r="AH22" i="28"/>
  <c r="AH28" i="28"/>
  <c r="AJ32" i="28"/>
  <c r="AJ32" i="25"/>
  <c r="AJ42" i="25"/>
  <c r="AJ42" i="26"/>
  <c r="AJ28" i="25"/>
  <c r="AJ28" i="39"/>
  <c r="AJ28" i="45"/>
  <c r="AH18" i="25"/>
  <c r="AH44" i="28"/>
  <c r="AH34" i="45"/>
  <c r="AH38" i="45"/>
  <c r="AJ30" i="25"/>
  <c r="AJ34" i="25"/>
  <c r="AJ40" i="25"/>
  <c r="AH46" i="28"/>
  <c r="AJ54" i="28"/>
  <c r="AH14" i="26"/>
  <c r="AH24" i="26"/>
  <c r="AH40" i="26"/>
  <c r="AJ20" i="29"/>
  <c r="AJ40" i="29"/>
  <c r="AH46" i="29"/>
  <c r="AJ16" i="45"/>
  <c r="AH26" i="45"/>
  <c r="AJ44" i="45"/>
  <c r="AH42" i="39"/>
  <c r="AJ48" i="28"/>
  <c r="AJ46" i="39"/>
  <c r="AH48" i="29"/>
  <c r="AH22" i="25"/>
  <c r="AJ28" i="28"/>
  <c r="AJ18" i="39"/>
  <c r="CR46" i="43"/>
  <c r="AJ46" i="28"/>
  <c r="AJ20" i="26"/>
  <c r="AJ36" i="26"/>
  <c r="AJ42" i="29"/>
  <c r="CP16" i="43"/>
  <c r="CP32" i="43"/>
  <c r="AJ46" i="45"/>
  <c r="AJ32" i="39"/>
  <c r="AJ42" i="39"/>
  <c r="CR16" i="43"/>
  <c r="CP28" i="43"/>
  <c r="CR32" i="43"/>
  <c r="CR40" i="43"/>
  <c r="CP26" i="43"/>
  <c r="AJ44" i="39"/>
  <c r="AH34" i="39"/>
  <c r="AH38" i="39"/>
  <c r="AJ16" i="39"/>
  <c r="AH26" i="39"/>
  <c r="AJ14" i="39"/>
  <c r="AH22" i="39"/>
  <c r="AH28" i="39"/>
  <c r="AH36" i="39"/>
  <c r="AJ22" i="39"/>
  <c r="AJ38" i="39"/>
  <c r="AJ26" i="39"/>
  <c r="AH30" i="39"/>
  <c r="AJ20" i="39"/>
  <c r="AH24" i="39"/>
  <c r="AJ36" i="39"/>
  <c r="AH40" i="39"/>
  <c r="AH14" i="39"/>
  <c r="AH42" i="45"/>
  <c r="AH14" i="45"/>
  <c r="AJ26" i="45"/>
  <c r="AH30" i="45"/>
  <c r="AJ20" i="45"/>
  <c r="AH24" i="45"/>
  <c r="AJ36" i="45"/>
  <c r="AH40" i="45"/>
  <c r="AJ22" i="45"/>
  <c r="AJ38" i="45"/>
  <c r="CP44" i="43"/>
  <c r="CP42" i="43"/>
  <c r="CP22" i="43"/>
  <c r="CR20" i="43"/>
  <c r="CP40" i="43"/>
  <c r="CP38" i="43"/>
  <c r="CR24" i="43"/>
  <c r="CR30" i="43"/>
  <c r="CR28" i="43"/>
  <c r="CR36" i="43"/>
  <c r="CR38" i="43"/>
  <c r="CP20" i="43"/>
  <c r="CP36" i="43"/>
  <c r="CP14" i="43"/>
  <c r="CR26" i="43"/>
  <c r="CP30" i="43"/>
  <c r="CR22" i="43"/>
  <c r="CP18" i="43"/>
  <c r="CP34" i="43"/>
  <c r="AH44" i="29"/>
  <c r="AH42" i="29"/>
  <c r="AJ28" i="29"/>
  <c r="AH38" i="29"/>
  <c r="AJ24" i="29"/>
  <c r="AJ30" i="29"/>
  <c r="AH16" i="29"/>
  <c r="AH26" i="29"/>
  <c r="AH40" i="29"/>
  <c r="AH22" i="29"/>
  <c r="AJ22" i="29"/>
  <c r="AJ38" i="29"/>
  <c r="AH20" i="29"/>
  <c r="AH36" i="29"/>
  <c r="AH14" i="29"/>
  <c r="AJ26" i="29"/>
  <c r="AH30" i="29"/>
  <c r="AH18" i="29"/>
  <c r="AH34" i="29"/>
  <c r="AH38" i="26"/>
  <c r="AH18" i="26"/>
  <c r="AJ14" i="26"/>
  <c r="AH32" i="26"/>
  <c r="AJ28" i="26"/>
  <c r="AJ16" i="26"/>
  <c r="AJ24" i="26"/>
  <c r="AJ34" i="26"/>
  <c r="AH22" i="26"/>
  <c r="AJ30" i="26"/>
  <c r="AJ38" i="26"/>
  <c r="AH20" i="26"/>
  <c r="AH36" i="26"/>
  <c r="AJ26" i="26"/>
  <c r="AJ22" i="26"/>
  <c r="AJ56" i="28"/>
  <c r="AH52" i="28"/>
  <c r="AH58" i="28"/>
  <c r="AH16" i="28"/>
  <c r="AH38" i="28"/>
  <c r="AJ20" i="28"/>
  <c r="AH26" i="28"/>
  <c r="AJ22" i="28"/>
  <c r="AH14" i="28"/>
  <c r="AH30" i="28"/>
  <c r="AH24" i="28"/>
  <c r="AH40" i="28"/>
  <c r="AH18" i="28"/>
  <c r="AH34" i="28"/>
  <c r="AH44" i="25"/>
  <c r="AH46" i="25"/>
  <c r="AH38" i="25"/>
  <c r="AJ16" i="25"/>
  <c r="AH26" i="25"/>
  <c r="AJ14" i="25"/>
  <c r="AH28" i="25"/>
  <c r="AH36" i="25"/>
  <c r="AH20" i="25"/>
  <c r="AH14" i="25"/>
  <c r="AJ26" i="25"/>
  <c r="AH30" i="25"/>
  <c r="AH24" i="25"/>
  <c r="AJ36" i="25"/>
  <c r="AH40" i="25"/>
  <c r="AJ22" i="25"/>
  <c r="AJ38" i="25"/>
  <c r="AK42" i="27"/>
  <c r="AI42" i="27"/>
  <c r="AG42" i="27"/>
  <c r="AH42" i="27" s="1"/>
  <c r="AK40" i="27"/>
  <c r="AI40" i="27"/>
  <c r="AG40" i="27"/>
  <c r="AK38" i="27"/>
  <c r="AI38" i="27"/>
  <c r="AG38" i="27"/>
  <c r="AK36" i="27"/>
  <c r="AI36" i="27"/>
  <c r="AG36" i="27"/>
  <c r="AK34" i="27"/>
  <c r="AI34" i="27"/>
  <c r="AG34" i="27"/>
  <c r="AJ34" i="27" s="1"/>
  <c r="AK32" i="27"/>
  <c r="AI32" i="27"/>
  <c r="AG32" i="27"/>
  <c r="AK30" i="27"/>
  <c r="AI30" i="27"/>
  <c r="AG30" i="27"/>
  <c r="AK28" i="27"/>
  <c r="AI28" i="27"/>
  <c r="AG28" i="27"/>
  <c r="AK26" i="27"/>
  <c r="AI26" i="27"/>
  <c r="AG26" i="27"/>
  <c r="AH26" i="27" s="1"/>
  <c r="AK24" i="27"/>
  <c r="AI24" i="27"/>
  <c r="AG24" i="27"/>
  <c r="AK22" i="27"/>
  <c r="AI22" i="27"/>
  <c r="AG22" i="27"/>
  <c r="AK20" i="27"/>
  <c r="AI20" i="27"/>
  <c r="AG20" i="27"/>
  <c r="AK18" i="27"/>
  <c r="AI18" i="27"/>
  <c r="AG18" i="27"/>
  <c r="AJ18" i="27" s="1"/>
  <c r="AK16" i="27"/>
  <c r="AI16" i="27"/>
  <c r="AG16" i="27"/>
  <c r="AK14" i="27"/>
  <c r="AI14" i="27"/>
  <c r="AG14" i="27"/>
  <c r="AK54" i="40"/>
  <c r="AI54" i="40"/>
  <c r="AG54" i="40"/>
  <c r="AK52" i="40"/>
  <c r="AI52" i="40"/>
  <c r="AG52" i="40"/>
  <c r="AJ52" i="40" s="1"/>
  <c r="AK50" i="40"/>
  <c r="AI50" i="40"/>
  <c r="AG50" i="40"/>
  <c r="AK48" i="40"/>
  <c r="AI48" i="40"/>
  <c r="AG48" i="40"/>
  <c r="AJ48" i="40" s="1"/>
  <c r="AK46" i="40"/>
  <c r="AI46" i="40"/>
  <c r="AG46" i="40"/>
  <c r="AK44" i="40"/>
  <c r="AI44" i="40"/>
  <c r="AG44" i="40"/>
  <c r="AJ44" i="40" s="1"/>
  <c r="AK42" i="40"/>
  <c r="AI42" i="40"/>
  <c r="AG42" i="40"/>
  <c r="AK40" i="40"/>
  <c r="AI40" i="40"/>
  <c r="AG40" i="40"/>
  <c r="AK38" i="40"/>
  <c r="AI38" i="40"/>
  <c r="AG38" i="40"/>
  <c r="AK36" i="40"/>
  <c r="AI36" i="40"/>
  <c r="AG36" i="40"/>
  <c r="AK34" i="40"/>
  <c r="AI34" i="40"/>
  <c r="AG34" i="40"/>
  <c r="AK32" i="40"/>
  <c r="AI32" i="40"/>
  <c r="AG32" i="40"/>
  <c r="AK30" i="40"/>
  <c r="AI30" i="40"/>
  <c r="AG30" i="40"/>
  <c r="AK28" i="40"/>
  <c r="AI28" i="40"/>
  <c r="AG28" i="40"/>
  <c r="AH28" i="40" s="1"/>
  <c r="AK26" i="40"/>
  <c r="AI26" i="40"/>
  <c r="AG26" i="40"/>
  <c r="AK24" i="40"/>
  <c r="AI24" i="40"/>
  <c r="AG24" i="40"/>
  <c r="AK22" i="40"/>
  <c r="AI22" i="40"/>
  <c r="AG22" i="40"/>
  <c r="AK20" i="40"/>
  <c r="AI20" i="40"/>
  <c r="AG20" i="40"/>
  <c r="AK18" i="40"/>
  <c r="AI18" i="40"/>
  <c r="AG18" i="40"/>
  <c r="AK16" i="40"/>
  <c r="AI16" i="40"/>
  <c r="AG16" i="40"/>
  <c r="AJ16" i="40" s="1"/>
  <c r="AK14" i="40"/>
  <c r="AI14" i="40"/>
  <c r="AG14" i="40"/>
  <c r="AK56" i="30"/>
  <c r="AI56" i="30"/>
  <c r="AG56" i="30"/>
  <c r="AK54" i="30"/>
  <c r="AI54" i="30"/>
  <c r="AG54" i="30"/>
  <c r="AK52" i="30"/>
  <c r="AI52" i="30"/>
  <c r="AG52" i="30"/>
  <c r="AK50" i="30"/>
  <c r="AI50" i="30"/>
  <c r="AG50" i="30"/>
  <c r="AK48" i="30"/>
  <c r="AI48" i="30"/>
  <c r="AG48" i="30"/>
  <c r="AK46" i="30"/>
  <c r="AI46" i="30"/>
  <c r="AG46" i="30"/>
  <c r="AK44" i="30"/>
  <c r="AI44" i="30"/>
  <c r="AG44" i="30"/>
  <c r="AH44" i="30" s="1"/>
  <c r="AK42" i="30"/>
  <c r="AI42" i="30"/>
  <c r="AG42" i="30"/>
  <c r="AK40" i="30"/>
  <c r="AI40" i="30"/>
  <c r="AG40" i="30"/>
  <c r="AJ40" i="30" s="1"/>
  <c r="AK38" i="30"/>
  <c r="AI38" i="30"/>
  <c r="AG38" i="30"/>
  <c r="AK36" i="30"/>
  <c r="AI36" i="30"/>
  <c r="AG36" i="30"/>
  <c r="AK34" i="30"/>
  <c r="AI34" i="30"/>
  <c r="AG34" i="30"/>
  <c r="AK32" i="30"/>
  <c r="AI32" i="30"/>
  <c r="AG32" i="30"/>
  <c r="AK30" i="30"/>
  <c r="AI30" i="30"/>
  <c r="AG30" i="30"/>
  <c r="AK28" i="30"/>
  <c r="AI28" i="30"/>
  <c r="AG28" i="30"/>
  <c r="AH28" i="30" s="1"/>
  <c r="AK26" i="30"/>
  <c r="AI26" i="30"/>
  <c r="AG26" i="30"/>
  <c r="AK24" i="30"/>
  <c r="AI24" i="30"/>
  <c r="AG24" i="30"/>
  <c r="AK22" i="30"/>
  <c r="AI22" i="30"/>
  <c r="AG22" i="30"/>
  <c r="AK20" i="30"/>
  <c r="AI20" i="30"/>
  <c r="AG20" i="30"/>
  <c r="AK18" i="30"/>
  <c r="AI18" i="30"/>
  <c r="AG18" i="30"/>
  <c r="AK16" i="30"/>
  <c r="AI16" i="30"/>
  <c r="AG16" i="30"/>
  <c r="AK14" i="30"/>
  <c r="AI14" i="30"/>
  <c r="AG14" i="30"/>
  <c r="AK54" i="31"/>
  <c r="AI54" i="31"/>
  <c r="AG54" i="31"/>
  <c r="AK52" i="31"/>
  <c r="AI52" i="31"/>
  <c r="AG52" i="31"/>
  <c r="AK50" i="31"/>
  <c r="AI50" i="31"/>
  <c r="AG50" i="31"/>
  <c r="AK46" i="31"/>
  <c r="AI46" i="31"/>
  <c r="AG46" i="31"/>
  <c r="AK44" i="31"/>
  <c r="AI44" i="31"/>
  <c r="AG44" i="31"/>
  <c r="AK48" i="31"/>
  <c r="AI48" i="31"/>
  <c r="AG48" i="31"/>
  <c r="AK56" i="31"/>
  <c r="AI56" i="31"/>
  <c r="AG56" i="31"/>
  <c r="AK58" i="31"/>
  <c r="AI58" i="31"/>
  <c r="AG58" i="31"/>
  <c r="AK42" i="31"/>
  <c r="AI42" i="31"/>
  <c r="AG42" i="31"/>
  <c r="AK40" i="31"/>
  <c r="AI40" i="31"/>
  <c r="AG40" i="31"/>
  <c r="AK38" i="31"/>
  <c r="AI38" i="31"/>
  <c r="AG38" i="31"/>
  <c r="AK36" i="31"/>
  <c r="AI36" i="31"/>
  <c r="AG36" i="31"/>
  <c r="AK34" i="31"/>
  <c r="AI34" i="31"/>
  <c r="AG34" i="31"/>
  <c r="AK32" i="31"/>
  <c r="AI32" i="31"/>
  <c r="AG32" i="31"/>
  <c r="AK30" i="31"/>
  <c r="AI30" i="31"/>
  <c r="AG30" i="31"/>
  <c r="AK28" i="31"/>
  <c r="AI28" i="31"/>
  <c r="AG28" i="31"/>
  <c r="AK26" i="31"/>
  <c r="AI26" i="31"/>
  <c r="AG26" i="31"/>
  <c r="AK24" i="31"/>
  <c r="AI24" i="31"/>
  <c r="AG24" i="31"/>
  <c r="AK22" i="31"/>
  <c r="AI22" i="31"/>
  <c r="AG22" i="31"/>
  <c r="AK20" i="31"/>
  <c r="AI20" i="31"/>
  <c r="AG20" i="31"/>
  <c r="AK18" i="31"/>
  <c r="AI18" i="31"/>
  <c r="AG18" i="31"/>
  <c r="AK16" i="31"/>
  <c r="AI16" i="31"/>
  <c r="AG16" i="31"/>
  <c r="AK14" i="31"/>
  <c r="AI14" i="31"/>
  <c r="AG14" i="31"/>
  <c r="FA30" i="44"/>
  <c r="EY30" i="44"/>
  <c r="EW30" i="44"/>
  <c r="FA28" i="44"/>
  <c r="EY28" i="44"/>
  <c r="EW28" i="44"/>
  <c r="FA26" i="44"/>
  <c r="EY26" i="44"/>
  <c r="EW26" i="44"/>
  <c r="FA20" i="44"/>
  <c r="EY20" i="44"/>
  <c r="EW20" i="44"/>
  <c r="FA18" i="44"/>
  <c r="EY18" i="44"/>
  <c r="EW18" i="44"/>
  <c r="FA16" i="44"/>
  <c r="EY16" i="44"/>
  <c r="EW16" i="44"/>
  <c r="AH50" i="30" l="1"/>
  <c r="AH14" i="40"/>
  <c r="AH30" i="40"/>
  <c r="AJ46" i="40"/>
  <c r="AJ28" i="27"/>
  <c r="AJ46" i="31"/>
  <c r="AH14" i="30"/>
  <c r="AJ22" i="30"/>
  <c r="AJ38" i="30"/>
  <c r="AH54" i="30"/>
  <c r="AJ42" i="40"/>
  <c r="AJ16" i="27"/>
  <c r="AJ30" i="40"/>
  <c r="AJ44" i="30"/>
  <c r="AJ14" i="40"/>
  <c r="AH30" i="30"/>
  <c r="AH36" i="30"/>
  <c r="AH52" i="30"/>
  <c r="AJ24" i="40"/>
  <c r="AH14" i="27"/>
  <c r="AH30" i="27"/>
  <c r="AH36" i="27"/>
  <c r="AJ42" i="27"/>
  <c r="AH22" i="27"/>
  <c r="AJ26" i="40"/>
  <c r="AH36" i="40"/>
  <c r="AJ46" i="30"/>
  <c r="AH26" i="30"/>
  <c r="AH46" i="30"/>
  <c r="AJ16" i="31"/>
  <c r="AJ32" i="31"/>
  <c r="AH48" i="31"/>
  <c r="AH46" i="40"/>
  <c r="AH14" i="31"/>
  <c r="AH30" i="31"/>
  <c r="AH56" i="31"/>
  <c r="AJ36" i="30"/>
  <c r="AH42" i="30"/>
  <c r="AJ50" i="30"/>
  <c r="AJ56" i="30"/>
  <c r="AJ32" i="40"/>
  <c r="AJ14" i="27"/>
  <c r="AH20" i="27"/>
  <c r="AJ40" i="27"/>
  <c r="AJ20" i="40"/>
  <c r="AJ20" i="30"/>
  <c r="AJ42" i="30"/>
  <c r="AJ30" i="30"/>
  <c r="AJ18" i="30"/>
  <c r="AH44" i="40"/>
  <c r="AJ36" i="27"/>
  <c r="AH50" i="40"/>
  <c r="AH24" i="30"/>
  <c r="AH34" i="30"/>
  <c r="AJ48" i="30"/>
  <c r="AJ40" i="40"/>
  <c r="AJ54" i="40"/>
  <c r="AJ26" i="27"/>
  <c r="AJ32" i="27"/>
  <c r="EZ20" i="44"/>
  <c r="EX18" i="44"/>
  <c r="AH28" i="31"/>
  <c r="AJ58" i="31"/>
  <c r="AJ20" i="27"/>
  <c r="AJ38" i="27"/>
  <c r="AJ24" i="27"/>
  <c r="AH28" i="27"/>
  <c r="AH38" i="27"/>
  <c r="AJ22" i="27"/>
  <c r="AJ30" i="27"/>
  <c r="AH16" i="27"/>
  <c r="AH32" i="27"/>
  <c r="AH40" i="27"/>
  <c r="AH18" i="27"/>
  <c r="AH34" i="27"/>
  <c r="AH24" i="27"/>
  <c r="AH54" i="40"/>
  <c r="AJ50" i="40"/>
  <c r="AH48" i="40"/>
  <c r="AH42" i="40"/>
  <c r="AH52" i="40"/>
  <c r="AH22" i="40"/>
  <c r="AJ36" i="40"/>
  <c r="AJ18" i="40"/>
  <c r="AH32" i="40"/>
  <c r="AJ28" i="40"/>
  <c r="AH16" i="40"/>
  <c r="AH38" i="40"/>
  <c r="AH20" i="40"/>
  <c r="AJ34" i="40"/>
  <c r="AJ22" i="40"/>
  <c r="AH26" i="40"/>
  <c r="AJ38" i="40"/>
  <c r="AH24" i="40"/>
  <c r="AH18" i="40"/>
  <c r="AH34" i="40"/>
  <c r="AH40" i="40"/>
  <c r="AH56" i="30"/>
  <c r="AJ52" i="30"/>
  <c r="AH48" i="30"/>
  <c r="AJ54" i="30"/>
  <c r="AH38" i="30"/>
  <c r="AJ14" i="30"/>
  <c r="AH20" i="30"/>
  <c r="AJ16" i="30"/>
  <c r="AJ26" i="30"/>
  <c r="AJ32" i="30"/>
  <c r="AH18" i="30"/>
  <c r="AH22" i="30"/>
  <c r="AJ34" i="30"/>
  <c r="AH16" i="30"/>
  <c r="AJ28" i="30"/>
  <c r="AH32" i="30"/>
  <c r="AH40" i="30"/>
  <c r="AJ24" i="30"/>
  <c r="AH38" i="31"/>
  <c r="AH44" i="31"/>
  <c r="AH52" i="31"/>
  <c r="AH54" i="31"/>
  <c r="AJ44" i="31"/>
  <c r="AJ56" i="31"/>
  <c r="AJ52" i="31"/>
  <c r="AJ48" i="31"/>
  <c r="AJ54" i="31"/>
  <c r="AJ50" i="31"/>
  <c r="AH50" i="31"/>
  <c r="AH46" i="31"/>
  <c r="AJ20" i="31"/>
  <c r="AH26" i="31"/>
  <c r="AJ36" i="31"/>
  <c r="AJ42" i="31"/>
  <c r="AH22" i="31"/>
  <c r="AJ18" i="31"/>
  <c r="AJ34" i="31"/>
  <c r="AJ24" i="31"/>
  <c r="AJ40" i="31"/>
  <c r="AH58" i="31"/>
  <c r="AH42" i="31"/>
  <c r="AH32" i="31"/>
  <c r="AJ14" i="31"/>
  <c r="AJ28" i="31"/>
  <c r="AH20" i="31"/>
  <c r="AH16" i="31"/>
  <c r="AJ22" i="31"/>
  <c r="AJ26" i="31"/>
  <c r="AJ30" i="31"/>
  <c r="AH36" i="31"/>
  <c r="AJ38" i="31"/>
  <c r="AH40" i="31"/>
  <c r="AH18" i="31"/>
  <c r="AH34" i="31"/>
  <c r="AH24" i="31"/>
  <c r="EX26" i="44"/>
  <c r="EZ18" i="44"/>
  <c r="EZ26" i="44"/>
  <c r="EX16" i="44"/>
  <c r="EX28" i="44"/>
  <c r="EZ30" i="44"/>
  <c r="EZ28" i="44"/>
  <c r="EX30" i="44"/>
  <c r="EX20" i="44"/>
  <c r="EZ16" i="44"/>
  <c r="AG37" i="15"/>
  <c r="J193" i="16" s="1"/>
  <c r="AI37" i="15"/>
  <c r="K193" i="16" s="1"/>
  <c r="AK37" i="15"/>
  <c r="I193" i="16" s="1"/>
  <c r="AG18" i="15"/>
  <c r="AI18" i="15"/>
  <c r="AK18" i="15"/>
  <c r="AH37" i="15" l="1"/>
  <c r="L193" i="16" s="1"/>
  <c r="AJ18" i="15"/>
  <c r="H193" i="16"/>
  <c r="AJ37" i="15"/>
  <c r="AH18" i="15"/>
  <c r="AG29" i="13"/>
  <c r="AI29" i="13"/>
  <c r="K157" i="16" s="1"/>
  <c r="AK29" i="13"/>
  <c r="I157" i="16" s="1"/>
  <c r="AG30" i="13"/>
  <c r="AJ30" i="13" s="1"/>
  <c r="AI30" i="13"/>
  <c r="K158" i="16" s="1"/>
  <c r="AK30" i="13"/>
  <c r="I158" i="16" s="1"/>
  <c r="J158" i="16" l="1"/>
  <c r="H158" i="16" s="1"/>
  <c r="AH29" i="13"/>
  <c r="L157" i="16" s="1"/>
  <c r="AH30" i="13"/>
  <c r="L158" i="16" s="1"/>
  <c r="J157" i="16"/>
  <c r="H157" i="16" s="1"/>
  <c r="AJ29" i="13"/>
  <c r="AG21" i="10"/>
  <c r="J80" i="16" s="1"/>
  <c r="AI21" i="10"/>
  <c r="K80" i="16" s="1"/>
  <c r="AK21" i="10"/>
  <c r="I80" i="16" s="1"/>
  <c r="AG22" i="10"/>
  <c r="J81" i="16" s="1"/>
  <c r="AI22" i="10"/>
  <c r="AK22" i="10"/>
  <c r="I81" i="16" s="1"/>
  <c r="AG23" i="10"/>
  <c r="AI23" i="10"/>
  <c r="AK23" i="10"/>
  <c r="AG31" i="10"/>
  <c r="J90" i="16" s="1"/>
  <c r="AI31" i="10"/>
  <c r="K90" i="16" s="1"/>
  <c r="AK31" i="10"/>
  <c r="I90" i="16" s="1"/>
  <c r="H80" i="16" l="1"/>
  <c r="AJ22" i="10"/>
  <c r="K81" i="16"/>
  <c r="H81" i="16" s="1"/>
  <c r="AJ21" i="10"/>
  <c r="AH23" i="10"/>
  <c r="AH21" i="10"/>
  <c r="L80" i="16" s="1"/>
  <c r="AJ23" i="10"/>
  <c r="AH31" i="10"/>
  <c r="L90" i="16" s="1"/>
  <c r="AH22" i="10"/>
  <c r="L81" i="16" s="1"/>
  <c r="AJ31" i="10"/>
  <c r="AG30" i="9"/>
  <c r="AI30" i="9"/>
  <c r="AK30" i="9"/>
  <c r="I59" i="16" s="1"/>
  <c r="AG31" i="9"/>
  <c r="J60" i="16" s="1"/>
  <c r="AI31" i="9"/>
  <c r="AK31" i="9"/>
  <c r="I60" i="16" s="1"/>
  <c r="AJ30" i="9" l="1"/>
  <c r="AJ31" i="9"/>
  <c r="K60" i="16"/>
  <c r="H60" i="16" s="1"/>
  <c r="K59" i="16"/>
  <c r="AH30" i="9"/>
  <c r="L59" i="16" s="1"/>
  <c r="J59" i="16"/>
  <c r="AH31" i="9"/>
  <c r="L60" i="16" s="1"/>
  <c r="C11" i="18"/>
  <c r="C9" i="18"/>
  <c r="C10" i="18"/>
  <c r="C10" i="19"/>
  <c r="C11" i="19"/>
  <c r="C9" i="19"/>
  <c r="H59" i="16" l="1"/>
  <c r="AK17" i="9" l="1"/>
  <c r="I47" i="16" s="1"/>
  <c r="AI17" i="9"/>
  <c r="K47" i="16" s="1"/>
  <c r="AG17" i="9"/>
  <c r="AJ17" i="9" l="1"/>
  <c r="J47" i="16"/>
  <c r="H47" i="16" s="1"/>
  <c r="AH17" i="9"/>
  <c r="L47" i="16" s="1"/>
  <c r="AG18" i="10" l="1"/>
  <c r="J77" i="16" s="1"/>
  <c r="AI18" i="10"/>
  <c r="K77" i="16" s="1"/>
  <c r="AK18" i="10"/>
  <c r="I77" i="16" s="1"/>
  <c r="AG22" i="11"/>
  <c r="AI22" i="11"/>
  <c r="AH22" i="11" s="1"/>
  <c r="AK22" i="11"/>
  <c r="AK23" i="15"/>
  <c r="I178" i="16" s="1"/>
  <c r="AI23" i="15"/>
  <c r="K178" i="16" s="1"/>
  <c r="AG23" i="15"/>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36" i="13"/>
  <c r="C35" i="13"/>
  <c r="AK14" i="13"/>
  <c r="I145" i="16" s="1"/>
  <c r="AI14" i="13"/>
  <c r="K145" i="16" s="1"/>
  <c r="AG14" i="13"/>
  <c r="AK13" i="12"/>
  <c r="I129" i="16" s="1"/>
  <c r="AI13" i="12"/>
  <c r="K129" i="16" s="1"/>
  <c r="AG13" i="12"/>
  <c r="AG14" i="9"/>
  <c r="AI14" i="9"/>
  <c r="AK14" i="9"/>
  <c r="I46" i="16" s="1"/>
  <c r="D36" i="9"/>
  <c r="E36" i="9"/>
  <c r="F36" i="9"/>
  <c r="G36" i="9"/>
  <c r="H36" i="9"/>
  <c r="I36" i="9"/>
  <c r="J36" i="9"/>
  <c r="K36" i="9"/>
  <c r="L36" i="9"/>
  <c r="M36" i="9"/>
  <c r="N36" i="9"/>
  <c r="O36" i="9"/>
  <c r="P36" i="9"/>
  <c r="Q36" i="9"/>
  <c r="R36" i="9"/>
  <c r="S36" i="9"/>
  <c r="T36" i="9"/>
  <c r="U36" i="9"/>
  <c r="V36" i="9"/>
  <c r="W36" i="9"/>
  <c r="X36" i="9"/>
  <c r="Y36" i="9"/>
  <c r="Z36" i="9"/>
  <c r="AA36" i="9"/>
  <c r="AB36" i="9"/>
  <c r="AC36" i="9"/>
  <c r="AD36" i="9"/>
  <c r="AE36" i="9"/>
  <c r="AF36" i="9"/>
  <c r="D37" i="9"/>
  <c r="E37" i="9"/>
  <c r="F37" i="9"/>
  <c r="G37" i="9"/>
  <c r="H37" i="9"/>
  <c r="I37" i="9"/>
  <c r="J37" i="9"/>
  <c r="K37" i="9"/>
  <c r="L37" i="9"/>
  <c r="M37" i="9"/>
  <c r="N37" i="9"/>
  <c r="O37" i="9"/>
  <c r="P37" i="9"/>
  <c r="Q37" i="9"/>
  <c r="R37" i="9"/>
  <c r="S37" i="9"/>
  <c r="T37" i="9"/>
  <c r="U37" i="9"/>
  <c r="V37" i="9"/>
  <c r="W37" i="9"/>
  <c r="X37" i="9"/>
  <c r="Y37" i="9"/>
  <c r="Z37" i="9"/>
  <c r="AA37" i="9"/>
  <c r="AB37" i="9"/>
  <c r="AC37" i="9"/>
  <c r="AD37" i="9"/>
  <c r="AE37" i="9"/>
  <c r="AF37" i="9"/>
  <c r="C37" i="9"/>
  <c r="C36" i="9"/>
  <c r="AJ13" i="12" l="1"/>
  <c r="H77" i="16"/>
  <c r="AH18" i="10"/>
  <c r="L77" i="16" s="1"/>
  <c r="AH14" i="9"/>
  <c r="L46" i="16" s="1"/>
  <c r="AJ23" i="15"/>
  <c r="J178" i="16"/>
  <c r="H178" i="16" s="1"/>
  <c r="AJ14" i="13"/>
  <c r="J145" i="16"/>
  <c r="H145" i="16" s="1"/>
  <c r="AJ22" i="11"/>
  <c r="AJ18" i="10"/>
  <c r="AJ14" i="9"/>
  <c r="J46" i="16"/>
  <c r="K46" i="16"/>
  <c r="J129" i="16"/>
  <c r="AH23" i="15"/>
  <c r="L178" i="16" s="1"/>
  <c r="AH14" i="13"/>
  <c r="L145" i="16" s="1"/>
  <c r="AH13" i="12"/>
  <c r="L129" i="16" s="1"/>
  <c r="D41" i="15"/>
  <c r="E41" i="15"/>
  <c r="F41" i="15"/>
  <c r="G41" i="15"/>
  <c r="H41" i="15"/>
  <c r="I41" i="15"/>
  <c r="J41" i="15"/>
  <c r="K41" i="15"/>
  <c r="L41" i="15"/>
  <c r="M41" i="15"/>
  <c r="N41" i="15"/>
  <c r="O41" i="15"/>
  <c r="P41" i="15"/>
  <c r="Q41" i="15"/>
  <c r="R41" i="15"/>
  <c r="S41" i="15"/>
  <c r="T41" i="15"/>
  <c r="U41" i="15"/>
  <c r="V41" i="15"/>
  <c r="W41" i="15"/>
  <c r="X41" i="15"/>
  <c r="Y41" i="15"/>
  <c r="Z41" i="15"/>
  <c r="AA41" i="15"/>
  <c r="AB41" i="15"/>
  <c r="AC41" i="15"/>
  <c r="AD41" i="15"/>
  <c r="AE41" i="15"/>
  <c r="AF41" i="15"/>
  <c r="D42" i="15"/>
  <c r="E42" i="15"/>
  <c r="F42" i="15"/>
  <c r="G42" i="15"/>
  <c r="H42" i="15"/>
  <c r="I42" i="15"/>
  <c r="J42" i="15"/>
  <c r="K42" i="15"/>
  <c r="L42" i="15"/>
  <c r="M42" i="15"/>
  <c r="N42" i="15"/>
  <c r="O42" i="15"/>
  <c r="P42" i="15"/>
  <c r="Q42" i="15"/>
  <c r="R42" i="15"/>
  <c r="S42" i="15"/>
  <c r="T42" i="15"/>
  <c r="U42" i="15"/>
  <c r="V42" i="15"/>
  <c r="W42" i="15"/>
  <c r="X42" i="15"/>
  <c r="Y42" i="15"/>
  <c r="Z42" i="15"/>
  <c r="AA42" i="15"/>
  <c r="AB42" i="15"/>
  <c r="AC42" i="15"/>
  <c r="AD42" i="15"/>
  <c r="AE42" i="15"/>
  <c r="AF42" i="15"/>
  <c r="C42" i="15"/>
  <c r="C41" i="15"/>
  <c r="AG24" i="13"/>
  <c r="J153" i="16" s="1"/>
  <c r="AI24" i="13"/>
  <c r="AK24" i="13"/>
  <c r="I153" i="16" s="1"/>
  <c r="AG25" i="13"/>
  <c r="J154" i="16" s="1"/>
  <c r="AI25" i="13"/>
  <c r="AK25" i="13"/>
  <c r="I154" i="16" s="1"/>
  <c r="D30"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AE30" i="11"/>
  <c r="AF30"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AE31" i="11"/>
  <c r="AF31" i="11"/>
  <c r="C31" i="11"/>
  <c r="C30" i="11"/>
  <c r="D35" i="10"/>
  <c r="E35" i="10"/>
  <c r="F35" i="10"/>
  <c r="G35" i="10"/>
  <c r="H35" i="10"/>
  <c r="I35" i="10"/>
  <c r="J35" i="10"/>
  <c r="K35" i="10"/>
  <c r="L35" i="10"/>
  <c r="M35" i="10"/>
  <c r="N35" i="10"/>
  <c r="O35" i="10"/>
  <c r="P35" i="10"/>
  <c r="Q35" i="10"/>
  <c r="R35" i="10"/>
  <c r="S35" i="10"/>
  <c r="T35" i="10"/>
  <c r="U35" i="10"/>
  <c r="V35" i="10"/>
  <c r="W35" i="10"/>
  <c r="X35" i="10"/>
  <c r="Y35" i="10"/>
  <c r="Z35" i="10"/>
  <c r="AA35" i="10"/>
  <c r="AB35" i="10"/>
  <c r="AC35" i="10"/>
  <c r="AD35" i="10"/>
  <c r="AE35" i="10"/>
  <c r="AF35" i="10"/>
  <c r="D36" i="10"/>
  <c r="E36" i="10"/>
  <c r="F36" i="10"/>
  <c r="G36" i="10"/>
  <c r="H36" i="10"/>
  <c r="I36" i="10"/>
  <c r="J36" i="10"/>
  <c r="K36" i="10"/>
  <c r="L36" i="10"/>
  <c r="M36" i="10"/>
  <c r="N36" i="10"/>
  <c r="O36" i="10"/>
  <c r="P36" i="10"/>
  <c r="Q36" i="10"/>
  <c r="R36" i="10"/>
  <c r="S36" i="10"/>
  <c r="T36" i="10"/>
  <c r="U36" i="10"/>
  <c r="V36" i="10"/>
  <c r="W36" i="10"/>
  <c r="X36" i="10"/>
  <c r="Y36" i="10"/>
  <c r="Z36" i="10"/>
  <c r="AA36" i="10"/>
  <c r="AB36" i="10"/>
  <c r="AC36" i="10"/>
  <c r="AD36" i="10"/>
  <c r="AE36" i="10"/>
  <c r="AF36" i="10"/>
  <c r="C36" i="10"/>
  <c r="C35" i="10"/>
  <c r="AG28" i="9"/>
  <c r="J58" i="16" s="1"/>
  <c r="AI28" i="9"/>
  <c r="AH28" i="9" s="1"/>
  <c r="L58" i="16" s="1"/>
  <c r="AK28" i="9"/>
  <c r="I58" i="16" s="1"/>
  <c r="AG32" i="9"/>
  <c r="J61" i="16" s="1"/>
  <c r="AI32" i="9"/>
  <c r="AK32" i="9"/>
  <c r="I61" i="16" s="1"/>
  <c r="AG19" i="9"/>
  <c r="J49" i="16" s="1"/>
  <c r="AI19" i="9"/>
  <c r="AK19" i="9"/>
  <c r="I49" i="16" s="1"/>
  <c r="H129" i="16" l="1"/>
  <c r="AH19" i="9"/>
  <c r="L49" i="16" s="1"/>
  <c r="AH25" i="13"/>
  <c r="L154" i="16" s="1"/>
  <c r="AH32" i="9"/>
  <c r="L61" i="16" s="1"/>
  <c r="AH24" i="13"/>
  <c r="L153" i="16" s="1"/>
  <c r="AJ25" i="13"/>
  <c r="AJ24" i="13"/>
  <c r="H46" i="16"/>
  <c r="AJ32" i="9"/>
  <c r="AJ28" i="9"/>
  <c r="AJ19" i="9"/>
  <c r="K154" i="16"/>
  <c r="K153" i="16"/>
  <c r="K61" i="16"/>
  <c r="K49" i="16"/>
  <c r="K58" i="16"/>
  <c r="C5" i="18" l="1"/>
  <c r="C6" i="18"/>
  <c r="C7" i="18"/>
  <c r="C8" i="18"/>
  <c r="C4" i="18"/>
  <c r="C8" i="19"/>
  <c r="C7" i="19"/>
  <c r="C6" i="19"/>
  <c r="C5" i="19"/>
  <c r="C4" i="19"/>
  <c r="AF53" i="45" l="1"/>
  <c r="AE53" i="45"/>
  <c r="AD53" i="45"/>
  <c r="AC53" i="45"/>
  <c r="AB53" i="45"/>
  <c r="AA53" i="45"/>
  <c r="Z53" i="45"/>
  <c r="Y53" i="45"/>
  <c r="X53" i="45"/>
  <c r="W53" i="45"/>
  <c r="V53" i="45"/>
  <c r="U53" i="45"/>
  <c r="T53" i="45"/>
  <c r="S53" i="45"/>
  <c r="R53" i="45"/>
  <c r="Q53" i="45"/>
  <c r="P53" i="45"/>
  <c r="O53" i="45"/>
  <c r="N53" i="45"/>
  <c r="M53" i="45"/>
  <c r="L53" i="45"/>
  <c r="K53" i="45"/>
  <c r="J53" i="45"/>
  <c r="I53" i="45"/>
  <c r="H53" i="45"/>
  <c r="G53" i="45"/>
  <c r="F53" i="45"/>
  <c r="E53" i="45"/>
  <c r="D53" i="45"/>
  <c r="C53" i="45"/>
  <c r="AF51" i="45"/>
  <c r="AE51" i="45"/>
  <c r="AD51" i="45"/>
  <c r="AC51" i="45"/>
  <c r="AB51" i="45"/>
  <c r="AA51" i="45"/>
  <c r="Z51" i="45"/>
  <c r="Y51" i="45"/>
  <c r="X51" i="45"/>
  <c r="W51" i="45"/>
  <c r="V51" i="45"/>
  <c r="U51" i="45"/>
  <c r="T51" i="45"/>
  <c r="S51" i="45"/>
  <c r="R51" i="45"/>
  <c r="Q51" i="45"/>
  <c r="P51" i="45"/>
  <c r="O51" i="45"/>
  <c r="N51" i="45"/>
  <c r="M51" i="45"/>
  <c r="L51" i="45"/>
  <c r="K51" i="45"/>
  <c r="J51" i="45"/>
  <c r="I51" i="45"/>
  <c r="H51" i="45"/>
  <c r="G51" i="45"/>
  <c r="F51" i="45"/>
  <c r="E51" i="45"/>
  <c r="D51" i="45"/>
  <c r="C51" i="45"/>
  <c r="AF49" i="45"/>
  <c r="AE49" i="45"/>
  <c r="AD49" i="45"/>
  <c r="AC49" i="45"/>
  <c r="AB49" i="45"/>
  <c r="AA49" i="45"/>
  <c r="Z49" i="45"/>
  <c r="Y49" i="45"/>
  <c r="X49" i="45"/>
  <c r="W49" i="45"/>
  <c r="V49" i="45"/>
  <c r="U49" i="45"/>
  <c r="T49" i="45"/>
  <c r="S49" i="45"/>
  <c r="R49" i="45"/>
  <c r="Q49" i="45"/>
  <c r="P49" i="45"/>
  <c r="O49" i="45"/>
  <c r="N49" i="45"/>
  <c r="M49" i="45"/>
  <c r="L49" i="45"/>
  <c r="K49" i="45"/>
  <c r="J49" i="45"/>
  <c r="I49" i="45"/>
  <c r="H49" i="45"/>
  <c r="G49" i="45"/>
  <c r="F49" i="45"/>
  <c r="E49" i="45"/>
  <c r="D49" i="45"/>
  <c r="C49" i="45"/>
  <c r="AC6" i="45"/>
  <c r="W6" i="45"/>
  <c r="S6" i="45"/>
  <c r="M6" i="45"/>
  <c r="I6" i="45"/>
  <c r="C6" i="45"/>
  <c r="AC5" i="45"/>
  <c r="W5" i="45"/>
  <c r="S5" i="45"/>
  <c r="M5" i="45"/>
  <c r="I5" i="45"/>
  <c r="C5" i="45"/>
  <c r="AC4" i="45"/>
  <c r="W4" i="45"/>
  <c r="S4" i="45"/>
  <c r="M4" i="45"/>
  <c r="I4" i="45"/>
  <c r="C4" i="45"/>
  <c r="FA40" i="44"/>
  <c r="EY40" i="44"/>
  <c r="EW40" i="44"/>
  <c r="FA38" i="44"/>
  <c r="EY38" i="44"/>
  <c r="EW38" i="44"/>
  <c r="FA36" i="44"/>
  <c r="EY36" i="44"/>
  <c r="EW36" i="44"/>
  <c r="EV51" i="44"/>
  <c r="EU51" i="44"/>
  <c r="E51" i="44"/>
  <c r="D51" i="44"/>
  <c r="C51" i="44"/>
  <c r="EV49" i="44"/>
  <c r="EU49" i="44"/>
  <c r="E49" i="44"/>
  <c r="D49" i="44"/>
  <c r="C49" i="44"/>
  <c r="EV47" i="44"/>
  <c r="EU47" i="44"/>
  <c r="E47" i="44"/>
  <c r="D47" i="44"/>
  <c r="C47" i="44"/>
  <c r="FA44" i="44"/>
  <c r="EY44" i="44"/>
  <c r="EW44" i="44"/>
  <c r="FA42" i="44"/>
  <c r="EY42" i="44"/>
  <c r="EW42" i="44"/>
  <c r="FA34" i="44"/>
  <c r="EY34" i="44"/>
  <c r="EW34" i="44"/>
  <c r="FA32" i="44"/>
  <c r="EY32" i="44"/>
  <c r="EW32" i="44"/>
  <c r="FA24" i="44"/>
  <c r="EY24" i="44"/>
  <c r="EW24" i="44"/>
  <c r="FA22" i="44"/>
  <c r="EY22" i="44"/>
  <c r="EW22" i="44"/>
  <c r="FA14" i="44"/>
  <c r="EY14" i="44"/>
  <c r="EW14" i="44"/>
  <c r="N6" i="44"/>
  <c r="CN53" i="43"/>
  <c r="CM53" i="43"/>
  <c r="CL53" i="43"/>
  <c r="CK53" i="43"/>
  <c r="CJ53" i="43"/>
  <c r="L53" i="43"/>
  <c r="K53" i="43"/>
  <c r="J53" i="43"/>
  <c r="I53" i="43"/>
  <c r="H53" i="43"/>
  <c r="G53" i="43"/>
  <c r="F53" i="43"/>
  <c r="E53" i="43"/>
  <c r="D53" i="43"/>
  <c r="C53" i="43"/>
  <c r="CN51" i="43"/>
  <c r="CM51" i="43"/>
  <c r="CL51" i="43"/>
  <c r="CK51" i="43"/>
  <c r="CJ51" i="43"/>
  <c r="L51" i="43"/>
  <c r="K51" i="43"/>
  <c r="J51" i="43"/>
  <c r="I51" i="43"/>
  <c r="H51" i="43"/>
  <c r="G51" i="43"/>
  <c r="F51" i="43"/>
  <c r="E51" i="43"/>
  <c r="D51" i="43"/>
  <c r="C51" i="43"/>
  <c r="CN49" i="43"/>
  <c r="CM49" i="43"/>
  <c r="CL49" i="43"/>
  <c r="CK49" i="43"/>
  <c r="CJ49" i="43"/>
  <c r="L49" i="43"/>
  <c r="K49" i="43"/>
  <c r="J49" i="43"/>
  <c r="I49" i="43"/>
  <c r="H49" i="43"/>
  <c r="G49" i="43"/>
  <c r="F49" i="43"/>
  <c r="E49" i="43"/>
  <c r="D49" i="43"/>
  <c r="C49" i="43"/>
  <c r="EZ32" i="44" l="1"/>
  <c r="C50" i="44"/>
  <c r="H52" i="43"/>
  <c r="EZ38" i="44"/>
  <c r="EZ22" i="44"/>
  <c r="D50" i="44"/>
  <c r="H52" i="45"/>
  <c r="I52" i="45"/>
  <c r="Q52" i="45"/>
  <c r="Y52" i="45"/>
  <c r="X52" i="45"/>
  <c r="AF52" i="45"/>
  <c r="P52" i="45"/>
  <c r="G52" i="45"/>
  <c r="O52" i="45"/>
  <c r="W52" i="45"/>
  <c r="AE52" i="45"/>
  <c r="F52" i="45"/>
  <c r="D52" i="45"/>
  <c r="L52" i="45"/>
  <c r="R52" i="45"/>
  <c r="E52" i="45"/>
  <c r="Z52" i="45"/>
  <c r="K52" i="45"/>
  <c r="J52" i="45"/>
  <c r="CN52" i="43"/>
  <c r="J52" i="43"/>
  <c r="C52" i="43"/>
  <c r="I52" i="43"/>
  <c r="K52" i="43"/>
  <c r="F52" i="43"/>
  <c r="CL52" i="43"/>
  <c r="G52" i="43"/>
  <c r="CM52" i="43"/>
  <c r="L52" i="43"/>
  <c r="CJ52" i="43"/>
  <c r="CK52" i="43"/>
  <c r="D52" i="43"/>
  <c r="E52" i="43"/>
  <c r="EZ34" i="44"/>
  <c r="EU50" i="44"/>
  <c r="E50" i="44"/>
  <c r="AC52" i="45"/>
  <c r="AD52" i="45"/>
  <c r="AA52" i="45"/>
  <c r="AB52" i="45"/>
  <c r="M52" i="45"/>
  <c r="U52" i="45"/>
  <c r="T52" i="45"/>
  <c r="N52" i="45"/>
  <c r="V52" i="45"/>
  <c r="S52" i="45"/>
  <c r="C52" i="45"/>
  <c r="EZ44" i="44"/>
  <c r="EZ36" i="44"/>
  <c r="EZ24" i="44"/>
  <c r="EZ42" i="44"/>
  <c r="EV50" i="44"/>
  <c r="EZ14" i="44"/>
  <c r="EZ40" i="44"/>
  <c r="C50" i="45"/>
  <c r="D50" i="45"/>
  <c r="E50" i="45"/>
  <c r="F50" i="45"/>
  <c r="G50" i="45"/>
  <c r="H50" i="45"/>
  <c r="I50" i="45"/>
  <c r="J50" i="45"/>
  <c r="K50" i="45"/>
  <c r="L50" i="45"/>
  <c r="M50" i="45"/>
  <c r="N50" i="45"/>
  <c r="O50" i="45"/>
  <c r="P50" i="45"/>
  <c r="Q50" i="45"/>
  <c r="R50" i="45"/>
  <c r="S50" i="45"/>
  <c r="T50" i="45"/>
  <c r="U50" i="45"/>
  <c r="V50" i="45"/>
  <c r="W50" i="45"/>
  <c r="X50" i="45"/>
  <c r="Y50" i="45"/>
  <c r="Z50" i="45"/>
  <c r="AA50" i="45"/>
  <c r="AB50" i="45"/>
  <c r="AC50" i="45"/>
  <c r="AD50" i="45"/>
  <c r="AE50" i="45"/>
  <c r="AF50" i="45"/>
  <c r="EX36" i="44"/>
  <c r="EX38" i="44"/>
  <c r="EX40" i="44"/>
  <c r="EX14" i="44"/>
  <c r="EX22" i="44"/>
  <c r="EX24" i="44"/>
  <c r="EX32" i="44"/>
  <c r="EX34" i="44"/>
  <c r="EX42" i="44"/>
  <c r="EX44" i="44"/>
  <c r="C48" i="44"/>
  <c r="D48" i="44"/>
  <c r="E48" i="44"/>
  <c r="EU48" i="44"/>
  <c r="EV48" i="44"/>
  <c r="C50" i="43"/>
  <c r="D50" i="43"/>
  <c r="E50" i="43"/>
  <c r="F50" i="43"/>
  <c r="G50" i="43"/>
  <c r="H50" i="43"/>
  <c r="I50" i="43"/>
  <c r="J50" i="43"/>
  <c r="K50" i="43"/>
  <c r="L50" i="43"/>
  <c r="CJ50" i="43"/>
  <c r="CK50" i="43"/>
  <c r="CL50" i="43"/>
  <c r="CM50" i="43"/>
  <c r="CN50" i="43"/>
  <c r="AF61" i="40" l="1"/>
  <c r="AE61" i="40"/>
  <c r="AD61" i="40"/>
  <c r="AC61" i="40"/>
  <c r="AB61" i="40"/>
  <c r="AA61" i="40"/>
  <c r="Z61" i="40"/>
  <c r="Y61" i="40"/>
  <c r="X61" i="40"/>
  <c r="W61" i="40"/>
  <c r="V61" i="40"/>
  <c r="U61" i="40"/>
  <c r="T61" i="40"/>
  <c r="S61" i="40"/>
  <c r="R61" i="40"/>
  <c r="Q61" i="40"/>
  <c r="P61" i="40"/>
  <c r="O61" i="40"/>
  <c r="N61" i="40"/>
  <c r="M61" i="40"/>
  <c r="L61" i="40"/>
  <c r="K61" i="40"/>
  <c r="J61" i="40"/>
  <c r="I61" i="40"/>
  <c r="H61" i="40"/>
  <c r="G61" i="40"/>
  <c r="F61" i="40"/>
  <c r="E61" i="40"/>
  <c r="D61" i="40"/>
  <c r="C61" i="40"/>
  <c r="AF59" i="40"/>
  <c r="AE59" i="40"/>
  <c r="AD59" i="40"/>
  <c r="AC59" i="40"/>
  <c r="AB59" i="40"/>
  <c r="AA59" i="40"/>
  <c r="Z59" i="40"/>
  <c r="Y59" i="40"/>
  <c r="X59" i="40"/>
  <c r="W59" i="40"/>
  <c r="V59" i="40"/>
  <c r="U59" i="40"/>
  <c r="T59" i="40"/>
  <c r="S59" i="40"/>
  <c r="R59" i="40"/>
  <c r="Q59" i="40"/>
  <c r="P59" i="40"/>
  <c r="O59" i="40"/>
  <c r="N59" i="40"/>
  <c r="M59" i="40"/>
  <c r="L59" i="40"/>
  <c r="K59" i="40"/>
  <c r="J59" i="40"/>
  <c r="I59" i="40"/>
  <c r="H59" i="40"/>
  <c r="G59" i="40"/>
  <c r="F59" i="40"/>
  <c r="E59" i="40"/>
  <c r="D59" i="40"/>
  <c r="C59" i="40"/>
  <c r="AF57" i="40"/>
  <c r="AE57" i="40"/>
  <c r="AD57" i="40"/>
  <c r="AC57" i="40"/>
  <c r="AB57" i="40"/>
  <c r="AA57" i="40"/>
  <c r="Z57" i="40"/>
  <c r="Y57" i="40"/>
  <c r="X57" i="40"/>
  <c r="W57" i="40"/>
  <c r="V57" i="40"/>
  <c r="U57" i="40"/>
  <c r="T57" i="40"/>
  <c r="S57" i="40"/>
  <c r="R57" i="40"/>
  <c r="Q57" i="40"/>
  <c r="P57" i="40"/>
  <c r="O57" i="40"/>
  <c r="N57" i="40"/>
  <c r="M57" i="40"/>
  <c r="L57" i="40"/>
  <c r="K57" i="40"/>
  <c r="J57" i="40"/>
  <c r="I57" i="40"/>
  <c r="H57" i="40"/>
  <c r="G57" i="40"/>
  <c r="F57" i="40"/>
  <c r="E57" i="40"/>
  <c r="D57" i="40"/>
  <c r="C57" i="40"/>
  <c r="AC6" i="40"/>
  <c r="W6" i="40"/>
  <c r="S6" i="40"/>
  <c r="M6" i="40"/>
  <c r="I6" i="40"/>
  <c r="C6" i="40"/>
  <c r="AC5" i="40"/>
  <c r="W5" i="40"/>
  <c r="S5" i="40"/>
  <c r="M5" i="40"/>
  <c r="I5" i="40"/>
  <c r="C5" i="40"/>
  <c r="AC4" i="40"/>
  <c r="W4" i="40"/>
  <c r="S4" i="40"/>
  <c r="M4" i="40"/>
  <c r="I4" i="40"/>
  <c r="C4" i="40"/>
  <c r="AF53" i="39"/>
  <c r="AE53" i="39"/>
  <c r="AD53" i="39"/>
  <c r="AC53" i="39"/>
  <c r="AB53" i="39"/>
  <c r="AA53" i="39"/>
  <c r="Z53" i="39"/>
  <c r="Y53" i="39"/>
  <c r="X53" i="39"/>
  <c r="W53" i="39"/>
  <c r="V53" i="39"/>
  <c r="U53" i="39"/>
  <c r="T53" i="39"/>
  <c r="S53" i="39"/>
  <c r="R53" i="39"/>
  <c r="Q53" i="39"/>
  <c r="P53" i="39"/>
  <c r="O53" i="39"/>
  <c r="N53" i="39"/>
  <c r="M53" i="39"/>
  <c r="L53" i="39"/>
  <c r="K53" i="39"/>
  <c r="J53" i="39"/>
  <c r="I53" i="39"/>
  <c r="H53" i="39"/>
  <c r="G53" i="39"/>
  <c r="F53" i="39"/>
  <c r="E53" i="39"/>
  <c r="D53" i="39"/>
  <c r="C53" i="39"/>
  <c r="AF51" i="39"/>
  <c r="AE51" i="39"/>
  <c r="AD51" i="39"/>
  <c r="AC51" i="39"/>
  <c r="AB51" i="39"/>
  <c r="AA51" i="39"/>
  <c r="Z51" i="39"/>
  <c r="Y51" i="39"/>
  <c r="X51" i="39"/>
  <c r="W51" i="39"/>
  <c r="V51" i="39"/>
  <c r="U51" i="39"/>
  <c r="T51" i="39"/>
  <c r="S51" i="39"/>
  <c r="R51" i="39"/>
  <c r="Q51" i="39"/>
  <c r="P51" i="39"/>
  <c r="O51" i="39"/>
  <c r="N51" i="39"/>
  <c r="M51" i="39"/>
  <c r="L51" i="39"/>
  <c r="K51" i="39"/>
  <c r="J51" i="39"/>
  <c r="I51" i="39"/>
  <c r="H51" i="39"/>
  <c r="G51" i="39"/>
  <c r="F51" i="39"/>
  <c r="E51" i="39"/>
  <c r="D51" i="39"/>
  <c r="C51" i="39"/>
  <c r="AF49" i="39"/>
  <c r="AE49" i="39"/>
  <c r="AD49" i="39"/>
  <c r="AC49" i="39"/>
  <c r="AB49" i="39"/>
  <c r="AA49" i="39"/>
  <c r="Z49" i="39"/>
  <c r="Z52" i="39" s="1"/>
  <c r="Y49" i="39"/>
  <c r="Y52" i="39" s="1"/>
  <c r="X49" i="39"/>
  <c r="W49" i="39"/>
  <c r="V49" i="39"/>
  <c r="U49" i="39"/>
  <c r="T49" i="39"/>
  <c r="S49" i="39"/>
  <c r="R49" i="39"/>
  <c r="R52" i="39" s="1"/>
  <c r="Q49" i="39"/>
  <c r="Q52" i="39" s="1"/>
  <c r="P49" i="39"/>
  <c r="O49" i="39"/>
  <c r="N49" i="39"/>
  <c r="M49" i="39"/>
  <c r="L49" i="39"/>
  <c r="K49" i="39"/>
  <c r="J49" i="39"/>
  <c r="J52" i="39" s="1"/>
  <c r="I49" i="39"/>
  <c r="I52" i="39" s="1"/>
  <c r="H49" i="39"/>
  <c r="G49" i="39"/>
  <c r="F49" i="39"/>
  <c r="E49" i="39"/>
  <c r="D49" i="39"/>
  <c r="C49" i="39"/>
  <c r="AC6" i="39"/>
  <c r="W6" i="39"/>
  <c r="S6" i="39"/>
  <c r="M6" i="39"/>
  <c r="I6" i="39"/>
  <c r="C6" i="39"/>
  <c r="AC5" i="39"/>
  <c r="W5" i="39"/>
  <c r="S5" i="39"/>
  <c r="M5" i="39"/>
  <c r="I5" i="39"/>
  <c r="C5" i="39"/>
  <c r="AC4" i="39"/>
  <c r="W4" i="39"/>
  <c r="S4" i="39"/>
  <c r="M4" i="39"/>
  <c r="I4" i="39"/>
  <c r="C4" i="39"/>
  <c r="AF51" i="37"/>
  <c r="AE51" i="37"/>
  <c r="AD51" i="37"/>
  <c r="AC51" i="37"/>
  <c r="AB51" i="37"/>
  <c r="AA51" i="37"/>
  <c r="Z51" i="37"/>
  <c r="Y51" i="37"/>
  <c r="X51" i="37"/>
  <c r="W51" i="37"/>
  <c r="V51" i="37"/>
  <c r="U51" i="37"/>
  <c r="T51" i="37"/>
  <c r="S51" i="37"/>
  <c r="R51" i="37"/>
  <c r="Q51" i="37"/>
  <c r="P51" i="37"/>
  <c r="O51" i="37"/>
  <c r="N51" i="37"/>
  <c r="M51" i="37"/>
  <c r="L51" i="37"/>
  <c r="K51" i="37"/>
  <c r="J51" i="37"/>
  <c r="I51" i="37"/>
  <c r="H51" i="37"/>
  <c r="G51" i="37"/>
  <c r="F51" i="37"/>
  <c r="E51" i="37"/>
  <c r="D51" i="37"/>
  <c r="C51" i="37"/>
  <c r="AF49" i="37"/>
  <c r="AE49" i="37"/>
  <c r="AD49" i="37"/>
  <c r="AC49" i="37"/>
  <c r="AB49" i="37"/>
  <c r="AA49" i="37"/>
  <c r="Z49" i="37"/>
  <c r="Y49" i="37"/>
  <c r="X49" i="37"/>
  <c r="W49" i="37"/>
  <c r="V49" i="37"/>
  <c r="U49" i="37"/>
  <c r="T49" i="37"/>
  <c r="S49" i="37"/>
  <c r="R49" i="37"/>
  <c r="Q49" i="37"/>
  <c r="P49" i="37"/>
  <c r="O49" i="37"/>
  <c r="N49" i="37"/>
  <c r="M49" i="37"/>
  <c r="L49" i="37"/>
  <c r="K49" i="37"/>
  <c r="J49" i="37"/>
  <c r="I49" i="37"/>
  <c r="H49" i="37"/>
  <c r="G49" i="37"/>
  <c r="F49" i="37"/>
  <c r="E49" i="37"/>
  <c r="D49" i="37"/>
  <c r="C49" i="37"/>
  <c r="AF47" i="37"/>
  <c r="AE47" i="37"/>
  <c r="AD47" i="37"/>
  <c r="AC47" i="37"/>
  <c r="AC50" i="37" s="1"/>
  <c r="AB47" i="37"/>
  <c r="AA47" i="37"/>
  <c r="Z47" i="37"/>
  <c r="Y47" i="37"/>
  <c r="X47" i="37"/>
  <c r="W47" i="37"/>
  <c r="V47" i="37"/>
  <c r="U47" i="37"/>
  <c r="U50" i="37" s="1"/>
  <c r="T47" i="37"/>
  <c r="S47" i="37"/>
  <c r="R47" i="37"/>
  <c r="Q47" i="37"/>
  <c r="P47" i="37"/>
  <c r="O47" i="37"/>
  <c r="N47" i="37"/>
  <c r="M47" i="37"/>
  <c r="M50" i="37" s="1"/>
  <c r="L47" i="37"/>
  <c r="K47" i="37"/>
  <c r="J47" i="37"/>
  <c r="I47" i="37"/>
  <c r="H47" i="37"/>
  <c r="G47" i="37"/>
  <c r="F47" i="37"/>
  <c r="E47" i="37"/>
  <c r="E50" i="37" s="1"/>
  <c r="D47" i="37"/>
  <c r="C47" i="37"/>
  <c r="AC6" i="37"/>
  <c r="W6" i="37"/>
  <c r="S6" i="37"/>
  <c r="M6" i="37"/>
  <c r="I6" i="37"/>
  <c r="C6" i="37"/>
  <c r="AC5" i="37"/>
  <c r="W5" i="37"/>
  <c r="S5" i="37"/>
  <c r="M5" i="37"/>
  <c r="I5" i="37"/>
  <c r="C5" i="37"/>
  <c r="AC4" i="37"/>
  <c r="W4" i="37"/>
  <c r="S4" i="37"/>
  <c r="M4" i="37"/>
  <c r="I4" i="37"/>
  <c r="C4" i="37"/>
  <c r="AF51" i="34"/>
  <c r="AE51" i="34"/>
  <c r="AD51" i="34"/>
  <c r="AC51" i="34"/>
  <c r="AB51" i="34"/>
  <c r="AA51" i="34"/>
  <c r="Z51" i="34"/>
  <c r="Y51" i="34"/>
  <c r="X51" i="34"/>
  <c r="W51" i="34"/>
  <c r="V51" i="34"/>
  <c r="U51" i="34"/>
  <c r="T51" i="34"/>
  <c r="S51" i="34"/>
  <c r="R51" i="34"/>
  <c r="Q51" i="34"/>
  <c r="P51" i="34"/>
  <c r="O51" i="34"/>
  <c r="N51" i="34"/>
  <c r="M51" i="34"/>
  <c r="L51" i="34"/>
  <c r="K51" i="34"/>
  <c r="J51" i="34"/>
  <c r="I51" i="34"/>
  <c r="H51" i="34"/>
  <c r="G51" i="34"/>
  <c r="F51" i="34"/>
  <c r="E51" i="34"/>
  <c r="D51" i="34"/>
  <c r="C51" i="34"/>
  <c r="AF49" i="34"/>
  <c r="AE49" i="34"/>
  <c r="AD49" i="34"/>
  <c r="AC49" i="34"/>
  <c r="AB49" i="34"/>
  <c r="AA49" i="34"/>
  <c r="Z49" i="34"/>
  <c r="Y49" i="34"/>
  <c r="X49" i="34"/>
  <c r="W49" i="34"/>
  <c r="V49" i="34"/>
  <c r="U49" i="34"/>
  <c r="T49" i="34"/>
  <c r="S49" i="34"/>
  <c r="R49" i="34"/>
  <c r="Q49" i="34"/>
  <c r="P49" i="34"/>
  <c r="O49" i="34"/>
  <c r="N49" i="34"/>
  <c r="M49" i="34"/>
  <c r="L49" i="34"/>
  <c r="K49" i="34"/>
  <c r="J49" i="34"/>
  <c r="I49" i="34"/>
  <c r="H49" i="34"/>
  <c r="G49" i="34"/>
  <c r="F49" i="34"/>
  <c r="E49" i="34"/>
  <c r="D49" i="34"/>
  <c r="C49" i="34"/>
  <c r="AF47" i="34"/>
  <c r="AE47" i="34"/>
  <c r="AD47" i="34"/>
  <c r="AC47" i="34"/>
  <c r="AB47" i="34"/>
  <c r="AA47" i="34"/>
  <c r="Z47" i="34"/>
  <c r="Y47" i="34"/>
  <c r="X47" i="34"/>
  <c r="W47" i="34"/>
  <c r="V47" i="34"/>
  <c r="U47" i="34"/>
  <c r="T47" i="34"/>
  <c r="S47" i="34"/>
  <c r="R47" i="34"/>
  <c r="Q47" i="34"/>
  <c r="P47" i="34"/>
  <c r="O47" i="34"/>
  <c r="N47" i="34"/>
  <c r="M47" i="34"/>
  <c r="L47" i="34"/>
  <c r="K47" i="34"/>
  <c r="J47" i="34"/>
  <c r="J50" i="34" s="1"/>
  <c r="I47" i="34"/>
  <c r="I50" i="34" s="1"/>
  <c r="H47" i="34"/>
  <c r="G47" i="34"/>
  <c r="F47" i="34"/>
  <c r="E47" i="34"/>
  <c r="D47" i="34"/>
  <c r="C47" i="34"/>
  <c r="AC6" i="34"/>
  <c r="W6" i="34"/>
  <c r="S6" i="34"/>
  <c r="M6" i="34"/>
  <c r="I6" i="34"/>
  <c r="C6" i="34"/>
  <c r="AC5" i="34"/>
  <c r="W5" i="34"/>
  <c r="S5" i="34"/>
  <c r="M5" i="34"/>
  <c r="I5" i="34"/>
  <c r="C5" i="34"/>
  <c r="AC4" i="34"/>
  <c r="W4" i="34"/>
  <c r="S4" i="34"/>
  <c r="M4" i="34"/>
  <c r="I4" i="34"/>
  <c r="C4" i="34"/>
  <c r="AF65" i="31"/>
  <c r="AE65" i="31"/>
  <c r="AD65" i="31"/>
  <c r="AC65" i="31"/>
  <c r="AB65" i="31"/>
  <c r="AA65" i="31"/>
  <c r="Z65" i="31"/>
  <c r="Y65" i="31"/>
  <c r="X65" i="31"/>
  <c r="W65" i="31"/>
  <c r="V65" i="31"/>
  <c r="U65" i="31"/>
  <c r="T65" i="31"/>
  <c r="S65" i="31"/>
  <c r="R65" i="31"/>
  <c r="Q65" i="31"/>
  <c r="P65" i="31"/>
  <c r="O65" i="31"/>
  <c r="N65" i="31"/>
  <c r="M65" i="31"/>
  <c r="L65" i="31"/>
  <c r="K65" i="31"/>
  <c r="J65" i="31"/>
  <c r="I65" i="31"/>
  <c r="H65" i="31"/>
  <c r="G65" i="31"/>
  <c r="F65" i="31"/>
  <c r="E65" i="31"/>
  <c r="D65" i="31"/>
  <c r="C65"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C63" i="31"/>
  <c r="AF61" i="31"/>
  <c r="AE61" i="31"/>
  <c r="AD61" i="31"/>
  <c r="AC61" i="31"/>
  <c r="AB61" i="31"/>
  <c r="AA61" i="31"/>
  <c r="Z61" i="31"/>
  <c r="Y61" i="31"/>
  <c r="X61" i="31"/>
  <c r="W61" i="31"/>
  <c r="V61" i="31"/>
  <c r="U61" i="31"/>
  <c r="T61" i="31"/>
  <c r="S61" i="31"/>
  <c r="R61" i="31"/>
  <c r="Q61" i="31"/>
  <c r="P61" i="31"/>
  <c r="O61" i="31"/>
  <c r="N61" i="31"/>
  <c r="M61" i="31"/>
  <c r="L61" i="31"/>
  <c r="K61" i="31"/>
  <c r="J61" i="31"/>
  <c r="I61" i="31"/>
  <c r="H61" i="31"/>
  <c r="G61" i="31"/>
  <c r="F61" i="31"/>
  <c r="E61" i="31"/>
  <c r="D61" i="31"/>
  <c r="C61" i="31"/>
  <c r="AC6" i="31"/>
  <c r="W6" i="31"/>
  <c r="S6" i="31"/>
  <c r="M6" i="31"/>
  <c r="I6" i="31"/>
  <c r="C6" i="31"/>
  <c r="AC5" i="31"/>
  <c r="W5" i="31"/>
  <c r="S5" i="31"/>
  <c r="M5" i="31"/>
  <c r="I5" i="31"/>
  <c r="C5" i="31"/>
  <c r="AC4" i="31"/>
  <c r="W4" i="31"/>
  <c r="S4" i="31"/>
  <c r="M4" i="31"/>
  <c r="I4" i="31"/>
  <c r="C4" i="31"/>
  <c r="AF63" i="30"/>
  <c r="AE63" i="30"/>
  <c r="AD63" i="30"/>
  <c r="AC63" i="30"/>
  <c r="AB63" i="30"/>
  <c r="AA63" i="30"/>
  <c r="Z63" i="30"/>
  <c r="Y63" i="30"/>
  <c r="X63" i="30"/>
  <c r="W63" i="30"/>
  <c r="V63" i="30"/>
  <c r="U63" i="30"/>
  <c r="T63" i="30"/>
  <c r="S63" i="30"/>
  <c r="R63" i="30"/>
  <c r="Q63" i="30"/>
  <c r="P63" i="30"/>
  <c r="O63" i="30"/>
  <c r="N63" i="30"/>
  <c r="M63" i="30"/>
  <c r="L63" i="30"/>
  <c r="K63" i="30"/>
  <c r="J63" i="30"/>
  <c r="I63" i="30"/>
  <c r="H63" i="30"/>
  <c r="G63" i="30"/>
  <c r="F63" i="30"/>
  <c r="E63" i="30"/>
  <c r="D63" i="30"/>
  <c r="C63"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C61" i="30"/>
  <c r="AF59" i="30"/>
  <c r="AE59" i="30"/>
  <c r="AD59" i="30"/>
  <c r="AC59" i="30"/>
  <c r="AB59" i="30"/>
  <c r="AA59" i="30"/>
  <c r="Z59" i="30"/>
  <c r="Y59" i="30"/>
  <c r="X59" i="30"/>
  <c r="W59" i="30"/>
  <c r="V59" i="30"/>
  <c r="U59" i="30"/>
  <c r="T59" i="30"/>
  <c r="S59" i="30"/>
  <c r="R59" i="30"/>
  <c r="Q59" i="30"/>
  <c r="P59" i="30"/>
  <c r="O59" i="30"/>
  <c r="N59" i="30"/>
  <c r="M59" i="30"/>
  <c r="L59" i="30"/>
  <c r="K59" i="30"/>
  <c r="J59" i="30"/>
  <c r="I59" i="30"/>
  <c r="H59" i="30"/>
  <c r="G59" i="30"/>
  <c r="F59" i="30"/>
  <c r="E59" i="30"/>
  <c r="D59" i="30"/>
  <c r="C59" i="30"/>
  <c r="AC6" i="30"/>
  <c r="W6" i="30"/>
  <c r="S6" i="30"/>
  <c r="M6" i="30"/>
  <c r="I6" i="30"/>
  <c r="C6" i="30"/>
  <c r="AC5" i="30"/>
  <c r="W5" i="30"/>
  <c r="S5" i="30"/>
  <c r="M5" i="30"/>
  <c r="I5" i="30"/>
  <c r="C5" i="30"/>
  <c r="AC4" i="30"/>
  <c r="W4" i="30"/>
  <c r="S4" i="30"/>
  <c r="M4" i="30"/>
  <c r="I4" i="30"/>
  <c r="C4" i="30"/>
  <c r="D62" i="30" l="1"/>
  <c r="L62" i="30"/>
  <c r="E62" i="30"/>
  <c r="M62" i="30"/>
  <c r="U62" i="30"/>
  <c r="H50" i="34"/>
  <c r="H52" i="39"/>
  <c r="P52" i="39"/>
  <c r="X52" i="39"/>
  <c r="AF52" i="39"/>
  <c r="H64" i="31"/>
  <c r="P64" i="31"/>
  <c r="X64" i="31"/>
  <c r="AF64" i="31"/>
  <c r="I64" i="31"/>
  <c r="Y64" i="31"/>
  <c r="Q64" i="31"/>
  <c r="G50" i="34"/>
  <c r="O50" i="34"/>
  <c r="W50" i="34"/>
  <c r="AE50" i="34"/>
  <c r="D50" i="34"/>
  <c r="AB50" i="34"/>
  <c r="E50" i="34"/>
  <c r="U50" i="34"/>
  <c r="AC50" i="34"/>
  <c r="T50" i="34"/>
  <c r="F50" i="34"/>
  <c r="N50" i="34"/>
  <c r="V50" i="34"/>
  <c r="AD50" i="34"/>
  <c r="K50" i="34"/>
  <c r="L50" i="34"/>
  <c r="I50" i="37"/>
  <c r="H50" i="37"/>
  <c r="C50" i="37"/>
  <c r="K50" i="37"/>
  <c r="D50" i="37"/>
  <c r="L50" i="37"/>
  <c r="T50" i="37"/>
  <c r="AB50" i="37"/>
  <c r="F50" i="37"/>
  <c r="N50" i="37"/>
  <c r="V50" i="37"/>
  <c r="AD50" i="37"/>
  <c r="J50" i="37"/>
  <c r="G50" i="37"/>
  <c r="O50" i="37"/>
  <c r="W50" i="37"/>
  <c r="AE50" i="37"/>
  <c r="F52" i="39"/>
  <c r="N52" i="39"/>
  <c r="V52" i="39"/>
  <c r="AD52" i="39"/>
  <c r="S52" i="39"/>
  <c r="AA52" i="39"/>
  <c r="D52" i="39"/>
  <c r="L52" i="39"/>
  <c r="T52" i="39"/>
  <c r="AB52" i="39"/>
  <c r="C52" i="39"/>
  <c r="M52" i="39"/>
  <c r="K52" i="39"/>
  <c r="U52" i="39"/>
  <c r="G52" i="39"/>
  <c r="O52" i="39"/>
  <c r="W52" i="39"/>
  <c r="AE52" i="39"/>
  <c r="E52" i="39"/>
  <c r="AC52" i="39"/>
  <c r="C60" i="40"/>
  <c r="K60" i="40"/>
  <c r="S60" i="40"/>
  <c r="AA60" i="40"/>
  <c r="R60" i="40"/>
  <c r="Z60" i="40"/>
  <c r="J60" i="40"/>
  <c r="I60" i="40"/>
  <c r="Q60" i="40"/>
  <c r="Y60" i="40"/>
  <c r="N60" i="40"/>
  <c r="AD60" i="40"/>
  <c r="F60" i="40"/>
  <c r="V60" i="40"/>
  <c r="E60" i="40"/>
  <c r="D60" i="40"/>
  <c r="L60" i="40"/>
  <c r="T60" i="40"/>
  <c r="AB60" i="40"/>
  <c r="M60" i="40"/>
  <c r="AC60" i="40"/>
  <c r="G60" i="40"/>
  <c r="O60" i="40"/>
  <c r="W60" i="40"/>
  <c r="AE60" i="40"/>
  <c r="H60" i="40"/>
  <c r="P60" i="40"/>
  <c r="X60" i="40"/>
  <c r="AF60" i="40"/>
  <c r="U60" i="40"/>
  <c r="G62" i="30"/>
  <c r="O62" i="30"/>
  <c r="W62" i="30"/>
  <c r="AE62" i="30"/>
  <c r="H62" i="30"/>
  <c r="P62" i="30"/>
  <c r="X62" i="30"/>
  <c r="AF62" i="30"/>
  <c r="K62" i="30"/>
  <c r="F62" i="30"/>
  <c r="N62" i="30"/>
  <c r="V62" i="30"/>
  <c r="AD62" i="30"/>
  <c r="I62" i="30"/>
  <c r="Q62" i="30"/>
  <c r="Y62" i="30"/>
  <c r="J62" i="30"/>
  <c r="J64" i="31"/>
  <c r="Z64" i="31"/>
  <c r="E64" i="31"/>
  <c r="M64" i="31"/>
  <c r="U64" i="31"/>
  <c r="R64" i="31"/>
  <c r="K64" i="31"/>
  <c r="D64" i="31"/>
  <c r="F64" i="31"/>
  <c r="L64" i="31"/>
  <c r="G64" i="31"/>
  <c r="W64" i="31"/>
  <c r="AE64" i="31"/>
  <c r="T64" i="31"/>
  <c r="AF50" i="37"/>
  <c r="Z50" i="37"/>
  <c r="Y50" i="37"/>
  <c r="AA50" i="37"/>
  <c r="X50" i="37"/>
  <c r="P50" i="37"/>
  <c r="R50" i="37"/>
  <c r="Q50" i="37"/>
  <c r="S50" i="37"/>
  <c r="Z50" i="34"/>
  <c r="AF50" i="34"/>
  <c r="AA50" i="34"/>
  <c r="X50" i="34"/>
  <c r="Y50" i="34"/>
  <c r="P50" i="34"/>
  <c r="R50" i="34"/>
  <c r="S50" i="34"/>
  <c r="Q50" i="34"/>
  <c r="M50" i="34"/>
  <c r="C50" i="34"/>
  <c r="AB64" i="31"/>
  <c r="AC64" i="31"/>
  <c r="AD64" i="31"/>
  <c r="AA64" i="31"/>
  <c r="S64" i="31"/>
  <c r="N64" i="31"/>
  <c r="V64" i="31"/>
  <c r="O64" i="31"/>
  <c r="C64" i="31"/>
  <c r="Z62" i="30"/>
  <c r="AA62" i="30"/>
  <c r="AB62" i="30"/>
  <c r="AC62" i="30"/>
  <c r="S62" i="30"/>
  <c r="T62" i="30"/>
  <c r="R62" i="30"/>
  <c r="C62" i="30"/>
  <c r="C58" i="40"/>
  <c r="D58" i="40"/>
  <c r="E58" i="40"/>
  <c r="F58" i="40"/>
  <c r="G58" i="40"/>
  <c r="H58" i="40"/>
  <c r="I58" i="40"/>
  <c r="J58" i="40"/>
  <c r="K58" i="40"/>
  <c r="L58" i="40"/>
  <c r="M58" i="40"/>
  <c r="N58" i="40"/>
  <c r="O58" i="40"/>
  <c r="P58" i="40"/>
  <c r="Q58" i="40"/>
  <c r="R58" i="40"/>
  <c r="S58" i="40"/>
  <c r="T58" i="40"/>
  <c r="U58" i="40"/>
  <c r="V58" i="40"/>
  <c r="W58" i="40"/>
  <c r="X58" i="40"/>
  <c r="Y58" i="40"/>
  <c r="Z58" i="40"/>
  <c r="AA58" i="40"/>
  <c r="AB58" i="40"/>
  <c r="AC58" i="40"/>
  <c r="AD58" i="40"/>
  <c r="AE58" i="40"/>
  <c r="AF58" i="40"/>
  <c r="C50" i="39"/>
  <c r="D50" i="39"/>
  <c r="E50" i="39"/>
  <c r="F50" i="39"/>
  <c r="G50" i="39"/>
  <c r="H50" i="39"/>
  <c r="I50" i="39"/>
  <c r="J50" i="39"/>
  <c r="K50" i="39"/>
  <c r="L50" i="39"/>
  <c r="M50" i="39"/>
  <c r="N50" i="39"/>
  <c r="O50" i="39"/>
  <c r="P50" i="39"/>
  <c r="Q50" i="39"/>
  <c r="R50" i="39"/>
  <c r="S50" i="39"/>
  <c r="T50" i="39"/>
  <c r="U50" i="39"/>
  <c r="V50" i="39"/>
  <c r="W50" i="39"/>
  <c r="X50" i="39"/>
  <c r="Y50" i="39"/>
  <c r="Z50" i="39"/>
  <c r="AA50" i="39"/>
  <c r="AB50" i="39"/>
  <c r="AC50" i="39"/>
  <c r="AD50" i="39"/>
  <c r="AE50" i="39"/>
  <c r="AF50" i="39"/>
  <c r="C48" i="37"/>
  <c r="D48" i="37"/>
  <c r="E48" i="37"/>
  <c r="F48" i="37"/>
  <c r="G48" i="37"/>
  <c r="H48" i="37"/>
  <c r="I48" i="37"/>
  <c r="J48" i="37"/>
  <c r="K48" i="37"/>
  <c r="L48" i="37"/>
  <c r="M48" i="37"/>
  <c r="N48" i="37"/>
  <c r="O48" i="37"/>
  <c r="P48" i="37"/>
  <c r="Q48" i="37"/>
  <c r="R48" i="37"/>
  <c r="S48" i="37"/>
  <c r="T48" i="37"/>
  <c r="U48" i="37"/>
  <c r="V48" i="37"/>
  <c r="W48" i="37"/>
  <c r="X48" i="37"/>
  <c r="Y48" i="37"/>
  <c r="Z48" i="37"/>
  <c r="AA48" i="37"/>
  <c r="AB48" i="37"/>
  <c r="AC48" i="37"/>
  <c r="AD48" i="37"/>
  <c r="AE48" i="37"/>
  <c r="AF48" i="37"/>
  <c r="C48" i="34"/>
  <c r="D48" i="34"/>
  <c r="E48" i="34"/>
  <c r="F48" i="34"/>
  <c r="G48" i="34"/>
  <c r="H48" i="34"/>
  <c r="I48" i="34"/>
  <c r="J48" i="34"/>
  <c r="K48" i="34"/>
  <c r="L48" i="34"/>
  <c r="M48" i="34"/>
  <c r="N48" i="34"/>
  <c r="O48" i="34"/>
  <c r="P48" i="34"/>
  <c r="Q48" i="34"/>
  <c r="R48" i="34"/>
  <c r="S48" i="34"/>
  <c r="T48" i="34"/>
  <c r="U48" i="34"/>
  <c r="V48" i="34"/>
  <c r="W48" i="34"/>
  <c r="X48" i="34"/>
  <c r="Y48" i="34"/>
  <c r="Z48" i="34"/>
  <c r="AA48" i="34"/>
  <c r="AB48" i="34"/>
  <c r="AC48" i="34"/>
  <c r="AD48" i="34"/>
  <c r="AE48" i="34"/>
  <c r="AF48" i="34"/>
  <c r="C62" i="31"/>
  <c r="D62" i="31"/>
  <c r="E62" i="31"/>
  <c r="F62" i="31"/>
  <c r="G62" i="31"/>
  <c r="H62" i="31"/>
  <c r="I62" i="31"/>
  <c r="J62" i="31"/>
  <c r="K62" i="31"/>
  <c r="L62" i="31"/>
  <c r="M62" i="31"/>
  <c r="N62" i="31"/>
  <c r="O62" i="31"/>
  <c r="P62" i="31"/>
  <c r="Q62" i="31"/>
  <c r="R62" i="31"/>
  <c r="S62" i="31"/>
  <c r="T62" i="31"/>
  <c r="U62" i="31"/>
  <c r="V62" i="31"/>
  <c r="W62" i="31"/>
  <c r="X62" i="31"/>
  <c r="Y62" i="31"/>
  <c r="Z62" i="31"/>
  <c r="AA62" i="31"/>
  <c r="AB62" i="31"/>
  <c r="AC62" i="31"/>
  <c r="AD62" i="31"/>
  <c r="AE62" i="31"/>
  <c r="AF62" i="31"/>
  <c r="C60" i="30"/>
  <c r="D60" i="30"/>
  <c r="E60" i="30"/>
  <c r="F60" i="30"/>
  <c r="G60" i="30"/>
  <c r="H60" i="30"/>
  <c r="I60" i="30"/>
  <c r="J60" i="30"/>
  <c r="K60" i="30"/>
  <c r="L60" i="30"/>
  <c r="M60" i="30"/>
  <c r="N60" i="30"/>
  <c r="O60" i="30"/>
  <c r="P60" i="30"/>
  <c r="Q60" i="30"/>
  <c r="R60" i="30"/>
  <c r="S60" i="30"/>
  <c r="T60" i="30"/>
  <c r="U60" i="30"/>
  <c r="V60" i="30"/>
  <c r="W60" i="30"/>
  <c r="X60" i="30"/>
  <c r="Y60" i="30"/>
  <c r="Z60" i="30"/>
  <c r="AA60" i="30"/>
  <c r="AB60" i="30"/>
  <c r="AC60" i="30"/>
  <c r="AD60" i="30"/>
  <c r="AE60" i="30"/>
  <c r="AF60" i="30"/>
  <c r="AF55" i="29"/>
  <c r="AE55" i="29"/>
  <c r="AD55" i="29"/>
  <c r="AC55" i="29"/>
  <c r="AB55" i="29"/>
  <c r="AA55" i="29"/>
  <c r="Z55" i="29"/>
  <c r="Y55" i="29"/>
  <c r="X55" i="29"/>
  <c r="W55" i="29"/>
  <c r="V55" i="29"/>
  <c r="U55" i="29"/>
  <c r="T55" i="29"/>
  <c r="S55" i="29"/>
  <c r="R55" i="29"/>
  <c r="Q55" i="29"/>
  <c r="P55" i="29"/>
  <c r="O55" i="29"/>
  <c r="N55" i="29"/>
  <c r="M55" i="29"/>
  <c r="L55" i="29"/>
  <c r="K55" i="29"/>
  <c r="J55" i="29"/>
  <c r="I55" i="29"/>
  <c r="H55" i="29"/>
  <c r="G55" i="29"/>
  <c r="F55" i="29"/>
  <c r="E55" i="29"/>
  <c r="D55" i="29"/>
  <c r="C55" i="29"/>
  <c r="AF53" i="29"/>
  <c r="AE53" i="29"/>
  <c r="AD53" i="29"/>
  <c r="AC53" i="29"/>
  <c r="AB53" i="29"/>
  <c r="AA53" i="29"/>
  <c r="Z53" i="29"/>
  <c r="Y53" i="29"/>
  <c r="X53" i="29"/>
  <c r="W53" i="29"/>
  <c r="V53" i="29"/>
  <c r="U53" i="29"/>
  <c r="T53" i="29"/>
  <c r="S53" i="29"/>
  <c r="R53" i="29"/>
  <c r="Q53" i="29"/>
  <c r="P53" i="29"/>
  <c r="O53" i="29"/>
  <c r="N53" i="29"/>
  <c r="M53" i="29"/>
  <c r="L53" i="29"/>
  <c r="K53" i="29"/>
  <c r="J53" i="29"/>
  <c r="I53" i="29"/>
  <c r="H53" i="29"/>
  <c r="G53" i="29"/>
  <c r="F53" i="29"/>
  <c r="E53" i="29"/>
  <c r="D53" i="29"/>
  <c r="C53" i="29"/>
  <c r="AF51" i="29"/>
  <c r="AE51" i="29"/>
  <c r="AD51" i="29"/>
  <c r="AC51" i="29"/>
  <c r="AB51" i="29"/>
  <c r="AA51" i="29"/>
  <c r="Z51" i="29"/>
  <c r="Y51" i="29"/>
  <c r="X51" i="29"/>
  <c r="W51" i="29"/>
  <c r="V51" i="29"/>
  <c r="U51" i="29"/>
  <c r="T51" i="29"/>
  <c r="S51" i="29"/>
  <c r="R51" i="29"/>
  <c r="Q51" i="29"/>
  <c r="P51" i="29"/>
  <c r="O51" i="29"/>
  <c r="N51" i="29"/>
  <c r="M51" i="29"/>
  <c r="L51" i="29"/>
  <c r="K51" i="29"/>
  <c r="J51" i="29"/>
  <c r="I51" i="29"/>
  <c r="H51" i="29"/>
  <c r="G51" i="29"/>
  <c r="F51" i="29"/>
  <c r="E51" i="29"/>
  <c r="D51" i="29"/>
  <c r="C51" i="29"/>
  <c r="AC6" i="29"/>
  <c r="W6" i="29"/>
  <c r="S6" i="29"/>
  <c r="M6" i="29"/>
  <c r="I6" i="29"/>
  <c r="C6" i="29"/>
  <c r="AC5" i="29"/>
  <c r="W5" i="29"/>
  <c r="S5" i="29"/>
  <c r="M5" i="29"/>
  <c r="I5" i="29"/>
  <c r="C5" i="29"/>
  <c r="AC4" i="29"/>
  <c r="W4" i="29"/>
  <c r="S4" i="29"/>
  <c r="M4" i="29"/>
  <c r="I4" i="29"/>
  <c r="C4" i="29"/>
  <c r="AK42" i="28"/>
  <c r="AI42" i="28"/>
  <c r="AG42" i="28"/>
  <c r="AF65" i="28"/>
  <c r="AE65" i="28"/>
  <c r="AD65" i="28"/>
  <c r="AC65" i="28"/>
  <c r="AB65" i="28"/>
  <c r="AA65" i="28"/>
  <c r="Z65" i="28"/>
  <c r="Y65" i="28"/>
  <c r="X65" i="28"/>
  <c r="W65" i="28"/>
  <c r="V65" i="28"/>
  <c r="U65" i="28"/>
  <c r="T65" i="28"/>
  <c r="S65" i="28"/>
  <c r="R65" i="28"/>
  <c r="Q65" i="28"/>
  <c r="P65" i="28"/>
  <c r="O65" i="28"/>
  <c r="N65" i="28"/>
  <c r="M65" i="28"/>
  <c r="L65" i="28"/>
  <c r="K65" i="28"/>
  <c r="J65" i="28"/>
  <c r="I65" i="28"/>
  <c r="H65" i="28"/>
  <c r="G65" i="28"/>
  <c r="F65" i="28"/>
  <c r="E65" i="28"/>
  <c r="D65" i="28"/>
  <c r="C65" i="28"/>
  <c r="AF63" i="28"/>
  <c r="AE63" i="28"/>
  <c r="AD63" i="28"/>
  <c r="AC63" i="28"/>
  <c r="AB63" i="28"/>
  <c r="AA63" i="28"/>
  <c r="Z63" i="28"/>
  <c r="Y63" i="28"/>
  <c r="X63" i="28"/>
  <c r="W63" i="28"/>
  <c r="V63" i="28"/>
  <c r="U63" i="28"/>
  <c r="T63" i="28"/>
  <c r="S63" i="28"/>
  <c r="R63" i="28"/>
  <c r="Q63" i="28"/>
  <c r="P63" i="28"/>
  <c r="O63" i="28"/>
  <c r="N63" i="28"/>
  <c r="M63" i="28"/>
  <c r="L63" i="28"/>
  <c r="K63" i="28"/>
  <c r="J63" i="28"/>
  <c r="I63" i="28"/>
  <c r="H63" i="28"/>
  <c r="G63" i="28"/>
  <c r="F63" i="28"/>
  <c r="E63" i="28"/>
  <c r="D63" i="28"/>
  <c r="C63"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C61" i="28"/>
  <c r="AC6" i="28"/>
  <c r="W6" i="28"/>
  <c r="S6" i="28"/>
  <c r="M6" i="28"/>
  <c r="I6" i="28"/>
  <c r="C6" i="28"/>
  <c r="AC5" i="28"/>
  <c r="W5" i="28"/>
  <c r="S5" i="28"/>
  <c r="M5" i="28"/>
  <c r="I5" i="28"/>
  <c r="C5" i="28"/>
  <c r="AC4" i="28"/>
  <c r="W4" i="28"/>
  <c r="S4" i="28"/>
  <c r="M4" i="28"/>
  <c r="I4" i="28"/>
  <c r="C4" i="28"/>
  <c r="AC6" i="27"/>
  <c r="W6" i="27"/>
  <c r="S6" i="27"/>
  <c r="M6" i="27"/>
  <c r="I6" i="27"/>
  <c r="C6" i="27"/>
  <c r="AC5" i="27"/>
  <c r="W5" i="27"/>
  <c r="S5" i="27"/>
  <c r="M5" i="27"/>
  <c r="I5" i="27"/>
  <c r="C5" i="27"/>
  <c r="AC4" i="27"/>
  <c r="W4" i="27"/>
  <c r="S4" i="27"/>
  <c r="M4" i="27"/>
  <c r="I4" i="27"/>
  <c r="C4" i="27"/>
  <c r="W6" i="26"/>
  <c r="W5" i="26"/>
  <c r="W4" i="26"/>
  <c r="AC5" i="26"/>
  <c r="AC4" i="26"/>
  <c r="AC6" i="26"/>
  <c r="S5" i="26"/>
  <c r="S4" i="26"/>
  <c r="S6" i="26"/>
  <c r="M6" i="26"/>
  <c r="M5" i="26"/>
  <c r="M4" i="26"/>
  <c r="I6" i="26"/>
  <c r="I5" i="26"/>
  <c r="I4" i="26"/>
  <c r="C6" i="26"/>
  <c r="C5" i="26"/>
  <c r="C4" i="26"/>
  <c r="C45" i="26"/>
  <c r="D45" i="26"/>
  <c r="E45" i="26"/>
  <c r="F45" i="26"/>
  <c r="G45" i="26"/>
  <c r="H45" i="26"/>
  <c r="I45" i="26"/>
  <c r="J45" i="26"/>
  <c r="K45" i="26"/>
  <c r="L45" i="26"/>
  <c r="M45" i="26"/>
  <c r="N45" i="26"/>
  <c r="O45" i="26"/>
  <c r="P45" i="26"/>
  <c r="Q45" i="26"/>
  <c r="R45" i="26"/>
  <c r="S45" i="26"/>
  <c r="T45" i="26"/>
  <c r="U45" i="26"/>
  <c r="V45" i="26"/>
  <c r="W45" i="26"/>
  <c r="X45" i="26"/>
  <c r="Y45" i="26"/>
  <c r="Z45" i="26"/>
  <c r="AA45" i="26"/>
  <c r="AB45" i="26"/>
  <c r="AC45" i="26"/>
  <c r="AD45" i="26"/>
  <c r="AE45" i="26"/>
  <c r="AF45" i="26"/>
  <c r="C47" i="26"/>
  <c r="D47" i="26"/>
  <c r="E47" i="26"/>
  <c r="F47" i="26"/>
  <c r="G47" i="26"/>
  <c r="H47" i="26"/>
  <c r="I47" i="26"/>
  <c r="J47" i="26"/>
  <c r="K47" i="26"/>
  <c r="L47" i="26"/>
  <c r="M47" i="26"/>
  <c r="N47" i="26"/>
  <c r="O47" i="26"/>
  <c r="P47" i="26"/>
  <c r="Q47" i="26"/>
  <c r="R47" i="26"/>
  <c r="S47" i="26"/>
  <c r="T47" i="26"/>
  <c r="U47" i="26"/>
  <c r="V47" i="26"/>
  <c r="W47" i="26"/>
  <c r="X47" i="26"/>
  <c r="Y47" i="26"/>
  <c r="Z47" i="26"/>
  <c r="AA47" i="26"/>
  <c r="AB47" i="26"/>
  <c r="AC47" i="26"/>
  <c r="AD47" i="26"/>
  <c r="AE47" i="26"/>
  <c r="AF47" i="26"/>
  <c r="C49" i="26"/>
  <c r="D49" i="26"/>
  <c r="E49" i="26"/>
  <c r="F49" i="26"/>
  <c r="G49" i="26"/>
  <c r="H49" i="26"/>
  <c r="I49" i="26"/>
  <c r="J49" i="26"/>
  <c r="K49" i="26"/>
  <c r="L49" i="26"/>
  <c r="M49" i="26"/>
  <c r="N49" i="26"/>
  <c r="O49" i="26"/>
  <c r="P49" i="26"/>
  <c r="Q49" i="26"/>
  <c r="R49" i="26"/>
  <c r="S49" i="26"/>
  <c r="T49" i="26"/>
  <c r="U49" i="26"/>
  <c r="V49" i="26"/>
  <c r="W49" i="26"/>
  <c r="X49" i="26"/>
  <c r="Y49" i="26"/>
  <c r="Z49" i="26"/>
  <c r="AA49" i="26"/>
  <c r="AB49" i="26"/>
  <c r="AC49" i="26"/>
  <c r="AD49" i="26"/>
  <c r="AE49" i="26"/>
  <c r="AF49" i="26"/>
  <c r="AJ42" i="28" l="1"/>
  <c r="Y48" i="26"/>
  <c r="I48" i="26"/>
  <c r="G48" i="27"/>
  <c r="K54" i="29"/>
  <c r="N54" i="29"/>
  <c r="F54" i="29"/>
  <c r="AD54" i="29"/>
  <c r="D54" i="29"/>
  <c r="L54" i="29"/>
  <c r="E54" i="29"/>
  <c r="M54" i="29"/>
  <c r="U54" i="29"/>
  <c r="AC54" i="29"/>
  <c r="G54" i="29"/>
  <c r="O54" i="29"/>
  <c r="P54" i="29"/>
  <c r="I54" i="29"/>
  <c r="AE54" i="29"/>
  <c r="J54" i="29"/>
  <c r="W54" i="29"/>
  <c r="H54" i="29"/>
  <c r="AF54" i="29"/>
  <c r="X54" i="29"/>
  <c r="G46" i="26"/>
  <c r="F46" i="26"/>
  <c r="AC48" i="26"/>
  <c r="U48" i="26"/>
  <c r="M48" i="26"/>
  <c r="E48" i="26"/>
  <c r="H48" i="26"/>
  <c r="AB48" i="26"/>
  <c r="T48" i="26"/>
  <c r="L48" i="26"/>
  <c r="D48" i="26"/>
  <c r="K48" i="26"/>
  <c r="J48" i="26"/>
  <c r="H46" i="26"/>
  <c r="E46" i="26"/>
  <c r="AB46" i="26"/>
  <c r="D46" i="26"/>
  <c r="F48" i="26"/>
  <c r="C46" i="26"/>
  <c r="AA46" i="26"/>
  <c r="Z46" i="26"/>
  <c r="R46" i="26"/>
  <c r="J46" i="26"/>
  <c r="AF48" i="26"/>
  <c r="X48" i="26"/>
  <c r="AC46" i="26"/>
  <c r="G48" i="26"/>
  <c r="L46" i="26"/>
  <c r="S46" i="26"/>
  <c r="I46" i="26"/>
  <c r="AE48" i="26"/>
  <c r="W48" i="26"/>
  <c r="O48" i="26"/>
  <c r="T46" i="26"/>
  <c r="K46" i="26"/>
  <c r="AD48" i="26"/>
  <c r="V48" i="26"/>
  <c r="N48" i="26"/>
  <c r="R64" i="28"/>
  <c r="J64" i="28"/>
  <c r="Z64" i="28"/>
  <c r="I64" i="28"/>
  <c r="Q64" i="28"/>
  <c r="Y64" i="28"/>
  <c r="C64" i="28"/>
  <c r="S64" i="28"/>
  <c r="D64" i="28"/>
  <c r="L64" i="28"/>
  <c r="T64" i="28"/>
  <c r="AB64" i="28"/>
  <c r="AA64" i="28"/>
  <c r="K64" i="28"/>
  <c r="H64" i="28"/>
  <c r="F64" i="28"/>
  <c r="E64" i="28"/>
  <c r="G64" i="28"/>
  <c r="E48" i="27"/>
  <c r="M48" i="27"/>
  <c r="U48" i="27"/>
  <c r="AC48" i="27"/>
  <c r="F48" i="27"/>
  <c r="H48" i="27"/>
  <c r="C48" i="27"/>
  <c r="K48" i="27"/>
  <c r="S48" i="27"/>
  <c r="AA48" i="27"/>
  <c r="R48" i="27"/>
  <c r="D48" i="27"/>
  <c r="L48" i="27"/>
  <c r="T48" i="27"/>
  <c r="AB48" i="27"/>
  <c r="I48" i="27"/>
  <c r="Z48" i="27"/>
  <c r="J48" i="27"/>
  <c r="X48" i="27"/>
  <c r="AF48" i="27"/>
  <c r="Y48" i="27"/>
  <c r="AE48" i="27"/>
  <c r="AD48" i="27"/>
  <c r="W48" i="27"/>
  <c r="P48" i="27"/>
  <c r="O48" i="27"/>
  <c r="Q48" i="27"/>
  <c r="N48" i="27"/>
  <c r="V48" i="27"/>
  <c r="AA54" i="29"/>
  <c r="Z54" i="29"/>
  <c r="AB54" i="29"/>
  <c r="Y54" i="29"/>
  <c r="S54" i="29"/>
  <c r="T54" i="29"/>
  <c r="Q54" i="29"/>
  <c r="R54" i="29"/>
  <c r="V54" i="29"/>
  <c r="C54" i="29"/>
  <c r="W64" i="28"/>
  <c r="AE64" i="28"/>
  <c r="AC64" i="28"/>
  <c r="AD64" i="28"/>
  <c r="X64" i="28"/>
  <c r="AF64" i="28"/>
  <c r="O64" i="28"/>
  <c r="U64" i="28"/>
  <c r="P64" i="28"/>
  <c r="M64" i="28"/>
  <c r="N64" i="28"/>
  <c r="V64" i="28"/>
  <c r="Q48" i="26"/>
  <c r="P48" i="26"/>
  <c r="M46" i="26"/>
  <c r="U46" i="26"/>
  <c r="AA48" i="26"/>
  <c r="AF46" i="26"/>
  <c r="W46" i="26"/>
  <c r="Y46" i="26"/>
  <c r="X46" i="26"/>
  <c r="AE46" i="26"/>
  <c r="AD46" i="26"/>
  <c r="Z48" i="26"/>
  <c r="Q46" i="26"/>
  <c r="R48" i="26"/>
  <c r="O46" i="26"/>
  <c r="S48" i="26"/>
  <c r="V46" i="26"/>
  <c r="N46" i="26"/>
  <c r="P46" i="26"/>
  <c r="C48" i="26"/>
  <c r="C52" i="29"/>
  <c r="D52" i="29"/>
  <c r="E52" i="29"/>
  <c r="F52" i="29"/>
  <c r="G52" i="29"/>
  <c r="H52" i="29"/>
  <c r="I52" i="29"/>
  <c r="J52" i="29"/>
  <c r="K52" i="29"/>
  <c r="L52" i="29"/>
  <c r="M52" i="29"/>
  <c r="N52" i="29"/>
  <c r="O52" i="29"/>
  <c r="P52" i="29"/>
  <c r="Q52" i="29"/>
  <c r="R52" i="29"/>
  <c r="S52" i="29"/>
  <c r="T52" i="29"/>
  <c r="U52" i="29"/>
  <c r="V52" i="29"/>
  <c r="W52" i="29"/>
  <c r="X52" i="29"/>
  <c r="Y52" i="29"/>
  <c r="Z52" i="29"/>
  <c r="AA52" i="29"/>
  <c r="AB52" i="29"/>
  <c r="AC52" i="29"/>
  <c r="AD52" i="29"/>
  <c r="AE52" i="29"/>
  <c r="AF52" i="29"/>
  <c r="AH42" i="28"/>
  <c r="C62" i="28"/>
  <c r="D62" i="28"/>
  <c r="E62" i="28"/>
  <c r="F62" i="28"/>
  <c r="G62" i="28"/>
  <c r="H62" i="28"/>
  <c r="I62" i="28"/>
  <c r="J62" i="28"/>
  <c r="K62" i="28"/>
  <c r="L62" i="28"/>
  <c r="M62" i="28"/>
  <c r="N62" i="28"/>
  <c r="O62" i="28"/>
  <c r="P62" i="28"/>
  <c r="Q62" i="28"/>
  <c r="R62" i="28"/>
  <c r="S62" i="28"/>
  <c r="T62" i="28"/>
  <c r="U62" i="28"/>
  <c r="V62" i="28"/>
  <c r="W62" i="28"/>
  <c r="X62" i="28"/>
  <c r="Y62" i="28"/>
  <c r="Z62" i="28"/>
  <c r="AA62" i="28"/>
  <c r="AB62" i="28"/>
  <c r="AC62" i="28"/>
  <c r="AD62" i="28"/>
  <c r="AE62" i="28"/>
  <c r="AF62" i="28"/>
  <c r="C46" i="27"/>
  <c r="D46" i="27"/>
  <c r="E46" i="27"/>
  <c r="F46" i="27"/>
  <c r="G46" i="27"/>
  <c r="H46" i="27"/>
  <c r="I46" i="27"/>
  <c r="J46" i="27"/>
  <c r="K46" i="27"/>
  <c r="L46" i="27"/>
  <c r="M46" i="27"/>
  <c r="N46" i="27"/>
  <c r="O46" i="27"/>
  <c r="P46" i="27"/>
  <c r="Q46" i="27"/>
  <c r="R46" i="27"/>
  <c r="S46" i="27"/>
  <c r="T46" i="27"/>
  <c r="U46" i="27"/>
  <c r="V46" i="27"/>
  <c r="W46" i="27"/>
  <c r="X46" i="27"/>
  <c r="Y46" i="27"/>
  <c r="Z46" i="27"/>
  <c r="AA46" i="27"/>
  <c r="AB46" i="27"/>
  <c r="AC46" i="27"/>
  <c r="AD46" i="27"/>
  <c r="AE46" i="27"/>
  <c r="AF46" i="27"/>
  <c r="AF52" i="25" l="1"/>
  <c r="AF50" i="25"/>
  <c r="G52" i="25"/>
  <c r="N52" i="25"/>
  <c r="O52" i="25"/>
  <c r="V52" i="25"/>
  <c r="W52" i="25"/>
  <c r="AD52" i="25"/>
  <c r="AE52" i="25"/>
  <c r="D52" i="25"/>
  <c r="I52" i="25"/>
  <c r="J50" i="25"/>
  <c r="K50" i="25"/>
  <c r="L52" i="25"/>
  <c r="Q52" i="25"/>
  <c r="R50" i="25"/>
  <c r="S50" i="25"/>
  <c r="Y52" i="25"/>
  <c r="Z50" i="25"/>
  <c r="AA50" i="25"/>
  <c r="AB52" i="25"/>
  <c r="AC5" i="25"/>
  <c r="AC4" i="25"/>
  <c r="W6" i="25"/>
  <c r="W5" i="25"/>
  <c r="W4" i="25"/>
  <c r="S5" i="25"/>
  <c r="S4" i="25"/>
  <c r="M6" i="25"/>
  <c r="M5" i="25"/>
  <c r="M4" i="25"/>
  <c r="AC6" i="25"/>
  <c r="S6" i="25"/>
  <c r="I5" i="25"/>
  <c r="I4" i="25"/>
  <c r="C4" i="25"/>
  <c r="I6" i="25"/>
  <c r="C6" i="25"/>
  <c r="C5" i="25"/>
  <c r="C52" i="25" l="1"/>
  <c r="T52" i="25"/>
  <c r="F52" i="25"/>
  <c r="P50" i="25"/>
  <c r="X50" i="25"/>
  <c r="H50" i="25"/>
  <c r="AC50" i="25"/>
  <c r="U50" i="25"/>
  <c r="M50" i="25"/>
  <c r="E50" i="25"/>
  <c r="AC52" i="25"/>
  <c r="U52" i="25"/>
  <c r="M52" i="25"/>
  <c r="E52" i="25"/>
  <c r="Y50" i="25"/>
  <c r="Q50" i="25"/>
  <c r="I50" i="25"/>
  <c r="AA52" i="25"/>
  <c r="S52" i="25"/>
  <c r="K52" i="25"/>
  <c r="AE50" i="25"/>
  <c r="W50" i="25"/>
  <c r="O50" i="25"/>
  <c r="G50" i="25"/>
  <c r="Z52" i="25"/>
  <c r="R52" i="25"/>
  <c r="J52" i="25"/>
  <c r="AD50" i="25"/>
  <c r="V50" i="25"/>
  <c r="N50" i="25"/>
  <c r="F50" i="25"/>
  <c r="X52" i="25"/>
  <c r="P52" i="25"/>
  <c r="H52" i="25"/>
  <c r="AB50" i="25"/>
  <c r="T50" i="25"/>
  <c r="L50" i="25"/>
  <c r="D50" i="25"/>
  <c r="C50" i="25"/>
  <c r="J7" i="20"/>
  <c r="I7" i="20"/>
  <c r="H7" i="20"/>
  <c r="G7" i="20"/>
  <c r="F7" i="20"/>
  <c r="E7" i="20"/>
  <c r="D7" i="20"/>
  <c r="C7" i="20"/>
  <c r="B7" i="20"/>
  <c r="A7" i="20"/>
  <c r="N136" i="16"/>
  <c r="N121" i="16"/>
  <c r="N95" i="16"/>
  <c r="N65" i="16"/>
  <c r="N37" i="16"/>
  <c r="I7" i="16"/>
  <c r="D7" i="16"/>
  <c r="I6" i="16"/>
  <c r="D6" i="16"/>
  <c r="I5" i="16"/>
  <c r="D5" i="16"/>
  <c r="I4" i="16"/>
  <c r="D4" i="16"/>
  <c r="A2" i="16"/>
  <c r="Y45" i="15"/>
  <c r="U45" i="15"/>
  <c r="E47" i="15"/>
  <c r="T47" i="15"/>
  <c r="AK38" i="15"/>
  <c r="I194" i="16" s="1"/>
  <c r="AG38" i="15"/>
  <c r="J194" i="16" s="1"/>
  <c r="AI38" i="15"/>
  <c r="K194" i="16" s="1"/>
  <c r="AK36" i="15"/>
  <c r="I192" i="16" s="1"/>
  <c r="AI36" i="15"/>
  <c r="K192" i="16" s="1"/>
  <c r="AG36" i="15"/>
  <c r="J192" i="16" s="1"/>
  <c r="AK35" i="15"/>
  <c r="I191" i="16" s="1"/>
  <c r="AG35" i="15"/>
  <c r="J191" i="16" s="1"/>
  <c r="AI35" i="15"/>
  <c r="AK34" i="15"/>
  <c r="I190" i="16" s="1"/>
  <c r="AI34" i="15"/>
  <c r="K190" i="16" s="1"/>
  <c r="AG34" i="15"/>
  <c r="J190" i="16" s="1"/>
  <c r="AK33" i="15"/>
  <c r="I189" i="16" s="1"/>
  <c r="AG33" i="15"/>
  <c r="AI33" i="15"/>
  <c r="K189" i="16" s="1"/>
  <c r="AK29" i="15"/>
  <c r="AG29" i="15"/>
  <c r="AI29" i="15"/>
  <c r="AK28" i="15"/>
  <c r="I183" i="16" s="1"/>
  <c r="AI28" i="15"/>
  <c r="K183" i="16" s="1"/>
  <c r="AG28" i="15"/>
  <c r="J183" i="16" s="1"/>
  <c r="AK27" i="15"/>
  <c r="I182" i="16" s="1"/>
  <c r="AG27" i="15"/>
  <c r="AI27" i="15"/>
  <c r="K182" i="16" s="1"/>
  <c r="AK26" i="15"/>
  <c r="I181" i="16" s="1"/>
  <c r="AI26" i="15"/>
  <c r="K181" i="16" s="1"/>
  <c r="AG26" i="15"/>
  <c r="J181" i="16" s="1"/>
  <c r="AK25" i="15"/>
  <c r="I180" i="16" s="1"/>
  <c r="AG25" i="15"/>
  <c r="AI25" i="15"/>
  <c r="K180" i="16" s="1"/>
  <c r="AK24" i="15"/>
  <c r="I179" i="16" s="1"/>
  <c r="AI24" i="15"/>
  <c r="K179" i="16" s="1"/>
  <c r="AG24" i="15"/>
  <c r="J179" i="16" s="1"/>
  <c r="AK13" i="15"/>
  <c r="I171" i="16" s="1"/>
  <c r="AG13" i="15"/>
  <c r="J171" i="16" s="1"/>
  <c r="AI13" i="15"/>
  <c r="K171" i="16" s="1"/>
  <c r="AK22" i="15"/>
  <c r="I177" i="16" s="1"/>
  <c r="AI22" i="15"/>
  <c r="K177" i="16" s="1"/>
  <c r="AG22" i="15"/>
  <c r="AK21" i="15"/>
  <c r="I176" i="16" s="1"/>
  <c r="AG21" i="15"/>
  <c r="J176" i="16" s="1"/>
  <c r="AI21" i="15"/>
  <c r="I175" i="16"/>
  <c r="K175" i="16"/>
  <c r="J175" i="16"/>
  <c r="AK14" i="15"/>
  <c r="I172" i="16" s="1"/>
  <c r="AG14" i="15"/>
  <c r="J172" i="16" s="1"/>
  <c r="AI14" i="15"/>
  <c r="K172" i="16" s="1"/>
  <c r="X6" i="15"/>
  <c r="N6" i="15"/>
  <c r="D6" i="15"/>
  <c r="X5" i="15"/>
  <c r="N5" i="15"/>
  <c r="D5" i="15"/>
  <c r="X4" i="15"/>
  <c r="T4" i="15"/>
  <c r="N4" i="15"/>
  <c r="D4" i="15"/>
  <c r="X3" i="15"/>
  <c r="T3" i="15"/>
  <c r="N3" i="15"/>
  <c r="D3" i="15"/>
  <c r="W2" i="15"/>
  <c r="M2" i="15"/>
  <c r="C2" i="15"/>
  <c r="AF42" i="13"/>
  <c r="AE42" i="13"/>
  <c r="AD42" i="13"/>
  <c r="AC42" i="13"/>
  <c r="AB42" i="13"/>
  <c r="AA42" i="13"/>
  <c r="Z42" i="13"/>
  <c r="Y42" i="13"/>
  <c r="X42" i="13"/>
  <c r="W42" i="13"/>
  <c r="V42" i="13"/>
  <c r="U42" i="13"/>
  <c r="T42" i="13"/>
  <c r="S42" i="13"/>
  <c r="R42" i="13"/>
  <c r="Q42" i="13"/>
  <c r="P42" i="13"/>
  <c r="O42" i="13"/>
  <c r="N42" i="13"/>
  <c r="M42" i="13"/>
  <c r="L42" i="13"/>
  <c r="K42" i="13"/>
  <c r="J42" i="13"/>
  <c r="I42" i="13"/>
  <c r="H42" i="13"/>
  <c r="G42" i="13"/>
  <c r="F42" i="13"/>
  <c r="E42" i="13"/>
  <c r="D42" i="13"/>
  <c r="C42" i="13"/>
  <c r="AC38" i="13"/>
  <c r="AC40" i="13"/>
  <c r="Y38" i="13"/>
  <c r="Y40" i="13"/>
  <c r="U38" i="13"/>
  <c r="U40" i="13"/>
  <c r="Q38" i="13"/>
  <c r="Q40" i="13"/>
  <c r="M38" i="13"/>
  <c r="M40" i="13"/>
  <c r="I38" i="13"/>
  <c r="I40" i="13"/>
  <c r="E38" i="13"/>
  <c r="E40" i="13"/>
  <c r="AF40" i="13"/>
  <c r="AE40" i="13"/>
  <c r="AD40" i="13"/>
  <c r="AB40" i="13"/>
  <c r="AA40" i="13"/>
  <c r="Z40" i="13"/>
  <c r="X40" i="13"/>
  <c r="W40" i="13"/>
  <c r="V40" i="13"/>
  <c r="T40" i="13"/>
  <c r="S40" i="13"/>
  <c r="R40" i="13"/>
  <c r="P40" i="13"/>
  <c r="O40" i="13"/>
  <c r="N40" i="13"/>
  <c r="L40" i="13"/>
  <c r="K40" i="13"/>
  <c r="J40" i="13"/>
  <c r="H40" i="13"/>
  <c r="G40" i="13"/>
  <c r="F40" i="13"/>
  <c r="D40" i="13"/>
  <c r="C40" i="13"/>
  <c r="AD38" i="13"/>
  <c r="Z38" i="13"/>
  <c r="Z39" i="13" s="1"/>
  <c r="V38" i="13"/>
  <c r="R38" i="13"/>
  <c r="N38" i="13"/>
  <c r="J38" i="13"/>
  <c r="J41" i="13" s="1"/>
  <c r="F38" i="13"/>
  <c r="AF38" i="13"/>
  <c r="AE38" i="13"/>
  <c r="AB38" i="13"/>
  <c r="AA38" i="13"/>
  <c r="X38" i="13"/>
  <c r="W38" i="13"/>
  <c r="T38" i="13"/>
  <c r="S38" i="13"/>
  <c r="P38" i="13"/>
  <c r="O38" i="13"/>
  <c r="L38" i="13"/>
  <c r="K38" i="13"/>
  <c r="H38" i="13"/>
  <c r="G38" i="13"/>
  <c r="D38" i="13"/>
  <c r="D41" i="13" s="1"/>
  <c r="C38" i="13"/>
  <c r="AK32" i="13"/>
  <c r="I160" i="16" s="1"/>
  <c r="AI32" i="13"/>
  <c r="K160" i="16" s="1"/>
  <c r="AG32" i="13"/>
  <c r="J160" i="16" s="1"/>
  <c r="AK31" i="13"/>
  <c r="I159" i="16" s="1"/>
  <c r="AG31" i="13"/>
  <c r="J159" i="16" s="1"/>
  <c r="AI31" i="13"/>
  <c r="K159" i="16" s="1"/>
  <c r="AK23" i="13"/>
  <c r="I152" i="16" s="1"/>
  <c r="AI23" i="13"/>
  <c r="K152" i="16" s="1"/>
  <c r="AG23" i="13"/>
  <c r="J152" i="16" s="1"/>
  <c r="AK22" i="13"/>
  <c r="I151" i="16" s="1"/>
  <c r="AI22" i="13"/>
  <c r="K151" i="16" s="1"/>
  <c r="AG22" i="13"/>
  <c r="J151" i="16" s="1"/>
  <c r="AK21" i="13"/>
  <c r="I150" i="16" s="1"/>
  <c r="AI21" i="13"/>
  <c r="K150" i="16" s="1"/>
  <c r="AG21" i="13"/>
  <c r="J150" i="16" s="1"/>
  <c r="AK20" i="13"/>
  <c r="I149" i="16" s="1"/>
  <c r="AI20" i="13"/>
  <c r="K149" i="16" s="1"/>
  <c r="AG20" i="13"/>
  <c r="J149" i="16" s="1"/>
  <c r="AK19" i="13"/>
  <c r="I148" i="16" s="1"/>
  <c r="AI19" i="13"/>
  <c r="K148" i="16" s="1"/>
  <c r="AG19" i="13"/>
  <c r="J148" i="16" s="1"/>
  <c r="AK18" i="13"/>
  <c r="I147" i="16" s="1"/>
  <c r="AI18" i="13"/>
  <c r="K147" i="16" s="1"/>
  <c r="AG18" i="13"/>
  <c r="J147" i="16" s="1"/>
  <c r="AK17" i="13"/>
  <c r="I146" i="16" s="1"/>
  <c r="AI17" i="13"/>
  <c r="K146" i="16" s="1"/>
  <c r="AG17" i="13"/>
  <c r="J146" i="16" s="1"/>
  <c r="AK13" i="13"/>
  <c r="I144" i="16" s="1"/>
  <c r="AG13" i="13"/>
  <c r="J144" i="16" s="1"/>
  <c r="AI13" i="13"/>
  <c r="K144" i="16" s="1"/>
  <c r="X6" i="13"/>
  <c r="N6" i="13"/>
  <c r="D6" i="13"/>
  <c r="X5" i="13"/>
  <c r="N5" i="13"/>
  <c r="D5" i="13"/>
  <c r="X4" i="13"/>
  <c r="T4" i="13"/>
  <c r="N4" i="13"/>
  <c r="D4" i="13"/>
  <c r="X3" i="13"/>
  <c r="T3" i="13"/>
  <c r="N3" i="13"/>
  <c r="D3" i="13"/>
  <c r="W2" i="13"/>
  <c r="M2" i="13"/>
  <c r="C2" i="13"/>
  <c r="AD22" i="12"/>
  <c r="Y22" i="12"/>
  <c r="N20" i="12"/>
  <c r="I22" i="12"/>
  <c r="AF22" i="12"/>
  <c r="AB20" i="12"/>
  <c r="P22" i="12"/>
  <c r="AK16" i="12"/>
  <c r="I132" i="16" s="1"/>
  <c r="AI16" i="12"/>
  <c r="K132" i="16" s="1"/>
  <c r="AG16" i="12"/>
  <c r="J132" i="16" s="1"/>
  <c r="AK15" i="12"/>
  <c r="I131" i="16" s="1"/>
  <c r="AI15" i="12"/>
  <c r="K131" i="16" s="1"/>
  <c r="AG15" i="12"/>
  <c r="AK14" i="12"/>
  <c r="I130" i="16" s="1"/>
  <c r="AG14" i="12"/>
  <c r="J130" i="16" s="1"/>
  <c r="AI14" i="12"/>
  <c r="X6" i="12"/>
  <c r="N6" i="12"/>
  <c r="D6" i="12"/>
  <c r="X5" i="12"/>
  <c r="N5" i="12"/>
  <c r="D5" i="12"/>
  <c r="X4" i="12"/>
  <c r="T4" i="12"/>
  <c r="N4" i="12"/>
  <c r="D4" i="12"/>
  <c r="X3" i="12"/>
  <c r="T3" i="12"/>
  <c r="N3" i="12"/>
  <c r="D3" i="12"/>
  <c r="W2" i="12"/>
  <c r="M2" i="12"/>
  <c r="C2" i="12"/>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F33" i="11"/>
  <c r="AF35" i="11"/>
  <c r="AB33" i="11"/>
  <c r="AB35" i="11"/>
  <c r="X33" i="11"/>
  <c r="X35" i="11"/>
  <c r="W33" i="11"/>
  <c r="W35" i="11"/>
  <c r="T33" i="11"/>
  <c r="T35" i="11"/>
  <c r="P33" i="11"/>
  <c r="P35" i="11"/>
  <c r="L33" i="11"/>
  <c r="L35" i="11"/>
  <c r="H33" i="11"/>
  <c r="H35" i="11"/>
  <c r="G33" i="11"/>
  <c r="G35" i="11"/>
  <c r="D33" i="11"/>
  <c r="D35" i="11"/>
  <c r="AE35" i="11"/>
  <c r="AD35" i="11"/>
  <c r="AC35" i="11"/>
  <c r="AA35" i="11"/>
  <c r="Z35" i="11"/>
  <c r="Y35" i="11"/>
  <c r="V35" i="11"/>
  <c r="U35" i="11"/>
  <c r="S35" i="11"/>
  <c r="R35" i="11"/>
  <c r="Q35" i="11"/>
  <c r="O35" i="11"/>
  <c r="N35" i="11"/>
  <c r="M35" i="11"/>
  <c r="K35" i="11"/>
  <c r="J35" i="11"/>
  <c r="J34" i="11" s="1"/>
  <c r="I35" i="11"/>
  <c r="F35" i="11"/>
  <c r="E35" i="11"/>
  <c r="C35" i="11"/>
  <c r="S33" i="11"/>
  <c r="C33" i="11"/>
  <c r="AE33" i="11"/>
  <c r="AE36" i="11" s="1"/>
  <c r="AD33" i="11"/>
  <c r="AD36" i="11" s="1"/>
  <c r="AC33" i="11"/>
  <c r="AA33" i="11"/>
  <c r="Z33" i="11"/>
  <c r="Z34" i="11" s="1"/>
  <c r="Y33" i="11"/>
  <c r="V33" i="11"/>
  <c r="U33" i="11"/>
  <c r="R33" i="11"/>
  <c r="Q33" i="11"/>
  <c r="O33" i="11"/>
  <c r="N33" i="11"/>
  <c r="M33" i="11"/>
  <c r="K33" i="11"/>
  <c r="J33" i="11"/>
  <c r="I33" i="11"/>
  <c r="F33" i="11"/>
  <c r="E33" i="11"/>
  <c r="AK27" i="11"/>
  <c r="I117" i="16" s="1"/>
  <c r="AG27" i="11"/>
  <c r="J117" i="16" s="1"/>
  <c r="AI27" i="11"/>
  <c r="K117" i="16" s="1"/>
  <c r="AK26" i="11"/>
  <c r="I116" i="16"/>
  <c r="AI26" i="11"/>
  <c r="AH26" i="11" s="1"/>
  <c r="L116" i="16" s="1"/>
  <c r="K116" i="16"/>
  <c r="AG26" i="11"/>
  <c r="J116" i="16" s="1"/>
  <c r="AK21" i="11"/>
  <c r="I110" i="16" s="1"/>
  <c r="AI21" i="11"/>
  <c r="K110" i="16" s="1"/>
  <c r="AG21" i="11"/>
  <c r="AK19" i="11"/>
  <c r="I107" i="16" s="1"/>
  <c r="AG19" i="11"/>
  <c r="J107" i="16" s="1"/>
  <c r="AI19" i="11"/>
  <c r="K107" i="16" s="1"/>
  <c r="AK18" i="11"/>
  <c r="I106" i="16" s="1"/>
  <c r="AI18" i="11"/>
  <c r="K106" i="16" s="1"/>
  <c r="AG18" i="11"/>
  <c r="AH18" i="11" s="1"/>
  <c r="L106" i="16" s="1"/>
  <c r="AK15" i="11"/>
  <c r="I105" i="16" s="1"/>
  <c r="AI15" i="11"/>
  <c r="K105" i="16" s="1"/>
  <c r="AG15" i="11"/>
  <c r="AJ15" i="11" s="1"/>
  <c r="AK14" i="11"/>
  <c r="I104" i="16"/>
  <c r="AG14" i="11"/>
  <c r="J104" i="16" s="1"/>
  <c r="AI14" i="11"/>
  <c r="K104" i="16" s="1"/>
  <c r="AK13" i="11"/>
  <c r="I103" i="16"/>
  <c r="AI13" i="11"/>
  <c r="K103" i="16" s="1"/>
  <c r="AG13" i="11"/>
  <c r="J103" i="16" s="1"/>
  <c r="X6" i="11"/>
  <c r="N6" i="11"/>
  <c r="D6" i="11"/>
  <c r="X5" i="11"/>
  <c r="N5" i="11"/>
  <c r="D5" i="11"/>
  <c r="X4" i="11"/>
  <c r="T4" i="11"/>
  <c r="N4" i="11"/>
  <c r="D4" i="11"/>
  <c r="X3" i="11"/>
  <c r="T3" i="11"/>
  <c r="N3" i="11"/>
  <c r="D3" i="11"/>
  <c r="W2" i="11"/>
  <c r="M2" i="11"/>
  <c r="C2" i="11"/>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AF38" i="10"/>
  <c r="AE38" i="10"/>
  <c r="AD38" i="10"/>
  <c r="AD39" i="10" s="1"/>
  <c r="AC38" i="10"/>
  <c r="AB38" i="10"/>
  <c r="AA38" i="10"/>
  <c r="Z38" i="10"/>
  <c r="Y38" i="10"/>
  <c r="X38" i="10"/>
  <c r="W38" i="10"/>
  <c r="V38" i="10"/>
  <c r="U38" i="10"/>
  <c r="T38" i="10"/>
  <c r="S38" i="10"/>
  <c r="R38" i="10"/>
  <c r="Q38" i="10"/>
  <c r="P38" i="10"/>
  <c r="O38" i="10"/>
  <c r="N38" i="10"/>
  <c r="N41" i="10" s="1"/>
  <c r="M38" i="10"/>
  <c r="L38" i="10"/>
  <c r="K38" i="10"/>
  <c r="J38" i="10"/>
  <c r="I38" i="10"/>
  <c r="H38" i="10"/>
  <c r="G38" i="10"/>
  <c r="F38" i="10"/>
  <c r="F41" i="10" s="1"/>
  <c r="E38" i="10"/>
  <c r="D38" i="10"/>
  <c r="C38" i="10"/>
  <c r="AK32" i="10"/>
  <c r="AI32" i="10"/>
  <c r="K91" i="16"/>
  <c r="AG32" i="10"/>
  <c r="AK30" i="10"/>
  <c r="I89" i="16" s="1"/>
  <c r="AI30" i="10"/>
  <c r="K89" i="16" s="1"/>
  <c r="AG30" i="10"/>
  <c r="AK29" i="10"/>
  <c r="I88" i="16" s="1"/>
  <c r="AI29" i="10"/>
  <c r="K88" i="16" s="1"/>
  <c r="AG29" i="10"/>
  <c r="J88" i="16" s="1"/>
  <c r="AK27" i="10"/>
  <c r="I87" i="16" s="1"/>
  <c r="AI27" i="10"/>
  <c r="K87" i="16" s="1"/>
  <c r="AG27" i="10"/>
  <c r="J87" i="16" s="1"/>
  <c r="AK17" i="10"/>
  <c r="I76" i="16" s="1"/>
  <c r="AI17" i="10"/>
  <c r="K76" i="16" s="1"/>
  <c r="AG17" i="10"/>
  <c r="J76" i="16" s="1"/>
  <c r="I82" i="16"/>
  <c r="K82" i="16"/>
  <c r="J82" i="16"/>
  <c r="AK20" i="10"/>
  <c r="I79" i="16" s="1"/>
  <c r="AI20" i="10"/>
  <c r="K79" i="16" s="1"/>
  <c r="AG20" i="10"/>
  <c r="J79" i="16" s="1"/>
  <c r="AK19" i="10"/>
  <c r="I78" i="16" s="1"/>
  <c r="AI19" i="10"/>
  <c r="K78" i="16" s="1"/>
  <c r="AG19" i="10"/>
  <c r="AK13" i="10"/>
  <c r="I73" i="16" s="1"/>
  <c r="AI13" i="10"/>
  <c r="K73" i="16" s="1"/>
  <c r="AG13" i="10"/>
  <c r="J73" i="16" s="1"/>
  <c r="X6" i="10"/>
  <c r="N6" i="10"/>
  <c r="D6" i="10"/>
  <c r="X5" i="10"/>
  <c r="N5" i="10"/>
  <c r="D5" i="10"/>
  <c r="X4" i="10"/>
  <c r="T4" i="10"/>
  <c r="N4" i="10"/>
  <c r="D4" i="10"/>
  <c r="X3" i="10"/>
  <c r="T3" i="10"/>
  <c r="N3" i="10"/>
  <c r="D3" i="10"/>
  <c r="W2" i="10"/>
  <c r="M2" i="10"/>
  <c r="C2" i="10"/>
  <c r="AF43" i="9"/>
  <c r="AE43" i="9"/>
  <c r="AD43" i="9"/>
  <c r="AC43" i="9"/>
  <c r="AB43" i="9"/>
  <c r="AA43" i="9"/>
  <c r="Z43" i="9"/>
  <c r="Y43" i="9"/>
  <c r="X43" i="9"/>
  <c r="W43" i="9"/>
  <c r="V43" i="9"/>
  <c r="U43" i="9"/>
  <c r="T43" i="9"/>
  <c r="S43" i="9"/>
  <c r="R43" i="9"/>
  <c r="Q43" i="9"/>
  <c r="P43" i="9"/>
  <c r="O43" i="9"/>
  <c r="N43" i="9"/>
  <c r="M43" i="9"/>
  <c r="L43" i="9"/>
  <c r="K43" i="9"/>
  <c r="J43" i="9"/>
  <c r="I43" i="9"/>
  <c r="H43" i="9"/>
  <c r="G43" i="9"/>
  <c r="F43" i="9"/>
  <c r="E43" i="9"/>
  <c r="D43" i="9"/>
  <c r="C43" i="9"/>
  <c r="AD39" i="9"/>
  <c r="AD41" i="9"/>
  <c r="AC39" i="9"/>
  <c r="AC41" i="9"/>
  <c r="Z39" i="9"/>
  <c r="Z41" i="9"/>
  <c r="Y39" i="9"/>
  <c r="Y41" i="9"/>
  <c r="V39" i="9"/>
  <c r="V41" i="9"/>
  <c r="U39" i="9"/>
  <c r="U41" i="9"/>
  <c r="R39" i="9"/>
  <c r="R41" i="9"/>
  <c r="Q39" i="9"/>
  <c r="Q41" i="9"/>
  <c r="N39" i="9"/>
  <c r="N41" i="9"/>
  <c r="M39" i="9"/>
  <c r="M41" i="9"/>
  <c r="J39" i="9"/>
  <c r="J41" i="9"/>
  <c r="I39" i="9"/>
  <c r="I41" i="9"/>
  <c r="F39" i="9"/>
  <c r="F41" i="9"/>
  <c r="E39" i="9"/>
  <c r="E42" i="9" s="1"/>
  <c r="E41" i="9"/>
  <c r="AF41" i="9"/>
  <c r="AE41" i="9"/>
  <c r="AB41" i="9"/>
  <c r="AA41" i="9"/>
  <c r="X41" i="9"/>
  <c r="W41" i="9"/>
  <c r="T41" i="9"/>
  <c r="S41" i="9"/>
  <c r="P41" i="9"/>
  <c r="O41" i="9"/>
  <c r="L41" i="9"/>
  <c r="K41" i="9"/>
  <c r="H41" i="9"/>
  <c r="G41" i="9"/>
  <c r="D41" i="9"/>
  <c r="C41" i="9"/>
  <c r="AF39" i="9"/>
  <c r="AE39" i="9"/>
  <c r="AB39" i="9"/>
  <c r="AA39" i="9"/>
  <c r="X39" i="9"/>
  <c r="W39" i="9"/>
  <c r="T39" i="9"/>
  <c r="T42" i="9" s="1"/>
  <c r="S39" i="9"/>
  <c r="P39" i="9"/>
  <c r="O39" i="9"/>
  <c r="L39" i="9"/>
  <c r="K39" i="9"/>
  <c r="H39" i="9"/>
  <c r="G39" i="9"/>
  <c r="D39" i="9"/>
  <c r="D40" i="9" s="1"/>
  <c r="C39" i="9"/>
  <c r="AK33" i="9"/>
  <c r="I62" i="16" s="1"/>
  <c r="AI33" i="9"/>
  <c r="K62" i="16" s="1"/>
  <c r="AG33" i="9"/>
  <c r="J62" i="16" s="1"/>
  <c r="AK27" i="9"/>
  <c r="I57" i="16" s="1"/>
  <c r="AG27" i="9"/>
  <c r="J57" i="16" s="1"/>
  <c r="AI27" i="9"/>
  <c r="K57" i="16" s="1"/>
  <c r="AK26" i="9"/>
  <c r="I56" i="16" s="1"/>
  <c r="AI26" i="9"/>
  <c r="K56" i="16" s="1"/>
  <c r="AG26" i="9"/>
  <c r="J56" i="16" s="1"/>
  <c r="AK25" i="9"/>
  <c r="I55" i="16" s="1"/>
  <c r="AI25" i="9"/>
  <c r="K55" i="16" s="1"/>
  <c r="AG25" i="9"/>
  <c r="J55" i="16" s="1"/>
  <c r="AK24" i="9"/>
  <c r="I54" i="16" s="1"/>
  <c r="AI24" i="9"/>
  <c r="K54" i="16" s="1"/>
  <c r="AG24" i="9"/>
  <c r="J54" i="16" s="1"/>
  <c r="AK23" i="9"/>
  <c r="I53" i="16" s="1"/>
  <c r="AG23" i="9"/>
  <c r="J53" i="16" s="1"/>
  <c r="AI23" i="9"/>
  <c r="K53" i="16" s="1"/>
  <c r="AK20" i="9"/>
  <c r="I50" i="16" s="1"/>
  <c r="AI20" i="9"/>
  <c r="K50" i="16" s="1"/>
  <c r="AG20" i="9"/>
  <c r="J50" i="16" s="1"/>
  <c r="AK18" i="9"/>
  <c r="I48" i="16" s="1"/>
  <c r="AI18" i="9"/>
  <c r="K48" i="16" s="1"/>
  <c r="AG18" i="9"/>
  <c r="J48" i="16" s="1"/>
  <c r="AK9" i="9"/>
  <c r="I40" i="16" s="1"/>
  <c r="AI9" i="9"/>
  <c r="K40" i="16" s="1"/>
  <c r="AG9" i="9"/>
  <c r="J40" i="16" s="1"/>
  <c r="X6" i="9"/>
  <c r="N6" i="9"/>
  <c r="D6" i="9"/>
  <c r="X5" i="9"/>
  <c r="N5" i="9"/>
  <c r="D5" i="9"/>
  <c r="X4" i="9"/>
  <c r="T4" i="9"/>
  <c r="N4" i="9"/>
  <c r="D4" i="9"/>
  <c r="X3" i="9"/>
  <c r="T3" i="9"/>
  <c r="N3" i="9"/>
  <c r="D3" i="9"/>
  <c r="W2" i="9"/>
  <c r="M2" i="9"/>
  <c r="C2" i="9"/>
  <c r="H49" i="16"/>
  <c r="L82" i="16"/>
  <c r="H58" i="16"/>
  <c r="H61" i="16"/>
  <c r="L20" i="12"/>
  <c r="P20" i="12"/>
  <c r="H154" i="16"/>
  <c r="L175" i="16"/>
  <c r="H153" i="16"/>
  <c r="H132" i="16" l="1"/>
  <c r="I196" i="16"/>
  <c r="I20" i="16" s="1"/>
  <c r="AH19" i="10"/>
  <c r="L78" i="16" s="1"/>
  <c r="J78" i="16"/>
  <c r="H78" i="16" s="1"/>
  <c r="F39" i="10"/>
  <c r="H73" i="16"/>
  <c r="H76" i="16"/>
  <c r="AH29" i="10"/>
  <c r="L88" i="16" s="1"/>
  <c r="H79" i="16"/>
  <c r="K161" i="16"/>
  <c r="I134" i="16"/>
  <c r="I18" i="16" s="1"/>
  <c r="J161" i="16"/>
  <c r="I161" i="16"/>
  <c r="I19" i="16" s="1"/>
  <c r="K63" i="16"/>
  <c r="K15" i="16" s="1"/>
  <c r="K119" i="16"/>
  <c r="K17" i="16" s="1"/>
  <c r="I63" i="16"/>
  <c r="I15" i="16" s="1"/>
  <c r="I119" i="16"/>
  <c r="I17" i="16" s="1"/>
  <c r="J63" i="16"/>
  <c r="J15" i="16" s="1"/>
  <c r="K93" i="16"/>
  <c r="K16" i="16" s="1"/>
  <c r="Z42" i="9"/>
  <c r="AD42" i="9"/>
  <c r="M40" i="9"/>
  <c r="S39" i="13"/>
  <c r="E39" i="13"/>
  <c r="U39" i="13"/>
  <c r="L41" i="13"/>
  <c r="H34" i="11"/>
  <c r="W36" i="11"/>
  <c r="AA34" i="11"/>
  <c r="AB41" i="10"/>
  <c r="AE41" i="10"/>
  <c r="AA40" i="9"/>
  <c r="F40" i="9"/>
  <c r="J40" i="9"/>
  <c r="Q34" i="11"/>
  <c r="D34" i="11"/>
  <c r="AJ13" i="13"/>
  <c r="W42" i="9"/>
  <c r="I34" i="11"/>
  <c r="R36" i="11"/>
  <c r="G34" i="11"/>
  <c r="AF36" i="11"/>
  <c r="AA39" i="10"/>
  <c r="AJ18" i="11"/>
  <c r="H53" i="16"/>
  <c r="U41" i="10"/>
  <c r="AH17" i="10"/>
  <c r="L76" i="16" s="1"/>
  <c r="V39" i="10"/>
  <c r="AH13" i="10"/>
  <c r="L73" i="16" s="1"/>
  <c r="AE39" i="10"/>
  <c r="AJ17" i="10"/>
  <c r="AJ29" i="10"/>
  <c r="L40" i="9"/>
  <c r="I39" i="10"/>
  <c r="P41" i="10"/>
  <c r="X41" i="10"/>
  <c r="T36" i="11"/>
  <c r="AJ32" i="13"/>
  <c r="AA41" i="13"/>
  <c r="V39" i="13"/>
  <c r="AC41" i="10"/>
  <c r="AD41" i="10"/>
  <c r="H42" i="9"/>
  <c r="AJ13" i="10"/>
  <c r="AJ30" i="10"/>
  <c r="Q39" i="10"/>
  <c r="Y39" i="10"/>
  <c r="H36" i="11"/>
  <c r="AB39" i="13"/>
  <c r="N39" i="10"/>
  <c r="J36" i="11"/>
  <c r="J106" i="16"/>
  <c r="H106" i="16" s="1"/>
  <c r="X42" i="9"/>
  <c r="AC42" i="9"/>
  <c r="W41" i="10"/>
  <c r="K36" i="11"/>
  <c r="R41" i="13"/>
  <c r="AF34" i="11"/>
  <c r="Z40" i="9"/>
  <c r="I36" i="11"/>
  <c r="Y47" i="15"/>
  <c r="G36" i="11"/>
  <c r="H47" i="15"/>
  <c r="AJ36" i="15"/>
  <c r="AH20" i="10"/>
  <c r="L79" i="16" s="1"/>
  <c r="AF40" i="9"/>
  <c r="AF41" i="10"/>
  <c r="J41" i="10"/>
  <c r="R41" i="10"/>
  <c r="AH21" i="11"/>
  <c r="L110" i="16" s="1"/>
  <c r="O36" i="11"/>
  <c r="E36" i="11"/>
  <c r="Q36" i="11"/>
  <c r="AC36" i="11"/>
  <c r="AA20" i="12"/>
  <c r="I20" i="12"/>
  <c r="AD20" i="12"/>
  <c r="O41" i="13"/>
  <c r="V47" i="15"/>
  <c r="N40" i="9"/>
  <c r="M36" i="11"/>
  <c r="G47" i="15"/>
  <c r="N34" i="11"/>
  <c r="C39" i="10"/>
  <c r="S34" i="11"/>
  <c r="AE47" i="15"/>
  <c r="N47" i="15"/>
  <c r="K42" i="9"/>
  <c r="AB36" i="11"/>
  <c r="AB40" i="9"/>
  <c r="J91" i="16"/>
  <c r="H91" i="16" s="1"/>
  <c r="H90" i="16"/>
  <c r="AD34" i="11"/>
  <c r="AB47" i="15"/>
  <c r="AH23" i="13"/>
  <c r="L152" i="16" s="1"/>
  <c r="N36" i="11"/>
  <c r="AH9" i="9"/>
  <c r="L40" i="16" s="1"/>
  <c r="AJ20" i="10"/>
  <c r="G41" i="10"/>
  <c r="V41" i="10"/>
  <c r="E41" i="10"/>
  <c r="AH19" i="11"/>
  <c r="L107" i="16" s="1"/>
  <c r="AJ27" i="11"/>
  <c r="U34" i="11"/>
  <c r="T39" i="13"/>
  <c r="J39" i="13"/>
  <c r="I39" i="13"/>
  <c r="Y41" i="13"/>
  <c r="T45" i="15"/>
  <c r="E20" i="12"/>
  <c r="T34" i="11"/>
  <c r="AJ19" i="10"/>
  <c r="K39" i="10"/>
  <c r="AD47" i="15"/>
  <c r="M34" i="11"/>
  <c r="U42" i="9"/>
  <c r="J89" i="16"/>
  <c r="H89" i="16" s="1"/>
  <c r="I91" i="16"/>
  <c r="I93" i="16" s="1"/>
  <c r="H41" i="10"/>
  <c r="O41" i="10"/>
  <c r="AJ19" i="11"/>
  <c r="K34" i="11"/>
  <c r="P36" i="11"/>
  <c r="X36" i="11"/>
  <c r="Z22" i="12"/>
  <c r="N39" i="13"/>
  <c r="S47" i="15"/>
  <c r="J45" i="15"/>
  <c r="D45" i="15"/>
  <c r="AJ33" i="15"/>
  <c r="AH22" i="15"/>
  <c r="L177" i="16" s="1"/>
  <c r="L47" i="15"/>
  <c r="F45" i="15"/>
  <c r="N45" i="15"/>
  <c r="AH38" i="15"/>
  <c r="L194" i="16" s="1"/>
  <c r="K45" i="15"/>
  <c r="J189" i="16"/>
  <c r="H189" i="16" s="1"/>
  <c r="AJ34" i="15"/>
  <c r="W47" i="15"/>
  <c r="Z47" i="15"/>
  <c r="AH14" i="15"/>
  <c r="L172" i="16" s="1"/>
  <c r="AH33" i="15"/>
  <c r="L189" i="16" s="1"/>
  <c r="AA45" i="15"/>
  <c r="I45" i="15"/>
  <c r="P47" i="15"/>
  <c r="AJ27" i="15"/>
  <c r="AF47" i="15"/>
  <c r="S45" i="15"/>
  <c r="X45" i="15"/>
  <c r="AJ14" i="15"/>
  <c r="AH21" i="15"/>
  <c r="L176" i="16" s="1"/>
  <c r="J182" i="16"/>
  <c r="AJ29" i="15"/>
  <c r="AH35" i="15"/>
  <c r="L191" i="16" s="1"/>
  <c r="D47" i="15"/>
  <c r="M47" i="15"/>
  <c r="AH25" i="15"/>
  <c r="L180" i="16" s="1"/>
  <c r="Q45" i="15"/>
  <c r="E45" i="15"/>
  <c r="P45" i="15"/>
  <c r="AJ21" i="15"/>
  <c r="AH29" i="15"/>
  <c r="AH36" i="15"/>
  <c r="L192" i="16" s="1"/>
  <c r="J47" i="15"/>
  <c r="AB45" i="15"/>
  <c r="R45" i="15"/>
  <c r="AA47" i="15"/>
  <c r="I47" i="15"/>
  <c r="U47" i="15"/>
  <c r="G45" i="15"/>
  <c r="AH27" i="15"/>
  <c r="L182" i="16" s="1"/>
  <c r="C47" i="15"/>
  <c r="AJ22" i="15"/>
  <c r="AJ35" i="15"/>
  <c r="O47" i="15"/>
  <c r="Z45" i="15"/>
  <c r="AJ28" i="15"/>
  <c r="AH34" i="15"/>
  <c r="L190" i="16" s="1"/>
  <c r="AH13" i="15"/>
  <c r="L171" i="16" s="1"/>
  <c r="J177" i="16"/>
  <c r="H177" i="16" s="1"/>
  <c r="AJ25" i="15"/>
  <c r="AJ26" i="15"/>
  <c r="W45" i="15"/>
  <c r="AD45" i="15"/>
  <c r="K47" i="15"/>
  <c r="V45" i="15"/>
  <c r="AF45" i="15"/>
  <c r="AC45" i="15"/>
  <c r="L45" i="15"/>
  <c r="AH26" i="15"/>
  <c r="L181" i="16" s="1"/>
  <c r="C45" i="15"/>
  <c r="K176" i="16"/>
  <c r="H176" i="16" s="1"/>
  <c r="AJ13" i="15"/>
  <c r="K191" i="16"/>
  <c r="AJ38" i="15"/>
  <c r="Q47" i="15"/>
  <c r="H45" i="15"/>
  <c r="AJ24" i="15"/>
  <c r="AE45" i="15"/>
  <c r="F47" i="15"/>
  <c r="R47" i="15"/>
  <c r="X47" i="15"/>
  <c r="M45" i="15"/>
  <c r="AC47" i="15"/>
  <c r="J180" i="16"/>
  <c r="H180" i="16" s="1"/>
  <c r="AH28" i="15"/>
  <c r="L183" i="16" s="1"/>
  <c r="O45" i="15"/>
  <c r="AH24" i="15"/>
  <c r="L179" i="16" s="1"/>
  <c r="R39" i="13"/>
  <c r="M41" i="13"/>
  <c r="AJ23" i="13"/>
  <c r="O39" i="13"/>
  <c r="AH32" i="13"/>
  <c r="L160" i="16" s="1"/>
  <c r="G41" i="13"/>
  <c r="S41" i="13"/>
  <c r="AF41" i="13"/>
  <c r="Y39" i="13"/>
  <c r="AJ19" i="13"/>
  <c r="AJ17" i="13"/>
  <c r="L39" i="13"/>
  <c r="W41" i="13"/>
  <c r="P41" i="13"/>
  <c r="AB41" i="13"/>
  <c r="AH19" i="13"/>
  <c r="L148" i="16" s="1"/>
  <c r="AH17" i="13"/>
  <c r="L146" i="16" s="1"/>
  <c r="K41" i="13"/>
  <c r="M39" i="13"/>
  <c r="C39" i="13"/>
  <c r="H41" i="13"/>
  <c r="F41" i="13"/>
  <c r="Z41" i="13"/>
  <c r="Q41" i="13"/>
  <c r="AC41" i="13"/>
  <c r="AJ18" i="13"/>
  <c r="N41" i="13"/>
  <c r="I41" i="13"/>
  <c r="U41" i="13"/>
  <c r="AF39" i="13"/>
  <c r="G39" i="13"/>
  <c r="T41" i="13"/>
  <c r="F39" i="13"/>
  <c r="V41" i="13"/>
  <c r="AD41" i="13"/>
  <c r="E41" i="13"/>
  <c r="AH20" i="13"/>
  <c r="L149" i="16" s="1"/>
  <c r="C41" i="13"/>
  <c r="AE41" i="13"/>
  <c r="W39" i="13"/>
  <c r="AJ21" i="13"/>
  <c r="D39" i="13"/>
  <c r="AH21" i="13"/>
  <c r="L150" i="16" s="1"/>
  <c r="X41" i="13"/>
  <c r="X39" i="13"/>
  <c r="Q39" i="13"/>
  <c r="AD39" i="13"/>
  <c r="AH31" i="13"/>
  <c r="L159" i="16" s="1"/>
  <c r="P39" i="13"/>
  <c r="AJ20" i="13"/>
  <c r="AE39" i="13"/>
  <c r="H39" i="13"/>
  <c r="AH13" i="13"/>
  <c r="L144" i="16" s="1"/>
  <c r="AA39" i="13"/>
  <c r="K39" i="13"/>
  <c r="AJ31" i="13"/>
  <c r="AJ22" i="13"/>
  <c r="AC39" i="13"/>
  <c r="AH18" i="13"/>
  <c r="L147" i="16" s="1"/>
  <c r="AH22" i="13"/>
  <c r="L151" i="16" s="1"/>
  <c r="G22" i="12"/>
  <c r="W22" i="12"/>
  <c r="E22" i="12"/>
  <c r="U22" i="12"/>
  <c r="Q22" i="12"/>
  <c r="N22" i="12"/>
  <c r="K20" i="12"/>
  <c r="D20" i="12"/>
  <c r="S22" i="12"/>
  <c r="O22" i="12"/>
  <c r="AE22" i="12"/>
  <c r="F22" i="12"/>
  <c r="T22" i="12"/>
  <c r="V22" i="12"/>
  <c r="AC22" i="12"/>
  <c r="Z20" i="12"/>
  <c r="J22" i="12"/>
  <c r="AF20" i="12"/>
  <c r="Y20" i="12"/>
  <c r="X22" i="12"/>
  <c r="H20" i="12"/>
  <c r="J20" i="12"/>
  <c r="D22" i="12"/>
  <c r="V20" i="12"/>
  <c r="K22" i="12"/>
  <c r="AA22" i="12"/>
  <c r="Q20" i="12"/>
  <c r="L22" i="12"/>
  <c r="AB22" i="12"/>
  <c r="U20" i="12"/>
  <c r="R22" i="12"/>
  <c r="S20" i="12"/>
  <c r="O20" i="12"/>
  <c r="AE20" i="12"/>
  <c r="M22" i="12"/>
  <c r="AH14" i="12"/>
  <c r="L130" i="16" s="1"/>
  <c r="W20" i="12"/>
  <c r="X20" i="12"/>
  <c r="AC20" i="12"/>
  <c r="G20" i="12"/>
  <c r="H22" i="12"/>
  <c r="F20" i="12"/>
  <c r="R20" i="12"/>
  <c r="M20" i="12"/>
  <c r="T20" i="12"/>
  <c r="AH15" i="12"/>
  <c r="L131" i="16" s="1"/>
  <c r="S36" i="11"/>
  <c r="E34" i="11"/>
  <c r="D36" i="11"/>
  <c r="W34" i="11"/>
  <c r="AC34" i="11"/>
  <c r="L36" i="11"/>
  <c r="AE34" i="11"/>
  <c r="U36" i="11"/>
  <c r="AB34" i="11"/>
  <c r="Y34" i="11"/>
  <c r="X34" i="11"/>
  <c r="V36" i="11"/>
  <c r="Z36" i="11"/>
  <c r="AJ13" i="11"/>
  <c r="F36" i="11"/>
  <c r="C34" i="11"/>
  <c r="O34" i="11"/>
  <c r="P34" i="11"/>
  <c r="AJ21" i="11"/>
  <c r="V34" i="11"/>
  <c r="F34" i="11"/>
  <c r="J110" i="16"/>
  <c r="H110" i="16" s="1"/>
  <c r="J105" i="16"/>
  <c r="H105" i="16" s="1"/>
  <c r="C36" i="11"/>
  <c r="AH27" i="11"/>
  <c r="L117" i="16" s="1"/>
  <c r="AJ26" i="11"/>
  <c r="Y36" i="11"/>
  <c r="AH14" i="11"/>
  <c r="L104" i="16" s="1"/>
  <c r="R34" i="11"/>
  <c r="AA36" i="11"/>
  <c r="AH15" i="11"/>
  <c r="L105" i="16" s="1"/>
  <c r="AJ14" i="11"/>
  <c r="L34" i="11"/>
  <c r="AH13" i="11"/>
  <c r="L103" i="16" s="1"/>
  <c r="M39" i="10"/>
  <c r="AC39" i="10"/>
  <c r="D41" i="10"/>
  <c r="Q41" i="10"/>
  <c r="Z41" i="10"/>
  <c r="S39" i="10"/>
  <c r="G39" i="10"/>
  <c r="E39" i="10"/>
  <c r="M41" i="10"/>
  <c r="S41" i="10"/>
  <c r="Y41" i="10"/>
  <c r="L41" i="10"/>
  <c r="T41" i="10"/>
  <c r="AA41" i="10"/>
  <c r="K41" i="10"/>
  <c r="U39" i="10"/>
  <c r="W39" i="10"/>
  <c r="P39" i="10"/>
  <c r="O39" i="10"/>
  <c r="C41" i="10"/>
  <c r="I41" i="10"/>
  <c r="L39" i="10"/>
  <c r="J39" i="10"/>
  <c r="Z39" i="10"/>
  <c r="D39" i="10"/>
  <c r="AB39" i="10"/>
  <c r="AH30" i="10"/>
  <c r="L89" i="16" s="1"/>
  <c r="R39" i="10"/>
  <c r="AJ32" i="10"/>
  <c r="AH32" i="10"/>
  <c r="AJ27" i="10"/>
  <c r="H39" i="10"/>
  <c r="AF39" i="10"/>
  <c r="X39" i="10"/>
  <c r="T39" i="10"/>
  <c r="AH27" i="10"/>
  <c r="L87" i="16" s="1"/>
  <c r="K40" i="9"/>
  <c r="I42" i="9"/>
  <c r="AD40" i="9"/>
  <c r="X40" i="9"/>
  <c r="AC40" i="9"/>
  <c r="V42" i="9"/>
  <c r="H40" i="9"/>
  <c r="AJ9" i="9"/>
  <c r="L42" i="9"/>
  <c r="AA42" i="9"/>
  <c r="C42" i="9"/>
  <c r="S42" i="9"/>
  <c r="J42" i="9"/>
  <c r="O42" i="9"/>
  <c r="AB42" i="9"/>
  <c r="E40" i="9"/>
  <c r="N42" i="9"/>
  <c r="Q42" i="9"/>
  <c r="P40" i="9"/>
  <c r="AE42" i="9"/>
  <c r="Q40" i="9"/>
  <c r="F42" i="9"/>
  <c r="T40" i="9"/>
  <c r="M42" i="9"/>
  <c r="V40" i="9"/>
  <c r="U40" i="9"/>
  <c r="D42" i="9"/>
  <c r="Y42" i="9"/>
  <c r="R42" i="9"/>
  <c r="S40" i="9"/>
  <c r="G42" i="9"/>
  <c r="P42" i="9"/>
  <c r="AF42" i="9"/>
  <c r="R40" i="9"/>
  <c r="G40" i="9"/>
  <c r="AJ18" i="9"/>
  <c r="C40" i="9"/>
  <c r="O40" i="9"/>
  <c r="AJ20" i="9"/>
  <c r="AE40" i="9"/>
  <c r="AH27" i="9"/>
  <c r="L57" i="16" s="1"/>
  <c r="I40" i="9"/>
  <c r="Y40" i="9"/>
  <c r="AJ25" i="9"/>
  <c r="AH33" i="9"/>
  <c r="L62" i="16" s="1"/>
  <c r="W40" i="9"/>
  <c r="AH18" i="9"/>
  <c r="L48" i="16" s="1"/>
  <c r="AJ33" i="9"/>
  <c r="J131" i="16"/>
  <c r="AH16" i="12"/>
  <c r="L132" i="16" s="1"/>
  <c r="AJ16" i="12"/>
  <c r="AJ15" i="12"/>
  <c r="C20" i="12"/>
  <c r="AJ14" i="12"/>
  <c r="K130" i="16"/>
  <c r="C22" i="12"/>
  <c r="H146" i="16"/>
  <c r="H148" i="16"/>
  <c r="H40" i="16"/>
  <c r="H152" i="16"/>
  <c r="AJ27" i="9"/>
  <c r="AH26" i="9"/>
  <c r="L56" i="16" s="1"/>
  <c r="AJ26" i="9"/>
  <c r="AH25" i="9"/>
  <c r="L55" i="16" s="1"/>
  <c r="AH24" i="9"/>
  <c r="L54" i="16" s="1"/>
  <c r="AJ24" i="9"/>
  <c r="AH23" i="9"/>
  <c r="L53" i="16" s="1"/>
  <c r="AJ23" i="9"/>
  <c r="AH20" i="9"/>
  <c r="L50" i="16" s="1"/>
  <c r="H160" i="16"/>
  <c r="H192" i="16"/>
  <c r="H150" i="16"/>
  <c r="H55" i="16"/>
  <c r="H147" i="16"/>
  <c r="H48" i="16"/>
  <c r="H172" i="16"/>
  <c r="H62" i="16"/>
  <c r="H116" i="16"/>
  <c r="H159" i="16"/>
  <c r="H56" i="16"/>
  <c r="H104" i="16"/>
  <c r="H107" i="16"/>
  <c r="H88" i="16"/>
  <c r="H190" i="16"/>
  <c r="H171" i="16"/>
  <c r="H179" i="16"/>
  <c r="H181" i="16"/>
  <c r="H57" i="16"/>
  <c r="H194" i="16"/>
  <c r="H87" i="16"/>
  <c r="H103" i="16"/>
  <c r="J19" i="16"/>
  <c r="H175" i="16"/>
  <c r="K19" i="16"/>
  <c r="H82" i="16"/>
  <c r="H149" i="16"/>
  <c r="H144" i="16"/>
  <c r="H54" i="16"/>
  <c r="H117" i="16"/>
  <c r="H50" i="16"/>
  <c r="H151" i="16"/>
  <c r="H183" i="16"/>
  <c r="J196" i="16" l="1"/>
  <c r="J20" i="16" s="1"/>
  <c r="K196" i="16"/>
  <c r="H161" i="16"/>
  <c r="H19" i="16" s="1"/>
  <c r="K134" i="16"/>
  <c r="J134" i="16"/>
  <c r="J18" i="16" s="1"/>
  <c r="H119" i="16"/>
  <c r="H17" i="16" s="1"/>
  <c r="H63" i="16"/>
  <c r="H15" i="16" s="1"/>
  <c r="I16" i="16"/>
  <c r="I22" i="16" s="1"/>
  <c r="J93" i="16"/>
  <c r="J16" i="16" s="1"/>
  <c r="H93" i="16"/>
  <c r="H16" i="16" s="1"/>
  <c r="J119" i="16"/>
  <c r="J17" i="16" s="1"/>
  <c r="L17" i="16" s="1"/>
  <c r="L91" i="16"/>
  <c r="H182" i="16"/>
  <c r="H191" i="16"/>
  <c r="H131" i="16"/>
  <c r="H130" i="16"/>
  <c r="L19" i="16"/>
  <c r="L15" i="16"/>
  <c r="L161" i="16"/>
  <c r="L63" i="16"/>
  <c r="H196" i="16" l="1"/>
  <c r="H20" i="16" s="1"/>
  <c r="L134" i="16"/>
  <c r="H134" i="16"/>
  <c r="H18" i="16" s="1"/>
  <c r="K18" i="16"/>
  <c r="L18" i="16" s="1"/>
  <c r="I26" i="16"/>
  <c r="AU7" i="20" s="1"/>
  <c r="K20" i="16"/>
  <c r="L21" i="16"/>
  <c r="L196" i="16"/>
  <c r="J22" i="16"/>
  <c r="L119" i="16"/>
  <c r="L93" i="16"/>
  <c r="L16" i="16"/>
  <c r="AI7" i="20"/>
  <c r="AF7" i="20"/>
  <c r="AG7" i="20"/>
  <c r="AH7" i="20"/>
  <c r="AE7" i="20"/>
  <c r="O7" i="20"/>
  <c r="K7" i="20"/>
  <c r="L7" i="20"/>
  <c r="M7" i="20"/>
  <c r="N7" i="20"/>
  <c r="T7" i="20"/>
  <c r="Q7" i="20"/>
  <c r="R7" i="20"/>
  <c r="S7" i="20"/>
  <c r="P7" i="20"/>
  <c r="Y7" i="20"/>
  <c r="V7" i="20"/>
  <c r="W7" i="20"/>
  <c r="X7" i="20"/>
  <c r="U7" i="20"/>
  <c r="K22" i="16" l="1"/>
  <c r="L22" i="16" s="1"/>
  <c r="AN7" i="20"/>
  <c r="H22" i="16"/>
  <c r="H26" i="16" s="1"/>
  <c r="AJ7" i="20"/>
  <c r="AM7" i="20"/>
  <c r="AL7" i="20"/>
  <c r="AK7" i="20"/>
  <c r="L20" i="16"/>
  <c r="J26" i="16"/>
  <c r="AD7" i="20"/>
  <c r="AB7" i="20"/>
  <c r="AC7" i="20"/>
  <c r="Z7" i="20"/>
  <c r="AA7" i="20"/>
  <c r="K26" i="16" l="1"/>
  <c r="AW7" i="20" s="1"/>
  <c r="AT7" i="20"/>
  <c r="AV7" i="20"/>
  <c r="L26" i="16" l="1"/>
  <c r="AX7" i="20" s="1"/>
  <c r="H28" i="16"/>
</calcChain>
</file>

<file path=xl/sharedStrings.xml><?xml version="1.0" encoding="utf-8"?>
<sst xmlns="http://schemas.openxmlformats.org/spreadsheetml/2006/main" count="2901" uniqueCount="660">
  <si>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</si>
  <si>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</si>
  <si>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</si>
  <si>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</si>
  <si>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</si>
  <si>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</si>
  <si>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</si>
  <si>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</si>
  <si>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</si>
  <si>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</si>
  <si>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</si>
  <si>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</si>
  <si>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</si>
  <si>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Indicate in Column B the tools that are applicable for this review.</t>
  </si>
  <si>
    <t>Tools in this Workbook</t>
  </si>
  <si>
    <t>Applicable
(Yes/No)</t>
  </si>
  <si>
    <t>Yes</t>
  </si>
  <si>
    <t>Post-Payment Review Tool for Providers (Generic)</t>
  </si>
  <si>
    <t>Post-Payment Review Tool for Innovations Waiver Service Providers</t>
  </si>
  <si>
    <t>Post-Payment Review Tool for Providers (Outpatient Opioid Treatment)</t>
  </si>
  <si>
    <t>Post-Payment Review Tool for Providers (Diagnostic Assessment)</t>
  </si>
  <si>
    <t>Post-Payment Review Tool for Providers (Residential Providers Excluding PRTF)</t>
  </si>
  <si>
    <t>Post-Payment Review Tool for Providers (PRTF)</t>
  </si>
  <si>
    <t>Enter the information requested below (if applicable) for internal LME-MCO use only.
To be used by the LME-MCO in accordance with monitoring guidelines to determine which tools are required.</t>
  </si>
  <si>
    <t>Date of most recent DHSR Survey:</t>
  </si>
  <si>
    <t>Service Category (See "Frequency-Licensed Surveys" worksheet):</t>
  </si>
  <si>
    <t>Type of DHSR Survey:</t>
  </si>
  <si>
    <t>DHSR Survey Findings:</t>
  </si>
  <si>
    <t>FACILITY NAME:</t>
  </si>
  <si>
    <t>REVIEW DATE(S):</t>
  </si>
  <si>
    <t>SCORE</t>
  </si>
  <si>
    <t>ITEM:</t>
  </si>
  <si>
    <t># MET</t>
  </si>
  <si>
    <t>% MET</t>
  </si>
  <si>
    <t># NOT MET</t>
  </si>
  <si>
    <t>% NOT MET</t>
  </si>
  <si>
    <t># N/A</t>
  </si>
  <si>
    <t>1.</t>
  </si>
  <si>
    <t>2.</t>
  </si>
  <si>
    <t>3.</t>
  </si>
  <si>
    <t>4.</t>
  </si>
  <si>
    <t>5.</t>
  </si>
  <si>
    <t>6.</t>
  </si>
  <si>
    <t>7.</t>
  </si>
  <si>
    <t>8.</t>
  </si>
  <si>
    <t>9.</t>
  </si>
  <si>
    <t>10.</t>
  </si>
  <si>
    <t>11.</t>
  </si>
  <si>
    <t>12.</t>
  </si>
  <si>
    <t>13.</t>
  </si>
  <si>
    <t>14.</t>
  </si>
  <si>
    <t>15.</t>
  </si>
  <si>
    <t>16.</t>
  </si>
  <si>
    <t>17.</t>
  </si>
  <si>
    <t>18.</t>
  </si>
  <si>
    <t>REVIEWER'S INITIALS:</t>
  </si>
  <si>
    <t>Total Met:</t>
  </si>
  <si>
    <t>% Met:</t>
  </si>
  <si>
    <t>Total Not Met:</t>
  </si>
  <si>
    <t>% Not Met:</t>
  </si>
  <si>
    <t>Total N/A</t>
  </si>
  <si>
    <t>COMMENTS: [For Record #1-10]</t>
  </si>
  <si>
    <t>COMMENTS: [For Record #11-20]</t>
  </si>
  <si>
    <t>COMMENTS: [For Record #21-30]</t>
  </si>
  <si>
    <t>REVIEW ITEM:</t>
  </si>
  <si>
    <t>Record</t>
  </si>
  <si>
    <t># Met</t>
  </si>
  <si>
    <t># Not Met</t>
  </si>
  <si>
    <t>DHHS Post-Payment Review Tool for Providers (Generic)</t>
  </si>
  <si>
    <t>DHHS Post-Payment Review Tool for Providers</t>
  </si>
  <si>
    <t>From date:</t>
  </si>
  <si>
    <t>To date:</t>
  </si>
  <si>
    <t>Is the documentation signed by the person who delivered the service?</t>
  </si>
  <si>
    <t>Does the documentation reflect treatment for the duration of the service billed?</t>
  </si>
  <si>
    <t>Does the documentation include an assessment of progress toward goals?</t>
  </si>
  <si>
    <t>Is the service note individualized specific to the date of service?</t>
  </si>
  <si>
    <t>Do the units billed correspond to the duration documented on the service note?</t>
  </si>
  <si>
    <t>Staff name:</t>
  </si>
  <si>
    <t>Earliest "From date":</t>
  </si>
  <si>
    <t>Latest "To date":</t>
  </si>
  <si>
    <t>DHHS Post-Payment Review Tool for Innovations Waiver Service Providers</t>
  </si>
  <si>
    <t>Authorizations/Continued Need Review/Plan of Care</t>
  </si>
  <si>
    <t>Service Documentation</t>
  </si>
  <si>
    <t>Does the documentation reflect interventions/treatment for the duration of the service billed?</t>
  </si>
  <si>
    <t>Is the documentation initialed and signed within the designated timeframe by the person who delivered the service?</t>
  </si>
  <si>
    <t>Qualifications/Supervision/Record Checks</t>
  </si>
  <si>
    <t>Is there documentation that the staff is qualified to provide the service billed?</t>
  </si>
  <si>
    <t>Was the Health Care Registry check completed for the staff prior to the event’s date of service?</t>
  </si>
  <si>
    <t>DHHS Post-Payment Review Tool For Providers
Outpatient Opioid Treatment</t>
  </si>
  <si>
    <t>Authorizations/Person Centered Plan</t>
  </si>
  <si>
    <t>Qualifications</t>
  </si>
  <si>
    <t>DHHS Post-Payment Review Tool for Providers
Diagnostic Assessment</t>
  </si>
  <si>
    <t>DHHS Post-Payment Review Tool for Providers
Residential Providers (Excluding PRTF)</t>
  </si>
  <si>
    <t>Does the service documentation include an assessment of progress toward goals?</t>
  </si>
  <si>
    <t>Authorizations</t>
  </si>
  <si>
    <t>Treatment Plan/Service Documentation</t>
  </si>
  <si>
    <t>Does the documentation include a valid signature within the designated timeframe by the person who delivered the service?</t>
  </si>
  <si>
    <t>Does the service note reflect an assessment of progress toward goals?</t>
  </si>
  <si>
    <t>LOCATION:</t>
  </si>
  <si>
    <t>Include</t>
  </si>
  <si>
    <t>Results?</t>
  </si>
  <si>
    <t># Scorable Items</t>
  </si>
  <si>
    <t>% Met</t>
  </si>
  <si>
    <t># Scorable Records</t>
  </si>
  <si>
    <t>TOTAL</t>
  </si>
  <si>
    <t>Does the documentation indicate that the requirements of the service definition/rule were met?</t>
  </si>
  <si>
    <t>Is the staff supervision plan implemented as written?</t>
  </si>
  <si>
    <t>Did the provider agency require disclosure of any criminal conviction by the staff person(s) who provided this service?</t>
  </si>
  <si>
    <t>Post-Payment Review Tool For Providers (Outpatient Opioid Treatment)</t>
  </si>
  <si>
    <t>Is the date of service covered by a valid PCP?</t>
  </si>
  <si>
    <t>Is there a discharge plan in the service record?</t>
  </si>
  <si>
    <t>Is there documentation that the discharge plan was discussed with the service recipient?</t>
  </si>
  <si>
    <t>Post-Payment Review Tool For Providers (Diagnostic Assessment)</t>
  </si>
  <si>
    <t>Are the required elements addressed within the Diagnostic Assessment?</t>
  </si>
  <si>
    <t>Post-Payment Review Tool For Providers (Residential Providers Excluding PRTF)</t>
  </si>
  <si>
    <t>Is there documentation that the staff is (are) qualified to provide the service billed?</t>
  </si>
  <si>
    <t>Post-Payment Review Tool For Providers (PRTF)</t>
  </si>
  <si>
    <t>Is there a valid Certificate of Need [CON] for the service billed?</t>
  </si>
  <si>
    <t>Is the date of service covered by a valid treatment plan?</t>
  </si>
  <si>
    <t>Is there evidence that the child met the eligibility requirements for admission or continued stay?</t>
  </si>
  <si>
    <t>Did the provider agency complete a NC Health Care Personnel Registry check prior to this date of service?</t>
  </si>
  <si>
    <t># Scorable Records / Items</t>
  </si>
  <si>
    <t>Note:</t>
  </si>
  <si>
    <t>Scorable records or items do not include those determined to be N/A.</t>
  </si>
  <si>
    <t>Provider Name:</t>
  </si>
  <si>
    <t>Facility Name:</t>
  </si>
  <si>
    <t>Location:</t>
  </si>
  <si>
    <t>Review Date</t>
  </si>
  <si>
    <t>Reviewer</t>
  </si>
  <si>
    <t>Individual's Name</t>
  </si>
  <si>
    <t>Date of Birth</t>
  </si>
  <si>
    <t>Record #</t>
  </si>
  <si>
    <t>Type of Review</t>
  </si>
  <si>
    <t>Services Provided</t>
  </si>
  <si>
    <t>Staff Reviewed</t>
  </si>
  <si>
    <t>Staff Title of Position</t>
  </si>
  <si>
    <t>Service Type</t>
  </si>
  <si>
    <t>Review/Audit Date</t>
  </si>
  <si>
    <t>Reviewer/Auditor</t>
  </si>
  <si>
    <t>Control #</t>
  </si>
  <si>
    <t>Date of Service</t>
  </si>
  <si>
    <t>Units Billed</t>
  </si>
  <si>
    <t>PROC Code</t>
  </si>
  <si>
    <t>DHHS Review Tools For Providers Summary Results</t>
  </si>
  <si>
    <t>Post-Payment Review Tool for Providers</t>
  </si>
  <si>
    <t>Post-Payment Review Tool For Innovations Waiver Service Providers</t>
  </si>
  <si>
    <t>LME-MCO</t>
  </si>
  <si>
    <t>Provider Name</t>
  </si>
  <si>
    <t>Facility Name (Service Site)</t>
  </si>
  <si>
    <t>Location (Address)</t>
  </si>
  <si>
    <t>NPI</t>
  </si>
  <si>
    <t>MHL #</t>
  </si>
  <si>
    <t>Begin Review Date</t>
  </si>
  <si>
    <t>End Review Date</t>
  </si>
  <si>
    <t># Scorable Items &amp; Records</t>
  </si>
  <si>
    <t># ScorableRecords</t>
  </si>
  <si>
    <t>This list used in the Workbook Set-Up worksheet LME-MCO drop-down box.</t>
  </si>
  <si>
    <t>Range Name = LME_MCO</t>
  </si>
  <si>
    <t>LME-MCOs</t>
  </si>
  <si>
    <t>Cardinal Innovations Healthcare Solutions</t>
  </si>
  <si>
    <t>EastPointe</t>
  </si>
  <si>
    <t>Partners Behavioral Health Management</t>
  </si>
  <si>
    <t>Sandhills Center</t>
  </si>
  <si>
    <t>PROVIDER #:</t>
  </si>
  <si>
    <t>NPI #  /  PROVIDER #:</t>
  </si>
  <si>
    <t>Provider #:</t>
  </si>
  <si>
    <t>Provider #</t>
  </si>
  <si>
    <t>Does the documentation [MAR] include a valid signature or initials of the person who delivered the service?</t>
  </si>
  <si>
    <t>Does the service documentation contain the required elements of a modified service note?</t>
  </si>
  <si>
    <t>Is there evidence of involvement of the family or legally responsible person in the development of goals, treatment process, and discharge plans?</t>
  </si>
  <si>
    <t xml:space="preserve">Is the family or legally responsible person actively involved in the treatment as required in the plan, or is there evidence of active, ongoing efforts being made to involve them? </t>
  </si>
  <si>
    <t>Did the provider agency require disclosure of any criminal conviction by the staff person(s) who provided this service [for unlicensed services and those hired with licensed services prior to 3/24/05]?</t>
  </si>
  <si>
    <t>COMMENTS: [For Staff #21 - 30]</t>
  </si>
  <si>
    <t>COMMENTS: [For Staff #11 - 20]</t>
  </si>
  <si>
    <t>COMMENTS: [For Staff #1 - 10]</t>
  </si>
  <si>
    <t>Date:</t>
  </si>
  <si>
    <t>Education</t>
  </si>
  <si>
    <t>Date of Hire</t>
  </si>
  <si>
    <t>Name</t>
  </si>
  <si>
    <t>Position</t>
  </si>
  <si>
    <t>STAFF</t>
  </si>
  <si>
    <t>NPI#:</t>
  </si>
  <si>
    <t>Use this worksheet to answer questions related to specific service requirements, staff qualification/training requirements, supervision, health care registry, criminal record disclosure/check in the Generic Post-Payment Review Tool.</t>
  </si>
  <si>
    <t>Summary Results For All Post-Payment Review Items</t>
  </si>
  <si>
    <t>Overall Results
(All Post-Payment Review Items)</t>
  </si>
  <si>
    <t>Staff Qualifications Worksheet for Mobile Crisis Management</t>
  </si>
  <si>
    <t>Use this worksheet to answer questions related to specific service requirements, staff qualification/training requirements, supervision, health care registry, criminal record disclosure/check in the Diagnostic Assessment Post-Payment Review Tool.</t>
  </si>
  <si>
    <t>Staff Qualifications Worksheet for Diagnostic/Assessment</t>
  </si>
  <si>
    <t>Staff Qualifications Worksheet for Intensive In-Home (IIH)</t>
  </si>
  <si>
    <t>Staff Qualifications Worksheet for Multi-Systemic Therapy (MST)</t>
  </si>
  <si>
    <t>MST Introductory Training</t>
  </si>
  <si>
    <t>Staff Qualifications Worksheet for Community Support Team (CST)</t>
  </si>
  <si>
    <t>Staff Qualifications Worksheet for Substance Abuse Intensive Outpatient Program (SAIOP)</t>
  </si>
  <si>
    <t>Staff Qualifications Worksheet for Psychosocial Rehabilitation (PSR)</t>
  </si>
  <si>
    <t>Staff Qualifications Worksheet for Child and Adolescent Day Treatment</t>
  </si>
  <si>
    <t>Use this worksheet to answer questions related to specific service requirements, staff qualification/training requirements, supervision, health care registry, criminal record disclosure/check in the Innovations Waiver Post-Payment Review Tool.</t>
  </si>
  <si>
    <t>Staff Qualifications Worksheet for Innovations Waiver</t>
  </si>
  <si>
    <t>DHHS Post-Payment Review Tool for Providers
Psychiatric Residential Treatment Program (PRTF)</t>
  </si>
  <si>
    <t>Staff Qualifications Worksheet for Outpatient Opioid Treatment</t>
  </si>
  <si>
    <t>Use this worksheet to answer questions related to specific service requirements, staff qualification/training requirements, supervision, health care registry, criminal record disclosure/check in the Outpatient Opioid Treatment Post-Payment Review Tool.</t>
  </si>
  <si>
    <t>CAUTION:  This worksheet contains PHI and requires the file to be stored in a secure location and encrypted/password protected prior to emailing.</t>
  </si>
  <si>
    <t>Use this worksheet to list personnel records to be reviewed</t>
  </si>
  <si>
    <t>Amount Paid</t>
  </si>
  <si>
    <t>Payer Source</t>
  </si>
  <si>
    <t>Is there a valid service plan current for the date of service?</t>
  </si>
  <si>
    <t>Does the person providing the service meet staff requirements for the service provided?  [Staff must be a Registered Nurse, Licensed Practical Nurse, Physician, or Pharmacist.]</t>
  </si>
  <si>
    <t>Does the person providing the service meet staff requirements for the service provided?</t>
  </si>
  <si>
    <t>Did the psychiatrist provide weekly consultation to review medications with this child?</t>
  </si>
  <si>
    <t xml:space="preserve">Is family/legally responsible person involved in treatment as required, or is there evidence of active, ongoing efforts being made to involve them? </t>
  </si>
  <si>
    <t>Does the documentation indicate that the requirements of the service definition were met?</t>
  </si>
  <si>
    <t>Does the recipient meet entrance criteria per the service definition?</t>
  </si>
  <si>
    <t>Is there a valid consent for treatment in the service record?</t>
  </si>
  <si>
    <t>Post-Payment Review Tool for Providers - Generic</t>
  </si>
  <si>
    <t>Post-Payment Review Tool for Providers - Innovations Waiver</t>
  </si>
  <si>
    <t>Post-Payment Review Tool for Providers - Outpatient Opiod Treatment</t>
  </si>
  <si>
    <t>Post-Payment Review Tool for Providers - Diagnostic Assessment</t>
  </si>
  <si>
    <t>Post-Payment Review Tool for Providers - Residential Providers (Excluding PRTF)</t>
  </si>
  <si>
    <t>Post-Payment Review Tool for Providers - PRTF</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</si>
  <si>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</si>
  <si>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</si>
  <si>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</si>
  <si>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Provider Review Summary of Results</t>
  </si>
  <si>
    <t>Overall Summary</t>
  </si>
  <si>
    <t>Detailed Results For Each Tool</t>
  </si>
  <si>
    <t>.1100 Partial hospitalization-Individuals-Acute MI</t>
  </si>
  <si>
    <t xml:space="preserve">.1200 Psychosocial Rehab-Individuals-SPMI </t>
  </si>
  <si>
    <t>.1300 Residential treatment-Minors—Level II</t>
  </si>
  <si>
    <t>.1400 Day treatment-Minors-MI</t>
  </si>
  <si>
    <t>.1700 Residential Tx Staff Secure-Minors-Level III</t>
  </si>
  <si>
    <t>.1800 Intensive Residential Tx-Minors-Level IV</t>
  </si>
  <si>
    <t xml:space="preserve">.1900 PRTF – PRTF-Minors  </t>
  </si>
  <si>
    <t>.2100 Specialized community residential for individuals with developmental disabilities</t>
  </si>
  <si>
    <t>.3100 Non-hospital med detox</t>
  </si>
  <si>
    <t>.3200 Social setting detox-SA</t>
  </si>
  <si>
    <t>.3300 Outpatient detoxification-SA</t>
  </si>
  <si>
    <t>.3400 Residential treatment-SA</t>
  </si>
  <si>
    <t>.3500 Outpatient-Individuals with SA</t>
  </si>
  <si>
    <t>.3600 Outpatient narcotic addiction treatment</t>
  </si>
  <si>
    <t>.3700 Day treatment-Adults-SA</t>
  </si>
  <si>
    <t>.4100 Therapeutic res-Adults/Child</t>
  </si>
  <si>
    <t>.4300 Therapeutic Community-Adults-SA</t>
  </si>
  <si>
    <t>.4400 SAIOP</t>
  </si>
  <si>
    <t>.4500 SACOT</t>
  </si>
  <si>
    <t>.5000 Facility based crisis-All disability groups</t>
  </si>
  <si>
    <t xml:space="preserve">.5100 Community respite-All disability  </t>
  </si>
  <si>
    <t>.5200 Residential camps-Minors</t>
  </si>
  <si>
    <t>.5400 Day activity-All disability</t>
  </si>
  <si>
    <t>.5500 Sheltered Workshops-All disability</t>
  </si>
  <si>
    <t>Name of Reviewer(s):</t>
  </si>
  <si>
    <t>Review Date(s):</t>
  </si>
  <si>
    <t>Type of Review:</t>
  </si>
  <si>
    <t>Is the service plan individualized?</t>
  </si>
  <si>
    <t>Is there a service note signed by the person who delivered the service within the required timeframe?</t>
  </si>
  <si>
    <t>Does the service note relate to the goal(s) listed in the service plan?</t>
  </si>
  <si>
    <t>Is the service note individualized and specific to the date of service?</t>
  </si>
  <si>
    <t xml:space="preserve">Does the documentation include an assessment of progress toward goals? </t>
  </si>
  <si>
    <t>Was there a Health Care Personnel Registry check completed for the staff prior to this event’s date of service [unlicensed employees only]?</t>
  </si>
  <si>
    <t>Was the appropriate criminal record check completed prior to this date of service?</t>
  </si>
  <si>
    <t>Are the short range goals on the ISP current and valid for the date of service?</t>
  </si>
  <si>
    <t>Does the documentation on the service note/grid match the short range goals on the ISP?</t>
  </si>
  <si>
    <t>Plan of Care</t>
  </si>
  <si>
    <t>Does the individual meet the entrance criteria for this service?</t>
  </si>
  <si>
    <t>Does the individual meet Continued Service and Utilization Review Criteria?  [Level of functioning not restored or the individual continues to be at risk for relapse, OR ASAM Criteria for Dimension 5 Relapse Continued Use or Continued Problem Potential.]</t>
  </si>
  <si>
    <t>Does the individual meet Continued Service and Utilization Review Criteria?</t>
  </si>
  <si>
    <t>Is one of the qualified team members a professional whose licensure or certification authorizes the practitioner to diagnose mental illnesses and/or addictive disorders?</t>
  </si>
  <si>
    <t>Is one of the qualified team members an MD, DO, Nurse Practitioner, Physician Assistant, or Licensed Psychologist [CCS or LCAS for substance abuse, master’s level QP for DD]?</t>
  </si>
  <si>
    <t>Is one of the qualified team members a professional whose licensure/certification authorizes the practitioner to diagnose MI and/or addictive disorders?</t>
  </si>
  <si>
    <t>Is one of the qualified team members an MD, DO, Nurse Practitioner, Physician Assistant, or Licensed Psychologist?</t>
  </si>
  <si>
    <r>
      <t>Are the following elements addressed within the Diagnostic Assessment? (</t>
    </r>
    <r>
      <rPr>
        <b/>
        <sz val="10"/>
        <color indexed="10"/>
        <rFont val="Arial Narrow"/>
        <family val="2"/>
      </rPr>
      <t>ALL must be rated “Met” for the overall question to be rated “Met”.</t>
    </r>
    <r>
      <rPr>
        <sz val="10"/>
        <rFont val="Arial Narrow"/>
        <family val="2"/>
      </rPr>
      <t>)
a. a chronological general health and behavioral health history (includes both mental health and substance abuse) of the recipient’s symptoms, treatment, treatment response, and attitudes about treatment over time, emphasizing factors that have contributed to or inhibited previous recovery efforts;
b.strengths and weaknesses are identified in the biological, psychological, familial, social, developmental, and environmental dimensions;
c. a description of the presenting problems, including source of distress, precipitating events, associated problems or symptoms, recent progressions; and current medications;
d. strengths/problem summary which addresses risk of harm, functional status, co-morbidity, recovery environment, and treatment and recovery history;
e. DSM diagnosis;
f. evidence of an interdisciplinary team’s progress note that indicates the team reviewed and discussed the assessment;
g. a recommendation regarding target population eligibility; and
h. evidence of recipient participation, including families, or when applicable, guardians or other caregivers.</t>
    </r>
  </si>
  <si>
    <t>Is there a valid PCP/service plan for the date of service?</t>
  </si>
  <si>
    <t>Is the PCP/service plan individualized?</t>
  </si>
  <si>
    <t>Is there documentation that face-to-face clinical consultation is provided by a full time licensed professional for Level IV, and four hours per week for Level III?</t>
  </si>
  <si>
    <t>Is there documentation by the Qualified Professional for the provision of administrative and clinical services at the required minimum?</t>
  </si>
  <si>
    <t>Was there a Health Care Registry check completed for the staff prior to this event’s date of service?</t>
  </si>
  <si>
    <t>Is there documentation that face-to-face clinical consultation is provided by a full time licensed professional for Level IV, and 4 hrs/wk for Level III?</t>
  </si>
  <si>
    <t>Does the treatment plan address problems/diagnoses identified in the assessment that impact the child or adolescent's ability to function in a less restrictive setting, e.g., substance abuse, sexual acting out?</t>
  </si>
  <si>
    <t>Is there evidence that there is ongoing discharge planning throughout the course of treatment?</t>
  </si>
  <si>
    <t>Is there evidence of 24-hour on-site coverage by a registered nurse?</t>
  </si>
  <si>
    <t>Does the treatment plan address problems/diagnoses in assessment that impact the child/adolescent's ability to function in a less restrictive setting?</t>
  </si>
  <si>
    <t>Treatment Plan and Service Documentation</t>
  </si>
  <si>
    <t>Staff Qualifications Worksheet for Residential Treatment and Psychiatric Residential Treatment Program (PRTF)</t>
  </si>
  <si>
    <t>Credentials</t>
  </si>
  <si>
    <t>Experience per Rule</t>
  </si>
  <si>
    <t>Experience per Service Definition</t>
  </si>
  <si>
    <t>Job Description</t>
  </si>
  <si>
    <t>Licensed Professional, as applicable</t>
  </si>
  <si>
    <t>Is there a Supervision Plan, written and Implemented according to Rule?</t>
  </si>
  <si>
    <t>Is supervision being provided according to the service definition?</t>
  </si>
  <si>
    <t>Agency Orientation</t>
  </si>
  <si>
    <t>Medication Administration Training</t>
  </si>
  <si>
    <t>Training in Infectious Diseases and Bloodborne Pathogens</t>
  </si>
  <si>
    <t>Training in Confidentiality</t>
  </si>
  <si>
    <t>Training in Client Rights</t>
  </si>
  <si>
    <t>Training to meet the needs of clients as specified in the treatment plan</t>
  </si>
  <si>
    <t>Training in Alternatives to Restrictive Interventions</t>
  </si>
  <si>
    <t>19.</t>
  </si>
  <si>
    <t>20.</t>
  </si>
  <si>
    <t>Is at least one staff person who is trained in basic first aid, seizure management, Heimlich maneuver or other first aid techniques, and is currently certified in CPR, available in the facility at all times that a client is present?</t>
  </si>
  <si>
    <r>
      <rPr>
        <b/>
        <sz val="10"/>
        <color rgb="FFFF0000"/>
        <rFont val="Arial Narrow"/>
        <family val="2"/>
      </rPr>
      <t>FOR RESIDENTIAL TREATMENT ONLY</t>
    </r>
    <r>
      <rPr>
        <sz val="10"/>
        <rFont val="Arial Narrow"/>
        <family val="2"/>
      </rPr>
      <t>: Has at least one person for each shift completed sex offender training, when applicable?</t>
    </r>
  </si>
  <si>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</si>
  <si>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</si>
  <si>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</si>
  <si>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</si>
  <si>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</si>
  <si>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</si>
  <si>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</si>
  <si>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</si>
  <si>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</si>
  <si>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</si>
  <si>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</si>
  <si>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</si>
  <si>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</si>
  <si>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</si>
  <si>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</si>
  <si>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</si>
  <si>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</si>
  <si>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</si>
  <si>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</si>
  <si>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</si>
  <si>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</si>
  <si>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</si>
  <si>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Staff Qualifications Worksheet for Assertive Community Treatment Team (ACTT)</t>
  </si>
  <si>
    <t>Use this worksheet to answer questions related to specific service requirements, staff qualification/training requirements, supervision, health care registry, criminal record disclosure/check in the Residential Treatment and PRTF Post-Payment Review Tools.</t>
  </si>
  <si>
    <t>21.</t>
  </si>
  <si>
    <t>22.</t>
  </si>
  <si>
    <t>23.</t>
  </si>
  <si>
    <t>24.</t>
  </si>
  <si>
    <t>25.</t>
  </si>
  <si>
    <t>26.</t>
  </si>
  <si>
    <t>27.</t>
  </si>
  <si>
    <t>3 hours of additional training for each year of employment in an area that is fitting with his or her area of expertise?</t>
  </si>
  <si>
    <r>
      <rPr>
        <b/>
        <sz val="10"/>
        <color rgb="FFFF0000"/>
        <rFont val="Arial Narrow"/>
        <family val="2"/>
      </rPr>
      <t>FOR VOCATIONAL SPECIALISTS ONLY</t>
    </r>
    <r>
      <rPr>
        <sz val="10"/>
        <rFont val="Arial Narrow"/>
        <family val="2"/>
      </rPr>
      <t>:  Training in the evidence-based Individual Placement and Support Model (Drake, McHugo, Becker, Anthony, Clark, 1996)</t>
    </r>
  </si>
  <si>
    <r>
      <rPr>
        <b/>
        <sz val="10"/>
        <color rgb="FFFF0000"/>
        <rFont val="Arial Narrow"/>
        <family val="2"/>
      </rPr>
      <t>FOR SA SPECIALISTS ONLY</t>
    </r>
    <r>
      <rPr>
        <sz val="10"/>
        <rFont val="Arial Narrow"/>
        <family val="2"/>
      </rPr>
      <t>:  Training in Integrated Dual Disorder Treatment (Drake, Essock, Shaner, et al., 2001)</t>
    </r>
  </si>
  <si>
    <t>DHHS-approved training in high-fidelity ACT within the first 120 days of hire for this service</t>
  </si>
  <si>
    <t>Crisis Response training within the first 120 days of hire for this service</t>
  </si>
  <si>
    <t>DHHS-approved training in tenancy support, within the first 120 days of hire for this service</t>
  </si>
  <si>
    <t>Training in brief Motivational Interviewing within the first 120 days of hire for this service</t>
  </si>
  <si>
    <t>Training in Person-Centered Thinking [6 hours] within the first 120 days of hire for this service</t>
  </si>
  <si>
    <t>PCP Instructional Elements (QP responsible for PCP) (3 hours) within 120 days of hire for this service</t>
  </si>
  <si>
    <t>Crisis Response training (3 hours) within 30 days of hire for this service</t>
  </si>
  <si>
    <t>Service Definition Training (3 hours) within 30 days of hire for this service</t>
  </si>
  <si>
    <t>For Team Leaders and QPs responsible for PCP:  PCP Instructional Elements (3 hours) within 30 days of hire for this service</t>
  </si>
  <si>
    <t>Person-Centered Thinking Training (12 hours) within 90 days of hire for this service</t>
  </si>
  <si>
    <t>Training on Cognitive Behavior Therapy, Trauma Focused Therapy, or Illness Management &amp; Recovery [SAMHSA Toolkit] (24 hours/3-day minimum training), specific to the population to be served within 90 days of hire for this service</t>
  </si>
  <si>
    <t>Annual follow-up training and ongoing continuing education for fidelity to chosen modality for Cognitive Behavior Therapy, Trauma Focused Therapy, or Illness Management &amp; Recovery SAMHSA Toolkit (10 hours minimum, unless otherwise specified by developer of modality)</t>
  </si>
  <si>
    <t>MI Training by MINT Trainer (13 hours - mandatory 2-day training) within 90 days of hire for this service</t>
  </si>
  <si>
    <t>Supervisory Level Training [for Team Leaders only] required by developer of the designated therapy, practice, or model (12 hours) within 90 days of hire for this service</t>
  </si>
  <si>
    <t>Crisis Response Training (3 hours) within 30 days of hire for this service</t>
  </si>
  <si>
    <t>System of Care Training (11 hours) within 30 days of hire for this service</t>
  </si>
  <si>
    <t>Required training specific to the selected clinical model or Evidence Based Treatment within 30 days of hire for this service</t>
  </si>
  <si>
    <t>Is at least one staff person who is trained in basic first aid, seizure management, Heimlich maneuver or other first aid techniques, and is currently certified in CPR available in the facility at all times that a client is present?</t>
  </si>
  <si>
    <t>PCP Instructional Elements - QPs responsible for PCP (3 hours) within 30 days of hire for this service</t>
  </si>
  <si>
    <t>Person-Centered Thinking training (6 hours) within 90 days of hire for this service</t>
  </si>
  <si>
    <t>Is the staff member trained to have basic knowledge about mental illnesses and psychotropic medications and their side effects; developmental disabilities and accompanying behaviors; the nature of addiction and recovery and the withdrawal syndrome; and treatment methodologies for adults and children in crisis?</t>
  </si>
  <si>
    <t>Staff Qualifications Worksheet for Professional Treatment Services in Facility-Based Crisis Program</t>
  </si>
  <si>
    <t>PCP Instructional Elements [for IIH Team Leaders and QPs responsible for PCP] (3 hours) within 30 days of hire for this service</t>
  </si>
  <si>
    <t>Person-Centered Thinking training (12 hours) within 90 days of hire for this service</t>
  </si>
  <si>
    <t>Training on Trauma-Focused Therapy or Family Therapy or Cognitive Behavioral Therapy (24 hours/3-day minimum training) within 90 days of hire for this service</t>
  </si>
  <si>
    <t>Annual follow-up training for Trauma-Focused Therapy or Family Therapy or Cognitive Behavioral Therapy (10 hours minimum, unless specified by developer of modality)</t>
  </si>
  <si>
    <t>Introduction to System of Care (11 hours) within 90 days of hire for this service</t>
  </si>
  <si>
    <t>Training in appropriate crisis intervention strategies within the first 90 days of employment</t>
  </si>
  <si>
    <t>PCP  Instructional Elements (QP responsible for PCP) (3 hours) within 30 days of hire for this service</t>
  </si>
  <si>
    <t>MST Quarterly Training</t>
  </si>
  <si>
    <t>If providing transportation, does staff have a valid NC driver's license or other valid driver's license, a safe driving record, and an acceptable level of automobile liability insurance?</t>
  </si>
  <si>
    <t>Is staff member currently certified in CPR?</t>
  </si>
  <si>
    <t>Is staff member trained in First Aid?</t>
  </si>
  <si>
    <t>Has the staff member received continuing education to include understanding of: (1) the nature of addiction; and  (2) the withdrawal syndrome; and (3) group and family therapy?</t>
  </si>
  <si>
    <t>Does each facility have at least one staff member on duty trained in the following areas:  (1) drug abuse withdrawal symptoms; and (2) symptoms of secondary complications to drug addiction?</t>
  </si>
  <si>
    <t>PCP Instructional Elements - QP responsible for PCP (3 hours) within 60 days of IU #63 [dated November 2, 2009] or within 30 days of hire for this service, whichever comes first</t>
  </si>
  <si>
    <t>Staff Qualifications Worksheet for Partial Hospitalization, Substance Abuse Medically Monitored Community Residential Treatment, Non-Medical Community Residential Treatment, and All Detoxification Services</t>
  </si>
  <si>
    <t>Person Centered Thinking training (6 hours) within 90 days of hire for this service</t>
  </si>
  <si>
    <t>Staff Qualifications Worksheet for Substance Abuse Intensive Outpatient Program (SAIOP) and Substance Abuse Comprehensive Outpatient Treatment (SACOT) Program</t>
  </si>
  <si>
    <t>PCP Instructional Elements - QP responsible for PCP (3 hours) within 90 days of employment for this service</t>
  </si>
  <si>
    <t>Trillium Health Resources</t>
  </si>
  <si>
    <t>1a</t>
  </si>
  <si>
    <t>1b</t>
  </si>
  <si>
    <t>1c</t>
  </si>
  <si>
    <t>2a</t>
  </si>
  <si>
    <t>2b</t>
  </si>
  <si>
    <t>2c</t>
  </si>
  <si>
    <t>3a</t>
  </si>
  <si>
    <t>3b</t>
  </si>
  <si>
    <t>3c</t>
  </si>
  <si>
    <t>4a</t>
  </si>
  <si>
    <t>4b</t>
  </si>
  <si>
    <t>4c</t>
  </si>
  <si>
    <t>5a</t>
  </si>
  <si>
    <t>5b</t>
  </si>
  <si>
    <t>5c</t>
  </si>
  <si>
    <t>6a</t>
  </si>
  <si>
    <t>6b</t>
  </si>
  <si>
    <t>6c</t>
  </si>
  <si>
    <t>7a</t>
  </si>
  <si>
    <t>7b</t>
  </si>
  <si>
    <t>7c</t>
  </si>
  <si>
    <t>8a</t>
  </si>
  <si>
    <t>8b</t>
  </si>
  <si>
    <t>8c</t>
  </si>
  <si>
    <t>9a</t>
  </si>
  <si>
    <t>9b</t>
  </si>
  <si>
    <t>9c</t>
  </si>
  <si>
    <t>10a</t>
  </si>
  <si>
    <t>10b</t>
  </si>
  <si>
    <t>10c</t>
  </si>
  <si>
    <t>11a</t>
  </si>
  <si>
    <t>11b</t>
  </si>
  <si>
    <t>11c</t>
  </si>
  <si>
    <t>12a</t>
  </si>
  <si>
    <t>12b</t>
  </si>
  <si>
    <t>12c</t>
  </si>
  <si>
    <t>13a</t>
  </si>
  <si>
    <t>13b</t>
  </si>
  <si>
    <t>13c</t>
  </si>
  <si>
    <t>14a</t>
  </si>
  <si>
    <t>14b</t>
  </si>
  <si>
    <t>14c</t>
  </si>
  <si>
    <t>15a</t>
  </si>
  <si>
    <t>15b</t>
  </si>
  <si>
    <t>15c</t>
  </si>
  <si>
    <t>16a</t>
  </si>
  <si>
    <t>16b</t>
  </si>
  <si>
    <t>16c</t>
  </si>
  <si>
    <t>17a</t>
  </si>
  <si>
    <t>17b</t>
  </si>
  <si>
    <t>17c</t>
  </si>
  <si>
    <t>18a</t>
  </si>
  <si>
    <t>18b</t>
  </si>
  <si>
    <t>18c</t>
  </si>
  <si>
    <t>19a</t>
  </si>
  <si>
    <t>19b</t>
  </si>
  <si>
    <t>19c</t>
  </si>
  <si>
    <t>20a</t>
  </si>
  <si>
    <t>20b</t>
  </si>
  <si>
    <t>20c</t>
  </si>
  <si>
    <t>21a</t>
  </si>
  <si>
    <t>21b</t>
  </si>
  <si>
    <t>21c</t>
  </si>
  <si>
    <t>22a</t>
  </si>
  <si>
    <t>22b</t>
  </si>
  <si>
    <t>22c</t>
  </si>
  <si>
    <t>23a</t>
  </si>
  <si>
    <t>23b</t>
  </si>
  <si>
    <t>23c</t>
  </si>
  <si>
    <t>24a</t>
  </si>
  <si>
    <t>24b</t>
  </si>
  <si>
    <t>24c</t>
  </si>
  <si>
    <t>25a</t>
  </si>
  <si>
    <t>25b</t>
  </si>
  <si>
    <t>25c</t>
  </si>
  <si>
    <t>26a</t>
  </si>
  <si>
    <t>26b</t>
  </si>
  <si>
    <t>26c</t>
  </si>
  <si>
    <t>27a</t>
  </si>
  <si>
    <t>27b</t>
  </si>
  <si>
    <t>27c</t>
  </si>
  <si>
    <t>28a</t>
  </si>
  <si>
    <t>28b</t>
  </si>
  <si>
    <t>28c</t>
  </si>
  <si>
    <t>29a</t>
  </si>
  <si>
    <t>29b</t>
  </si>
  <si>
    <t>29c</t>
  </si>
  <si>
    <t>30a</t>
  </si>
  <si>
    <t>30b</t>
  </si>
  <si>
    <t>30c</t>
  </si>
  <si>
    <t>COMMENTS: [For Staff #1 - 4]</t>
  </si>
  <si>
    <t>COMMENTS: [For Staff #5 - 8]</t>
  </si>
  <si>
    <t>COMMENTS: [For Staff #9 - 12]</t>
  </si>
  <si>
    <t>COMMENTS: [For Staff #13 - 16]</t>
  </si>
  <si>
    <t>COMMENTS: [For Staff #17 - 20]</t>
  </si>
  <si>
    <t>COMMENTS: [For Staff #21 - 24]</t>
  </si>
  <si>
    <t>COMMENTS: [For Staff #25 - 28]</t>
  </si>
  <si>
    <t>COMMENTS: [For Staff #29 - 30]</t>
  </si>
  <si>
    <t>Staff Qualifications Worksheet - Generic</t>
  </si>
  <si>
    <t>1d</t>
  </si>
  <si>
    <t>1e</t>
  </si>
  <si>
    <t>2d</t>
  </si>
  <si>
    <t>2e</t>
  </si>
  <si>
    <t>3d</t>
  </si>
  <si>
    <t>3e</t>
  </si>
  <si>
    <t>4d</t>
  </si>
  <si>
    <t>4e</t>
  </si>
  <si>
    <t>5d</t>
  </si>
  <si>
    <t>5e</t>
  </si>
  <si>
    <t>6d</t>
  </si>
  <si>
    <t>6e</t>
  </si>
  <si>
    <t>7d</t>
  </si>
  <si>
    <t>7e</t>
  </si>
  <si>
    <t>8d</t>
  </si>
  <si>
    <t>8e</t>
  </si>
  <si>
    <t>9d</t>
  </si>
  <si>
    <t>9e</t>
  </si>
  <si>
    <t>10d</t>
  </si>
  <si>
    <t>10e</t>
  </si>
  <si>
    <t>11d</t>
  </si>
  <si>
    <t>11e</t>
  </si>
  <si>
    <t>12d</t>
  </si>
  <si>
    <t>12e</t>
  </si>
  <si>
    <t>13d</t>
  </si>
  <si>
    <t>13e</t>
  </si>
  <si>
    <t>14d</t>
  </si>
  <si>
    <t>14e</t>
  </si>
  <si>
    <t>15d</t>
  </si>
  <si>
    <t>15e</t>
  </si>
  <si>
    <t>16d</t>
  </si>
  <si>
    <t>16e</t>
  </si>
  <si>
    <t>17d</t>
  </si>
  <si>
    <t>17e</t>
  </si>
  <si>
    <t>18d</t>
  </si>
  <si>
    <t>18e</t>
  </si>
  <si>
    <t>19d</t>
  </si>
  <si>
    <t>19e</t>
  </si>
  <si>
    <t>20d</t>
  </si>
  <si>
    <t>20e</t>
  </si>
  <si>
    <t>21d</t>
  </si>
  <si>
    <t>21e</t>
  </si>
  <si>
    <t>22d</t>
  </si>
  <si>
    <t>22e</t>
  </si>
  <si>
    <t>23d</t>
  </si>
  <si>
    <t>23e</t>
  </si>
  <si>
    <t>24d</t>
  </si>
  <si>
    <t>24e</t>
  </si>
  <si>
    <t>25d</t>
  </si>
  <si>
    <t>25e</t>
  </si>
  <si>
    <t>26d</t>
  </si>
  <si>
    <t>26e</t>
  </si>
  <si>
    <t>27d</t>
  </si>
  <si>
    <t>27e</t>
  </si>
  <si>
    <t>28d</t>
  </si>
  <si>
    <t>28e</t>
  </si>
  <si>
    <t>29d</t>
  </si>
  <si>
    <t>29e</t>
  </si>
  <si>
    <t>30d</t>
  </si>
  <si>
    <t>30e</t>
  </si>
  <si>
    <t>COMMENTS: [For Staff #1 - 2]</t>
  </si>
  <si>
    <t>COMMENTS: [For Staff #3 - 4]</t>
  </si>
  <si>
    <t>COMMENTS: [For Staff #5 - 6]</t>
  </si>
  <si>
    <t>COMMENTS: [For Staff #7 - 8]</t>
  </si>
  <si>
    <t>COMMENTS: [For Staff #9 - 10]</t>
  </si>
  <si>
    <t>COMMENTS: [For Staff #11 - 12]</t>
  </si>
  <si>
    <t>COMMENTS: [For Staff #13 - 14]</t>
  </si>
  <si>
    <t>COMMENTS: [For Staff #15 - 16]</t>
  </si>
  <si>
    <t>COMMENTS: [For Staff #17 - 18]</t>
  </si>
  <si>
    <t>COMMENTS: [For Staff #19 - 20]</t>
  </si>
  <si>
    <t>COMMENTS: [For Staff #21 - 22]</t>
  </si>
  <si>
    <t>COMMENTS: [For Staff #23 - 24]</t>
  </si>
  <si>
    <t>COMMENTS: [For Staff #25 - 26]</t>
  </si>
  <si>
    <t>COMMENTS: [For Staff #27 - 28]</t>
  </si>
  <si>
    <t>DHHS Post-Payment Review Tool for Providers
Therapeutic Foster Care (TFC)</t>
  </si>
  <si>
    <t>Is the date of service covered by a valid service order?</t>
  </si>
  <si>
    <t xml:space="preserve">Is there evidence that the child met the eligibility requirements for admission or continued stay?  </t>
  </si>
  <si>
    <t xml:space="preserve">Is the date of service covered by a valid Person-Centered Plan?       </t>
  </si>
  <si>
    <t>Does the documentation reflect treatment for the service billed?</t>
  </si>
  <si>
    <t xml:space="preserve">Does the documentation indicate that the requirements of the service definition/rule were met? </t>
  </si>
  <si>
    <t>Does the documentation reflect that TF parent is licensed to provide treatment on the date of service billed?</t>
  </si>
  <si>
    <t>Is there documentation that the Child Placing Agency staff is qualified to provide supervision to TFC parent?</t>
  </si>
  <si>
    <t xml:space="preserve">Is there documentation that the therapeutic foster parent received weekly supervision? </t>
  </si>
  <si>
    <t xml:space="preserve">Is there a Health Care Registry check completed for supervising agency QP prior to the date of service and every two years thereafter?  </t>
  </si>
  <si>
    <t xml:space="preserve">Is there a Health Care Registry check completed for therapeutic foster parent  prior to the date of service and every two years there after? </t>
  </si>
  <si>
    <t xml:space="preserve">Is there a criminal record check completed for supervising agency QP prior to the date of service and every two years thereafter?           </t>
  </si>
  <si>
    <t xml:space="preserve">Is there a criminal record check completed for therapeutic foster parent prior to the date of service and every two years thereafter?         </t>
  </si>
  <si>
    <t xml:space="preserve"> Is the theraputic  foster home in compliance with licensed capacity?</t>
  </si>
  <si>
    <t>Is the date of service covered by a valid Person-Centered Plan?</t>
  </si>
  <si>
    <t>Post-Payment Review Tool For Providers (TFC)</t>
  </si>
  <si>
    <t>Post-Payment Review Tool for Providers - TFC</t>
  </si>
  <si>
    <r>
      <t>Did the provider agency require disclosure of any criminal conviction by the staff person(s) who provided this service? (</t>
    </r>
    <r>
      <rPr>
        <sz val="10"/>
        <color rgb="FFFF0000"/>
        <rFont val="Arial Narrow"/>
        <family val="2"/>
      </rPr>
      <t>LINK UPDATED 2-4-16</t>
    </r>
    <r>
      <rPr>
        <sz val="10"/>
        <rFont val="Arial Narrow"/>
        <family val="2"/>
      </rPr>
      <t>)</t>
    </r>
  </si>
  <si>
    <t>Post-Payment Review Tool for Providers (TFC)</t>
  </si>
  <si>
    <t>WORKBOOK</t>
  </si>
  <si>
    <t>DEFINITION</t>
  </si>
  <si>
    <t>LIP Monitoring</t>
  </si>
  <si>
    <t>New Unlicensed Site</t>
  </si>
  <si>
    <t>Review tool used for new sites or change in address/location for agencies and LIPs.</t>
  </si>
  <si>
    <t>Unlicensed AFL</t>
  </si>
  <si>
    <t>The following Guidelines are in the embedded PDF file. Double click the PDF icon to open it.</t>
  </si>
  <si>
    <t>New Unlicensed Site
Unlicensed AFL</t>
  </si>
  <si>
    <t>Division of Medical Assistance</t>
  </si>
  <si>
    <t>Behavioral Health Clinical Coverage Policies</t>
  </si>
  <si>
    <t>http://www.ncdhhs.gov/dma/mp/index.htm</t>
  </si>
  <si>
    <t>8B, Inpatient Behavioral Health Services (10/1/15)</t>
  </si>
  <si>
    <t>8D-2, Residential Treatment Services (10/1/15)</t>
  </si>
  <si>
    <t>8D-1, Psychiatric Residential Treatment Facilities for Children under the Age of 21 (10/1/15)</t>
  </si>
  <si>
    <t>8C, Outpatient Behavioral Health Services Provided by Direct-Enrolled Providers (10/1/15)</t>
  </si>
  <si>
    <t>8E, Intermediate Care Facilities for Individuals with Intellectual Disabilities (10/1/15)</t>
  </si>
  <si>
    <t>8I, Psychological Services in Health Departments and School-Based Health Centers Sponsored by Health Departments to the under-21 Population (10/1/15)</t>
  </si>
  <si>
    <t>8J, Children's Developmental Service Agencies (CDSAs) (10/1/15)</t>
  </si>
  <si>
    <t>8L, Mental Health/Substance Abuse Targeted Case Management (10/1/15)</t>
  </si>
  <si>
    <t>8-O, Services for Individuals with Intellectual and Developmental Disabilities and Mental Health or Substance Abuse Co-Occurring Disorders (10/1/15)</t>
  </si>
  <si>
    <t>8-P, North Carolina Innovations (10/1/15)</t>
  </si>
  <si>
    <t>This spreadsheet is used for samples that are based on paid claims which includes the Post-Payment Review Tool.</t>
  </si>
  <si>
    <t>Is there evidence the provider agency meets the access standards related to appointment availability (emergency, urgent and routine need)?</t>
  </si>
  <si>
    <t>Is there evidence the provider agency meets the access standards related to Office Wait Time (scheduled, walk-ins and emergency)?</t>
  </si>
  <si>
    <t>Is there evidence the provider agency provides physical access, reasonable accommodations, and accessible equipment for enrollees with physical or mental disabilities?</t>
  </si>
  <si>
    <t>When required by Clinical Coverage Policy or State-funded service definitions, and as authorized by the consumer, there is documentation that coordination of care is occurring between the providers involved with the individual.</t>
  </si>
  <si>
    <t>There is evidence that the provider serves as the first responder or has made arrangements through a written agreement with another entity for access to 24-hour coverage for behavioral health crisis services.</t>
  </si>
  <si>
    <t>Is there evidence the provider agency provides physical access/accommodations/accessible equipment for physical/mental disabilities enrollees?</t>
  </si>
  <si>
    <t>There is evidence that provider serves as first responder/has made arrangements with another entity for behavioral health crisis svcs.</t>
  </si>
  <si>
    <t>When required by CCP/svc definitions, there is documentation that coordination of care is occurring between providers involved with individual.</t>
  </si>
  <si>
    <t>Date of Accreditation</t>
  </si>
  <si>
    <t>Length of Accreditation</t>
  </si>
  <si>
    <t>Agency Access and Availability</t>
  </si>
  <si>
    <t>Record Review</t>
  </si>
  <si>
    <t>REVIEW ITEMS:</t>
  </si>
  <si>
    <t>8</t>
  </si>
  <si>
    <t>9</t>
  </si>
  <si>
    <t>10</t>
  </si>
  <si>
    <t>11</t>
  </si>
  <si>
    <t>12</t>
  </si>
  <si>
    <t>13</t>
  </si>
  <si>
    <t>14</t>
  </si>
  <si>
    <t>15</t>
  </si>
  <si>
    <t>16</t>
  </si>
  <si>
    <t>17</t>
  </si>
  <si>
    <t>18</t>
  </si>
  <si>
    <t>4</t>
  </si>
  <si>
    <t>5</t>
  </si>
  <si>
    <t>6</t>
  </si>
  <si>
    <t>7</t>
  </si>
  <si>
    <t>Accrediting Body:</t>
  </si>
  <si>
    <t>8A, Enhanced Mental Health and Substance Abuse Services (4/1/2017)</t>
  </si>
  <si>
    <t>8A-1, Assertive Community Treatment (ACT) Program (12/1/15)</t>
  </si>
  <si>
    <t>8A-2, Facility-Based Crisis Service for Children and Adolescents (1/1/16)</t>
  </si>
  <si>
    <t>.2200 Before/after school &amp; summer-Minors-IID</t>
  </si>
  <si>
    <t>.2300 ADVP-IID</t>
  </si>
  <si>
    <t>.2400 Day Services for children-DD</t>
  </si>
  <si>
    <t>.5600A Group homes-Adults-MI</t>
  </si>
  <si>
    <t>.5600B Group homes-Minors-IID</t>
  </si>
  <si>
    <t>.5600C Group homes-Adults-IID</t>
  </si>
  <si>
    <t xml:space="preserve">.5600D Group homes-Minors-SA  </t>
  </si>
  <si>
    <t>.5600E Adult Halfway House-SA</t>
  </si>
  <si>
    <t>.5600F Alternative family living</t>
  </si>
  <si>
    <t>Service Categories</t>
  </si>
  <si>
    <t>When required by CCP/State-funded svc definitions, there's documentation that coordination of care is occurring between providers w/ individual.</t>
  </si>
  <si>
    <t>There's evidence that provider serves as 1st responder/has made arrangements w/ another entity for access to 24-hr coverage for BH crisis svcs.</t>
  </si>
  <si>
    <t>PROVIDER TYPE</t>
  </si>
  <si>
    <t>MONITORING</t>
  </si>
  <si>
    <r>
      <t>Post Payment Review (PPR)</t>
    </r>
    <r>
      <rPr>
        <sz val="11"/>
        <rFont val="Calibri"/>
        <family val="2"/>
      </rPr>
      <t/>
    </r>
  </si>
  <si>
    <t>Agencies
LIP
Unlicensed AFLs</t>
  </si>
  <si>
    <t>Unlicensed AFLs (Innovations ONLY)</t>
  </si>
  <si>
    <t>Monitoring</t>
  </si>
  <si>
    <t>LIP</t>
  </si>
  <si>
    <t>Unlicensed AFLs (Non Innovations)</t>
  </si>
  <si>
    <t>Two year LIP review that consists of two parts – the LIP review tool and LIP PPR.</t>
  </si>
  <si>
    <t>Monitoring Categories/Definitions</t>
  </si>
  <si>
    <t>Agencies (Not Nationally Accredited)</t>
  </si>
  <si>
    <t>Two year agency review that consists of two parts for unlicensed services – A Review Tool (refer to JCB #254) and PPR Tool (Monitoring Workbook).  May also include PPR only for licensed services that are being reviewed.</t>
  </si>
  <si>
    <t>Review for initial and review of unlicensed AFLs; If AFL is under Innovations the review occurs yearly; if not then the review occurs bi-annually (every two years).</t>
  </si>
  <si>
    <t>Yearly Review</t>
  </si>
  <si>
    <t>Agencies/LIPs</t>
  </si>
  <si>
    <t>Agencies (Accredited &amp; Not Nationally Accredited &amp; Sites Reviewed by DHSR)
LIP
Unlicensed AFL</t>
  </si>
  <si>
    <t>Two year review that consists of specific post-payment review tool applicable to the service.</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</si>
  <si>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</si>
  <si>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 xml:space="preserve">Initial </t>
    </r>
    <r>
      <rPr>
        <sz val="10"/>
        <rFont val="Arial"/>
        <family val="2"/>
        <scheme val="major"/>
      </rPr>
      <t>– new AFL site, new unlicensed site or change of address of location</t>
    </r>
  </si>
  <si>
    <r>
      <t>Investigation</t>
    </r>
    <r>
      <rPr>
        <sz val="10"/>
        <rFont val="Arial"/>
        <family val="2"/>
        <scheme val="major"/>
      </rPr>
      <t xml:space="preserve"> – designated use up to LME-MCO; various reasons such as systemic response to a problem (i.e. complaint or grievance)</t>
    </r>
  </si>
  <si>
    <t>All Workbooks</t>
  </si>
  <si>
    <t>Vaya Health</t>
  </si>
  <si>
    <t>Bi-Annual
(once every two years)</t>
  </si>
  <si>
    <t>LIP
(once every two years)</t>
  </si>
  <si>
    <t>Unlicensed AFLs
(once every two years)</t>
  </si>
  <si>
    <r>
      <rPr>
        <b/>
        <sz val="10"/>
        <rFont val="Arial"/>
        <family val="2"/>
        <scheme val="major"/>
      </rPr>
      <t>Data Extraction Database</t>
    </r>
    <r>
      <rPr>
        <sz val="10"/>
        <rFont val="Arial"/>
        <family val="2"/>
        <scheme val="major"/>
      </rPr>
      <t xml:space="preserve"> - Used to report all reviews competed using the LIP, New Unlicensed Site and Unlicensed AFL monitoring workbooks which provides the outcome of Provider Monitoring events per LME-MCO on a monthly basis.</t>
    </r>
  </si>
  <si>
    <t xml:space="preserve"> Is the therapeutic foster home in compliance with licensed capacity?</t>
  </si>
  <si>
    <t>DHHS Monitoring Workbook – Post Payment Tools Effective 7-3-2017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</si>
</sst>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d/yy;@"/>
    <numFmt numFmtId="165" formatCode="0.0%"/>
    <numFmt numFmtId="166" formatCode="&quot;$&quot;#,##0.00"/>
  </numFmts>
  <fonts count="61">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sz val="10"/>
      <color indexed="8"/>
      <name val="Arial Narrow"/>
      <family val="2"/>
    </font>
    <font>
      <b/>
      <sz val="9"/>
      <name val="Arial"/>
      <family val="2"/>
    </font>
    <font>
      <sz val="10"/>
      <color indexed="12"/>
      <name val="Arial"/>
      <family val="2"/>
    </font>
    <font>
      <sz val="10"/>
      <color indexed="10"/>
      <name val="Arial"/>
      <family val="2"/>
    </font>
    <font>
      <sz val="14"/>
      <name val="Arial Narrow"/>
      <family val="2"/>
    </font>
    <font>
      <sz val="11"/>
      <color indexed="9"/>
      <name val="Arial"/>
      <family val="2"/>
    </font>
    <font>
      <b/>
      <sz val="12"/>
      <name val="Arial Narrow"/>
      <family val="2"/>
    </font>
    <font>
      <b/>
      <sz val="12"/>
      <color indexed="9"/>
      <name val="Arial"/>
      <family val="2"/>
    </font>
    <font>
      <b/>
      <sz val="10"/>
      <color theme="7" tint="-0.749992370372631"/>
      <name val="Arial"/>
      <family val="2"/>
    </font>
    <font>
      <b/>
      <sz val="10"/>
      <color indexed="10"/>
      <name val="Arial"/>
      <family val="2"/>
    </font>
    <font>
      <b/>
      <sz val="12"/>
      <color rgb="FFFF0000"/>
      <name val="Arial"/>
      <family val="2"/>
      <scheme val="major"/>
    </font>
    <font>
      <b/>
      <sz val="10"/>
      <color rgb="FFFF0000"/>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1"/>
      <color indexed="8"/>
      <name val="Helvetica Neue"/>
    </font>
    <font>
      <b/>
      <sz val="10"/>
      <color indexed="8"/>
      <name val="Arial Narrow"/>
      <family val="2"/>
    </font>
    <font>
      <b/>
      <sz val="11"/>
      <color indexed="8"/>
      <name val="Helvetica Neue"/>
    </font>
    <font>
      <b/>
      <sz val="14"/>
      <color theme="0"/>
      <name val="Arial Narrow"/>
      <family val="2"/>
    </font>
    <font>
      <sz val="10"/>
      <color theme="0"/>
      <name val="Arial Narrow"/>
      <family val="2"/>
    </font>
    <font>
      <sz val="11"/>
      <color rgb="FF1F497D"/>
      <name val="Calibri"/>
      <family val="2"/>
    </font>
    <font>
      <b/>
      <sz val="12"/>
      <color theme="3" tint="-0.249977111117893"/>
      <name val="Arial"/>
      <family val="2"/>
      <scheme val="major"/>
    </font>
    <font>
      <sz val="11"/>
      <name val="Arial Narrow"/>
      <family val="2"/>
    </font>
    <font>
      <sz val="8"/>
      <name val="Arial Narrow"/>
      <family val="2"/>
    </font>
    <font>
      <b/>
      <sz val="10"/>
      <color rgb="FFFF0000"/>
      <name val="Arial Narrow"/>
      <family val="2"/>
    </font>
    <font>
      <b/>
      <sz val="10"/>
      <color indexed="10"/>
      <name val="Arial Narrow"/>
      <family val="2"/>
    </font>
    <font>
      <sz val="11"/>
      <color indexed="8"/>
      <name val="Arial Narrow"/>
      <family val="2"/>
    </font>
    <font>
      <b/>
      <sz val="11"/>
      <color indexed="8"/>
      <name val="Arial Narrow"/>
      <family val="2"/>
    </font>
    <font>
      <b/>
      <sz val="10"/>
      <color indexed="8"/>
      <name val="Arial"/>
      <family val="2"/>
      <scheme val="major"/>
    </font>
    <font>
      <b/>
      <sz val="8"/>
      <name val="Arial Narrow"/>
      <family val="2"/>
    </font>
    <font>
      <sz val="10"/>
      <color rgb="FFFF0000"/>
      <name val="Arial Narrow"/>
      <family val="2"/>
    </font>
    <font>
      <sz val="11"/>
      <name val="Calibri"/>
      <family val="2"/>
    </font>
    <font>
      <u/>
      <sz val="11"/>
      <color theme="10"/>
      <name val="Arial"/>
      <family val="2"/>
      <scheme val="minor"/>
    </font>
    <font>
      <u/>
      <sz val="10"/>
      <name val="Arial"/>
      <family val="2"/>
    </font>
    <font>
      <sz val="10"/>
      <name val="Arial"/>
      <family val="2"/>
      <scheme val="major"/>
    </font>
    <font>
      <b/>
      <sz val="11"/>
      <name val="Arial"/>
      <family val="2"/>
      <scheme val="major"/>
    </font>
    <font>
      <sz val="11"/>
      <name val="Arial"/>
      <family val="2"/>
      <scheme val="major"/>
    </font>
    <font>
      <b/>
      <sz val="12"/>
      <name val="Arial"/>
      <family val="2"/>
      <scheme val="major"/>
    </font>
    <font>
      <sz val="11"/>
      <color theme="3"/>
      <name val="Arial"/>
      <family val="2"/>
      <scheme val="major"/>
    </font>
    <font>
      <u/>
      <sz val="11"/>
      <color theme="10"/>
      <name val="Arial"/>
      <family val="2"/>
      <scheme val="major"/>
    </font>
    <font>
      <b/>
      <sz val="10"/>
      <name val="Arial"/>
      <family val="2"/>
      <scheme val="major"/>
    </font>
    <font>
      <b/>
      <sz val="11"/>
      <color theme="1"/>
      <name val="Arial"/>
      <family val="2"/>
      <scheme val="major"/>
    </font>
  </fonts>
  <fills count="20">
    <fill>
      <patternFill patternType="none"/>
    </fill>
    <fill>
      <patternFill patternType="gray125"/>
    </fill>
    <fill>
      <patternFill patternType="solid">
        <fgColor theme="4" tint="0.79998168889431442"/>
        <bgColor indexed="64"/>
      </patternFill>
    </fill>
    <fill>
      <patternFill patternType="solid">
        <fgColor indexed="18"/>
        <bgColor indexed="64"/>
      </patternFill>
    </fill>
    <fill>
      <patternFill patternType="solid">
        <fgColor theme="0" tint="-0.14999847407452621"/>
        <bgColor indexed="64"/>
      </patternFill>
    </fill>
    <fill>
      <patternFill patternType="solid">
        <fgColor indexed="22"/>
        <bgColor indexed="64"/>
      </patternFill>
    </fill>
    <fill>
      <patternFill patternType="solid">
        <fgColor theme="4" tint="0.59999389629810485"/>
        <bgColor indexed="64"/>
      </patternFill>
    </fill>
    <fill>
      <patternFill patternType="solid">
        <fgColor indexed="43"/>
        <bgColor indexed="64"/>
      </patternFill>
    </fill>
    <fill>
      <patternFill patternType="solid">
        <fgColor theme="8" tint="0.59999389629810485"/>
        <bgColor indexed="64"/>
      </patternFill>
    </fill>
    <fill>
      <patternFill patternType="solid">
        <fgColor indexed="41"/>
        <bgColor indexed="64"/>
      </patternFill>
    </fill>
    <fill>
      <patternFill patternType="solid">
        <fgColor theme="7"/>
        <bgColor indexed="64"/>
      </patternFill>
    </fill>
    <fill>
      <patternFill patternType="solid">
        <fgColor rgb="FFFF99CC"/>
        <bgColor indexed="64"/>
      </patternFill>
    </fill>
    <fill>
      <patternFill patternType="solid">
        <fgColor rgb="FF00008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F2F2F2"/>
        <bgColor indexed="64"/>
      </patternFill>
    </fill>
    <fill>
      <patternFill patternType="solid">
        <fgColor theme="0" tint="-0.24994659260841701"/>
        <bgColor indexed="64"/>
      </patternFill>
    </fill>
  </fills>
  <borders count="10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n">
        <color indexed="64"/>
      </bottom>
      <diagonal/>
    </border>
  </borders>
  <cellStyleXfs count="14">
    <xf numFmtId="0" fontId="0" fillId="0" borderId="0"/>
    <xf numFmtId="9" fontId="2" fillId="0" borderId="0" applyFont="0" applyFill="0" applyBorder="0" applyAlignment="0" applyProtection="0"/>
    <xf numFmtId="0" fontId="2" fillId="0" borderId="0"/>
    <xf numFmtId="0" fontId="2" fillId="0" borderId="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 fillId="0" borderId="0"/>
    <xf numFmtId="0" fontId="34" fillId="0" borderId="0" applyNumberFormat="0" applyFill="0" applyBorder="0" applyProtection="0">
      <alignment vertical="top"/>
    </xf>
    <xf numFmtId="0" fontId="2" fillId="0" borderId="0"/>
    <xf numFmtId="0" fontId="51" fillId="0" borderId="0" applyNumberFormat="0" applyFill="0" applyBorder="0" applyAlignment="0" applyProtection="0"/>
  </cellStyleXfs>
  <cellXfs count="898">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3" borderId="1" xfId="0" applyFont="1" applyFill="1" applyBorder="1" applyAlignment="1">
      <alignment horizontal="centerContinuous" vertical="center" wrapText="1"/>
    </xf>
    <xf numFmtId="0" fontId="4" fillId="3" borderId="2" xfId="0" applyFont="1" applyFill="1" applyBorder="1" applyAlignment="1">
      <alignment horizontal="centerContinuous" vertical="center" wrapText="1"/>
    </xf>
    <xf numFmtId="0" fontId="5" fillId="4"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49" fontId="2" fillId="4" borderId="5" xfId="0" applyNumberFormat="1" applyFont="1" applyFill="1" applyBorder="1" applyAlignment="1">
      <alignment horizontal="left" vertical="center"/>
    </xf>
    <xf numFmtId="0" fontId="6" fillId="0" borderId="5" xfId="0" applyFont="1" applyFill="1" applyBorder="1" applyAlignment="1" applyProtection="1">
      <alignment horizontal="center" vertical="center" wrapText="1"/>
      <protection locked="0"/>
    </xf>
    <xf numFmtId="49" fontId="5" fillId="4" borderId="5" xfId="0" applyNumberFormat="1" applyFont="1" applyFill="1" applyBorder="1" applyAlignment="1">
      <alignment horizontal="right" vertical="center" wrapText="1" indent="1"/>
    </xf>
    <xf numFmtId="49" fontId="2" fillId="0" borderId="0" xfId="0" applyNumberFormat="1" applyFont="1" applyFill="1" applyAlignment="1">
      <alignment vertical="center" wrapText="1"/>
    </xf>
    <xf numFmtId="0" fontId="7" fillId="3" borderId="6" xfId="0" applyFont="1" applyFill="1" applyBorder="1" applyAlignment="1">
      <alignment horizontal="centerContinuous" wrapText="1"/>
    </xf>
    <xf numFmtId="0" fontId="7" fillId="3" borderId="6" xfId="0" applyFont="1" applyFill="1" applyBorder="1" applyAlignment="1">
      <alignment horizontal="centerContinuous"/>
    </xf>
    <xf numFmtId="0" fontId="9" fillId="5" borderId="10" xfId="0" applyFont="1" applyFill="1" applyBorder="1" applyAlignment="1" applyProtection="1">
      <alignment vertical="center" wrapText="1"/>
      <protection locked="0"/>
    </xf>
    <xf numFmtId="0" fontId="9" fillId="5" borderId="11" xfId="0" applyFont="1" applyFill="1" applyBorder="1" applyAlignment="1">
      <alignment horizontal="right" vertical="center" wrapText="1"/>
    </xf>
    <xf numFmtId="0" fontId="9" fillId="5" borderId="10" xfId="0" applyFont="1" applyFill="1" applyBorder="1" applyAlignment="1" applyProtection="1">
      <alignment horizontal="left" vertical="center"/>
    </xf>
    <xf numFmtId="0" fontId="9" fillId="5" borderId="12" xfId="0" applyFont="1" applyFill="1" applyBorder="1" applyAlignment="1" applyProtection="1">
      <alignment vertical="center"/>
    </xf>
    <xf numFmtId="0" fontId="9" fillId="5" borderId="13" xfId="0" applyFont="1" applyFill="1" applyBorder="1" applyAlignment="1" applyProtection="1">
      <alignment vertical="center"/>
    </xf>
    <xf numFmtId="0" fontId="9" fillId="5" borderId="14" xfId="0" applyFont="1" applyFill="1" applyBorder="1" applyAlignment="1" applyProtection="1">
      <alignment vertical="center"/>
    </xf>
    <xf numFmtId="0" fontId="9" fillId="5" borderId="11" xfId="0" applyFont="1" applyFill="1" applyBorder="1" applyAlignment="1" applyProtection="1">
      <alignment vertical="center"/>
    </xf>
    <xf numFmtId="0" fontId="9" fillId="5" borderId="1" xfId="0" applyFont="1" applyFill="1" applyBorder="1" applyAlignment="1" applyProtection="1">
      <alignment horizontal="centerContinuous" vertical="center"/>
      <protection locked="0"/>
    </xf>
    <xf numFmtId="0" fontId="9" fillId="5" borderId="6" xfId="0" applyFont="1" applyFill="1" applyBorder="1" applyAlignment="1" applyProtection="1">
      <alignment horizontal="centerContinuous" vertical="center"/>
      <protection locked="0"/>
    </xf>
    <xf numFmtId="0" fontId="9" fillId="5" borderId="2" xfId="0" applyFont="1" applyFill="1" applyBorder="1" applyAlignment="1" applyProtection="1">
      <alignment horizontal="centerContinuous" vertical="center"/>
      <protection locked="0"/>
    </xf>
    <xf numFmtId="0" fontId="9" fillId="5" borderId="15" xfId="0" applyFont="1" applyFill="1" applyBorder="1" applyAlignment="1" applyProtection="1">
      <alignment vertical="center" wrapText="1"/>
      <protection locked="0"/>
    </xf>
    <xf numFmtId="0" fontId="9" fillId="5" borderId="16" xfId="0" applyFont="1" applyFill="1" applyBorder="1" applyAlignment="1">
      <alignment horizontal="right" vertical="center" wrapText="1"/>
    </xf>
    <xf numFmtId="0" fontId="9" fillId="5" borderId="15" xfId="0" applyFont="1" applyFill="1" applyBorder="1" applyAlignment="1" applyProtection="1">
      <alignment horizontal="left" vertical="center"/>
    </xf>
    <xf numFmtId="0" fontId="9" fillId="5" borderId="0" xfId="0" applyFont="1" applyFill="1" applyBorder="1" applyAlignment="1" applyProtection="1">
      <alignment vertical="center"/>
    </xf>
    <xf numFmtId="0" fontId="9" fillId="5" borderId="17" xfId="0" applyFont="1" applyFill="1" applyBorder="1" applyAlignment="1" applyProtection="1">
      <alignment vertical="center"/>
    </xf>
    <xf numFmtId="0" fontId="9" fillId="5" borderId="18" xfId="0" applyFont="1" applyFill="1" applyBorder="1" applyAlignment="1" applyProtection="1">
      <alignment vertical="center"/>
    </xf>
    <xf numFmtId="0" fontId="9" fillId="5" borderId="16" xfId="0" applyFont="1" applyFill="1" applyBorder="1" applyAlignment="1" applyProtection="1">
      <alignment vertical="center"/>
    </xf>
    <xf numFmtId="0" fontId="9" fillId="5" borderId="15" xfId="0" applyFont="1" applyFill="1" applyBorder="1" applyAlignment="1" applyProtection="1">
      <alignment horizontal="centerContinuous" vertical="center"/>
      <protection locked="0"/>
    </xf>
    <xf numFmtId="0" fontId="9" fillId="5" borderId="0" xfId="0" applyFont="1" applyFill="1" applyBorder="1" applyAlignment="1" applyProtection="1">
      <alignment horizontal="centerContinuous" vertical="center"/>
      <protection locked="0"/>
    </xf>
    <xf numFmtId="0" fontId="9" fillId="5" borderId="16" xfId="0" applyFont="1" applyFill="1" applyBorder="1" applyAlignment="1" applyProtection="1">
      <alignment horizontal="centerContinuous" vertical="center"/>
      <protection locked="0"/>
    </xf>
    <xf numFmtId="0" fontId="9" fillId="5" borderId="19" xfId="0" applyFont="1" applyFill="1" applyBorder="1" applyAlignment="1" applyProtection="1">
      <alignment vertical="center" wrapText="1"/>
      <protection locked="0"/>
    </xf>
    <xf numFmtId="0" fontId="9" fillId="5" borderId="20" xfId="0" applyFont="1" applyFill="1" applyBorder="1" applyAlignment="1">
      <alignment horizontal="right" vertical="center" wrapText="1"/>
    </xf>
    <xf numFmtId="0" fontId="9" fillId="5" borderId="19" xfId="0" applyFont="1" applyFill="1" applyBorder="1" applyAlignment="1" applyProtection="1">
      <alignment horizontal="left" vertical="center"/>
    </xf>
    <xf numFmtId="0" fontId="9" fillId="5" borderId="21" xfId="0" applyFont="1" applyFill="1" applyBorder="1" applyAlignment="1" applyProtection="1">
      <alignment vertical="center"/>
    </xf>
    <xf numFmtId="0" fontId="9" fillId="5" borderId="22" xfId="0" applyFont="1" applyFill="1" applyBorder="1" applyAlignment="1" applyProtection="1">
      <alignment vertical="center"/>
    </xf>
    <xf numFmtId="0" fontId="9" fillId="5" borderId="23" xfId="0" applyFont="1" applyFill="1" applyBorder="1" applyAlignment="1" applyProtection="1">
      <alignment vertical="center"/>
    </xf>
    <xf numFmtId="0" fontId="9" fillId="5" borderId="20" xfId="0" applyFont="1" applyFill="1" applyBorder="1" applyAlignment="1" applyProtection="1">
      <alignment vertical="center"/>
    </xf>
    <xf numFmtId="0" fontId="9" fillId="5" borderId="7" xfId="0" applyFont="1" applyFill="1" applyBorder="1" applyAlignment="1" applyProtection="1">
      <alignment vertical="center" wrapText="1"/>
      <protection locked="0"/>
    </xf>
    <xf numFmtId="0" fontId="9" fillId="5" borderId="9" xfId="0" applyFont="1" applyFill="1" applyBorder="1" applyAlignment="1">
      <alignment horizontal="right" vertical="center" wrapText="1"/>
    </xf>
    <xf numFmtId="0" fontId="9" fillId="5" borderId="7" xfId="0" applyFont="1" applyFill="1" applyBorder="1" applyAlignment="1" applyProtection="1">
      <alignment horizontal="left" vertical="center"/>
    </xf>
    <xf numFmtId="0" fontId="9" fillId="5" borderId="8" xfId="0" applyFont="1" applyFill="1" applyBorder="1" applyAlignment="1" applyProtection="1">
      <alignment vertical="center"/>
    </xf>
    <xf numFmtId="0" fontId="9" fillId="5" borderId="24" xfId="0" applyFont="1" applyFill="1" applyBorder="1" applyAlignment="1" applyProtection="1">
      <alignment vertical="center"/>
    </xf>
    <xf numFmtId="0" fontId="9" fillId="5" borderId="25" xfId="0" applyFont="1" applyFill="1" applyBorder="1" applyAlignment="1" applyProtection="1">
      <alignment vertical="center"/>
    </xf>
    <xf numFmtId="0" fontId="9" fillId="5" borderId="9" xfId="0" applyFont="1" applyFill="1" applyBorder="1" applyAlignment="1" applyProtection="1">
      <alignment vertical="center"/>
    </xf>
    <xf numFmtId="0" fontId="9" fillId="5" borderId="7" xfId="0" applyFont="1" applyFill="1" applyBorder="1" applyAlignment="1" applyProtection="1">
      <alignment horizontal="centerContinuous" vertical="center"/>
      <protection locked="0"/>
    </xf>
    <xf numFmtId="0" fontId="9" fillId="5" borderId="8" xfId="0" applyFont="1" applyFill="1" applyBorder="1" applyAlignment="1" applyProtection="1">
      <alignment horizontal="centerContinuous" vertical="center"/>
      <protection locked="0"/>
    </xf>
    <xf numFmtId="0" fontId="9" fillId="5" borderId="9" xfId="0" applyFont="1" applyFill="1" applyBorder="1" applyAlignment="1" applyProtection="1">
      <alignment horizontal="centerContinuous" vertical="center"/>
      <protection locked="0"/>
    </xf>
    <xf numFmtId="0" fontId="10" fillId="0" borderId="2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2" fillId="0" borderId="39" xfId="0" applyFont="1" applyFill="1" applyBorder="1" applyAlignment="1" applyProtection="1">
      <alignment horizontal="center" vertical="center" wrapText="1"/>
    </xf>
    <xf numFmtId="9" fontId="12" fillId="0" borderId="5"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9" fontId="12" fillId="0" borderId="43" xfId="0" applyNumberFormat="1" applyFont="1" applyFill="1" applyBorder="1" applyAlignment="1" applyProtection="1">
      <alignment horizontal="center" vertical="center" wrapText="1"/>
    </xf>
    <xf numFmtId="49" fontId="12" fillId="0" borderId="39" xfId="0" applyNumberFormat="1" applyFont="1" applyBorder="1" applyAlignment="1">
      <alignment horizontal="center" vertical="center" wrapText="1"/>
    </xf>
    <xf numFmtId="0" fontId="9" fillId="0" borderId="39" xfId="0" applyFont="1" applyFill="1" applyBorder="1" applyAlignment="1" applyProtection="1">
      <alignment horizontal="center" vertical="center"/>
      <protection locked="0"/>
    </xf>
    <xf numFmtId="0" fontId="9" fillId="0" borderId="45"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49"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49" fontId="12" fillId="0" borderId="0" xfId="0" applyNumberFormat="1" applyFont="1" applyFill="1" applyAlignment="1">
      <alignment horizontal="center" vertical="center" wrapText="1"/>
    </xf>
    <xf numFmtId="43" fontId="12" fillId="0" borderId="0" xfId="0" applyNumberFormat="1" applyFont="1" applyFill="1" applyAlignment="1">
      <alignment horizontal="center" vertical="center" wrapText="1"/>
    </xf>
    <xf numFmtId="0" fontId="9" fillId="0" borderId="16" xfId="0" applyFont="1" applyFill="1" applyBorder="1" applyAlignment="1">
      <alignment horizontal="right" vertical="center" wrapText="1"/>
    </xf>
    <xf numFmtId="9" fontId="9" fillId="0" borderId="39"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35"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10" xfId="0" applyFont="1" applyFill="1" applyBorder="1" applyAlignment="1">
      <alignment horizontal="centerContinuous" vertical="center"/>
    </xf>
    <xf numFmtId="0" fontId="9" fillId="0" borderId="12" xfId="0" applyFont="1" applyFill="1" applyBorder="1" applyAlignment="1">
      <alignment horizontal="centerContinuous" vertical="center" wrapText="1"/>
    </xf>
    <xf numFmtId="0" fontId="9" fillId="0" borderId="11" xfId="0" applyFont="1" applyFill="1" applyBorder="1" applyAlignment="1">
      <alignment horizontal="centerContinuous"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Continuous" vertical="center" wrapText="1"/>
    </xf>
    <xf numFmtId="0" fontId="12" fillId="0" borderId="0" xfId="0" applyFont="1" applyFill="1" applyBorder="1" applyAlignment="1">
      <alignment vertical="top" wrapText="1"/>
    </xf>
    <xf numFmtId="0" fontId="2" fillId="0" borderId="0" xfId="2" applyFont="1" applyBorder="1"/>
    <xf numFmtId="0" fontId="2" fillId="0" borderId="0" xfId="0" applyFont="1" applyBorder="1" applyAlignment="1">
      <alignment vertical="center"/>
    </xf>
    <xf numFmtId="0" fontId="2" fillId="0" borderId="0" xfId="2" applyFont="1" applyBorder="1" applyAlignment="1">
      <alignment vertical="center"/>
    </xf>
    <xf numFmtId="0" fontId="12" fillId="0" borderId="42" xfId="0" applyFont="1" applyFill="1" applyBorder="1" applyAlignment="1" applyProtection="1">
      <alignment horizontal="center" vertical="center" wrapText="1"/>
    </xf>
    <xf numFmtId="0" fontId="12" fillId="0" borderId="43"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9" fillId="0" borderId="2" xfId="0" applyFont="1" applyFill="1" applyBorder="1" applyAlignment="1">
      <alignment horizontal="right" vertical="center" wrapText="1"/>
    </xf>
    <xf numFmtId="0" fontId="9" fillId="0" borderId="3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5" xfId="0" applyFont="1" applyBorder="1" applyAlignment="1">
      <alignment horizontal="center" vertical="center" wrapText="1"/>
    </xf>
    <xf numFmtId="0" fontId="2" fillId="0" borderId="0" xfId="2" applyFont="1" applyFill="1" applyBorder="1"/>
    <xf numFmtId="0" fontId="13" fillId="3" borderId="6" xfId="0" applyFont="1" applyFill="1" applyBorder="1" applyAlignment="1">
      <alignment horizontal="centerContinuous"/>
    </xf>
    <xf numFmtId="0" fontId="13" fillId="3" borderId="8" xfId="0" applyFont="1" applyFill="1" applyBorder="1" applyAlignment="1">
      <alignment horizontal="centerContinuous" vertical="center"/>
    </xf>
    <xf numFmtId="0" fontId="8" fillId="3" borderId="8"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7" fillId="3" borderId="1" xfId="0" applyFont="1" applyFill="1" applyBorder="1" applyAlignment="1" applyProtection="1">
      <alignment horizontal="centerContinuous" wrapText="1"/>
      <protection locked="0"/>
    </xf>
    <xf numFmtId="0" fontId="8" fillId="3" borderId="7" xfId="0" applyFont="1" applyFill="1" applyBorder="1" applyAlignment="1" applyProtection="1">
      <alignment horizontal="centerContinuous" vertical="center" wrapText="1"/>
      <protection locked="0"/>
    </xf>
    <xf numFmtId="0" fontId="13" fillId="3" borderId="6" xfId="0" applyFont="1" applyFill="1" applyBorder="1" applyAlignment="1">
      <alignment horizontal="centerContinuous" wrapText="1"/>
    </xf>
    <xf numFmtId="0" fontId="13" fillId="3" borderId="2" xfId="0" applyFont="1" applyFill="1" applyBorder="1" applyAlignment="1">
      <alignment horizontal="centerContinuous" wrapText="1"/>
    </xf>
    <xf numFmtId="0" fontId="17"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3" fillId="3" borderId="8" xfId="0" applyFont="1" applyFill="1" applyBorder="1" applyAlignment="1">
      <alignment horizontal="centerContinuous" vertical="center" wrapText="1"/>
    </xf>
    <xf numFmtId="0" fontId="13" fillId="3" borderId="9" xfId="0" applyFont="1" applyFill="1" applyBorder="1" applyAlignment="1">
      <alignment horizontal="centerContinuous" vertical="center" wrapText="1"/>
    </xf>
    <xf numFmtId="0" fontId="10" fillId="0" borderId="26" xfId="0" applyFont="1" applyBorder="1" applyAlignment="1" applyProtection="1">
      <alignment horizontal="center" vertical="center" textRotation="90" wrapText="1"/>
      <protection locked="0"/>
    </xf>
    <xf numFmtId="0" fontId="10" fillId="0" borderId="26" xfId="0" applyFont="1" applyFill="1" applyBorder="1" applyAlignment="1" applyProtection="1">
      <alignment horizontal="center" vertical="center" wrapText="1"/>
    </xf>
    <xf numFmtId="49" fontId="12" fillId="0" borderId="34"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2" fillId="0" borderId="41" xfId="0" applyNumberFormat="1" applyFont="1" applyBorder="1" applyAlignment="1">
      <alignment horizontal="center" vertical="center" wrapText="1"/>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xf>
    <xf numFmtId="0" fontId="9" fillId="0" borderId="32"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12" fillId="0" borderId="0" xfId="0" applyFont="1" applyAlignment="1">
      <alignment vertical="center" wrapText="1"/>
    </xf>
    <xf numFmtId="0" fontId="9"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horizontal="center"/>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0" fontId="10" fillId="0" borderId="31"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Continuous" vertical="center" wrapText="1"/>
    </xf>
    <xf numFmtId="0" fontId="18" fillId="7" borderId="32" xfId="0" applyFont="1" applyFill="1" applyBorder="1" applyAlignment="1">
      <alignment horizontal="centerContinuous" vertical="center"/>
    </xf>
    <xf numFmtId="0" fontId="12" fillId="7" borderId="4" xfId="0" applyFont="1" applyFill="1" applyBorder="1" applyAlignment="1">
      <alignment horizontal="centerContinuous" vertical="center" wrapText="1"/>
    </xf>
    <xf numFmtId="0" fontId="9" fillId="0" borderId="6"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9" fillId="0" borderId="50" xfId="0" applyFont="1" applyFill="1" applyBorder="1" applyAlignment="1" applyProtection="1">
      <alignment horizontal="center" vertical="center" wrapText="1"/>
    </xf>
    <xf numFmtId="0" fontId="12" fillId="0" borderId="0" xfId="0" applyFont="1" applyFill="1" applyBorder="1" applyProtection="1">
      <protection locked="0"/>
    </xf>
    <xf numFmtId="0" fontId="13" fillId="3" borderId="6" xfId="0" applyFont="1" applyFill="1" applyBorder="1" applyAlignment="1">
      <alignment horizontal="left" wrapText="1"/>
    </xf>
    <xf numFmtId="0" fontId="13" fillId="3" borderId="8" xfId="0" applyFont="1" applyFill="1" applyBorder="1" applyAlignment="1">
      <alignment horizontal="left" vertical="center" wrapText="1"/>
    </xf>
    <xf numFmtId="0" fontId="10" fillId="0" borderId="27"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9" fillId="0" borderId="55" xfId="0" applyFont="1" applyFill="1" applyBorder="1" applyAlignment="1" applyProtection="1">
      <alignment horizontal="center" vertical="center"/>
      <protection locked="0"/>
    </xf>
    <xf numFmtId="164" fontId="9" fillId="0" borderId="55" xfId="0" applyNumberFormat="1" applyFont="1" applyFill="1" applyBorder="1" applyAlignment="1" applyProtection="1">
      <alignment horizontal="center" vertical="center"/>
      <protection locked="0"/>
    </xf>
    <xf numFmtId="164" fontId="9" fillId="0" borderId="48" xfId="0" applyNumberFormat="1" applyFont="1" applyFill="1" applyBorder="1" applyAlignment="1" applyProtection="1">
      <alignment horizontal="center" vertical="center"/>
      <protection locked="0"/>
    </xf>
    <xf numFmtId="0" fontId="12" fillId="5" borderId="39" xfId="0" applyFont="1" applyFill="1" applyBorder="1" applyAlignment="1" applyProtection="1">
      <alignment horizontal="center" vertical="center" wrapText="1"/>
    </xf>
    <xf numFmtId="9" fontId="12" fillId="5" borderId="5" xfId="0" applyNumberFormat="1"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2" fillId="5" borderId="35" xfId="0" applyFont="1" applyFill="1" applyBorder="1" applyAlignment="1" applyProtection="1">
      <alignment horizontal="center" vertical="center" wrapText="1"/>
    </xf>
    <xf numFmtId="49" fontId="12" fillId="0" borderId="64" xfId="0" applyNumberFormat="1" applyFont="1" applyBorder="1" applyAlignment="1">
      <alignment horizontal="center" vertical="center" wrapText="1"/>
    </xf>
    <xf numFmtId="49" fontId="12" fillId="0" borderId="65" xfId="0" applyNumberFormat="1" applyFont="1" applyBorder="1" applyAlignment="1">
      <alignment horizontal="center" vertical="center" wrapText="1"/>
    </xf>
    <xf numFmtId="0" fontId="9" fillId="0" borderId="22" xfId="0" applyFont="1" applyFill="1" applyBorder="1" applyAlignment="1" applyProtection="1">
      <alignment horizontal="center" vertical="center"/>
      <protection locked="0"/>
    </xf>
    <xf numFmtId="49" fontId="12" fillId="0" borderId="46" xfId="0" applyNumberFormat="1" applyFont="1" applyBorder="1" applyAlignment="1">
      <alignment horizontal="center" vertical="center" wrapText="1"/>
    </xf>
    <xf numFmtId="164" fontId="9" fillId="0" borderId="55" xfId="0" applyNumberFormat="1" applyFont="1" applyFill="1" applyBorder="1" applyAlignment="1" applyProtection="1">
      <alignment horizontal="center" vertical="center" wrapText="1"/>
      <protection locked="0"/>
    </xf>
    <xf numFmtId="164" fontId="9" fillId="0" borderId="48" xfId="0" applyNumberFormat="1" applyFont="1" applyFill="1" applyBorder="1" applyAlignment="1" applyProtection="1">
      <alignment horizontal="center" vertical="center" wrapText="1"/>
      <protection locked="0"/>
    </xf>
    <xf numFmtId="49" fontId="12" fillId="0" borderId="60" xfId="0" applyNumberFormat="1" applyFont="1" applyBorder="1" applyAlignment="1">
      <alignment horizontal="center" vertical="center" wrapText="1"/>
    </xf>
    <xf numFmtId="0" fontId="9" fillId="0" borderId="0" xfId="0" applyFont="1" applyFill="1" applyBorder="1" applyAlignment="1" applyProtection="1">
      <alignment horizontal="right" vertical="center" wrapText="1"/>
    </xf>
    <xf numFmtId="164" fontId="9" fillId="0" borderId="34" xfId="0" applyNumberFormat="1" applyFont="1" applyBorder="1" applyAlignment="1">
      <alignment horizontal="center" vertical="center" wrapText="1"/>
    </xf>
    <xf numFmtId="164" fontId="9" fillId="0" borderId="36" xfId="0" applyNumberFormat="1" applyFont="1" applyBorder="1" applyAlignment="1">
      <alignment horizontal="center" vertical="center" wrapText="1"/>
    </xf>
    <xf numFmtId="164" fontId="9" fillId="0" borderId="42" xfId="0" applyNumberFormat="1" applyFont="1" applyBorder="1" applyAlignment="1">
      <alignment horizontal="center" vertical="center" wrapText="1"/>
    </xf>
    <xf numFmtId="164" fontId="9" fillId="0" borderId="43" xfId="0" applyNumberFormat="1" applyFont="1" applyBorder="1" applyAlignment="1">
      <alignment horizontal="center" vertical="center" wrapText="1"/>
    </xf>
    <xf numFmtId="0" fontId="9" fillId="0" borderId="8" xfId="0" applyFont="1" applyFill="1" applyBorder="1" applyAlignment="1" applyProtection="1">
      <alignment horizontal="center" vertical="center" wrapText="1"/>
    </xf>
    <xf numFmtId="9" fontId="12" fillId="0" borderId="0" xfId="0" applyNumberFormat="1" applyFont="1" applyFill="1" applyBorder="1" applyAlignment="1" applyProtection="1">
      <alignment vertical="center" wrapText="1"/>
      <protection locked="0"/>
    </xf>
    <xf numFmtId="0" fontId="18" fillId="7" borderId="31" xfId="0" applyFont="1" applyFill="1" applyBorder="1" applyAlignment="1">
      <alignment horizontal="centerContinuous" vertical="center"/>
    </xf>
    <xf numFmtId="0" fontId="18" fillId="7" borderId="29" xfId="0" applyFont="1" applyFill="1" applyBorder="1" applyAlignment="1">
      <alignment horizontal="centerContinuous" vertical="center"/>
    </xf>
    <xf numFmtId="0" fontId="12" fillId="7" borderId="3" xfId="0" applyFont="1" applyFill="1" applyBorder="1" applyAlignment="1">
      <alignment horizontal="left" vertical="center" wrapText="1"/>
    </xf>
    <xf numFmtId="0" fontId="12" fillId="7" borderId="32" xfId="0" applyFont="1" applyFill="1" applyBorder="1" applyAlignment="1">
      <alignment horizontal="centerContinuous" vertical="center" wrapText="1"/>
    </xf>
    <xf numFmtId="49" fontId="12" fillId="0" borderId="57" xfId="0" applyNumberFormat="1" applyFont="1" applyBorder="1" applyAlignment="1">
      <alignment horizontal="center" vertical="center" wrapText="1"/>
    </xf>
    <xf numFmtId="0" fontId="12" fillId="0" borderId="57" xfId="0" applyFont="1" applyFill="1" applyBorder="1" applyAlignment="1" applyProtection="1">
      <alignment horizontal="center" vertical="center"/>
    </xf>
    <xf numFmtId="9" fontId="12" fillId="0" borderId="36" xfId="0" applyNumberFormat="1"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59" xfId="0" applyFont="1" applyFill="1" applyBorder="1" applyAlignment="1" applyProtection="1">
      <alignment horizontal="center" vertical="center"/>
    </xf>
    <xf numFmtId="164" fontId="9" fillId="0" borderId="45" xfId="0" applyNumberFormat="1" applyFont="1" applyFill="1" applyBorder="1" applyAlignment="1" applyProtection="1">
      <alignment horizontal="center" vertical="center"/>
      <protection locked="0"/>
    </xf>
    <xf numFmtId="49" fontId="12" fillId="0" borderId="47" xfId="0" applyNumberFormat="1" applyFont="1" applyBorder="1" applyAlignment="1">
      <alignment horizontal="center" vertical="center" wrapText="1"/>
    </xf>
    <xf numFmtId="0" fontId="12" fillId="0" borderId="39" xfId="0" applyFont="1" applyFill="1" applyBorder="1" applyAlignment="1" applyProtection="1">
      <alignment horizontal="center" vertical="center"/>
    </xf>
    <xf numFmtId="9" fontId="12" fillId="0" borderId="5" xfId="0" applyNumberFormat="1"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7" borderId="3" xfId="0" applyFont="1" applyFill="1" applyBorder="1" applyAlignment="1" applyProtection="1">
      <alignment horizontal="left" vertical="center" wrapText="1"/>
    </xf>
    <xf numFmtId="0" fontId="12" fillId="7" borderId="32" xfId="0" applyFont="1" applyFill="1" applyBorder="1" applyAlignment="1" applyProtection="1">
      <alignment horizontal="centerContinuous" vertical="center" wrapText="1"/>
    </xf>
    <xf numFmtId="0" fontId="12" fillId="7" borderId="4" xfId="0" applyFont="1" applyFill="1" applyBorder="1" applyAlignment="1" applyProtection="1">
      <alignment horizontal="centerContinuous" vertical="center" wrapText="1"/>
    </xf>
    <xf numFmtId="164" fontId="9" fillId="0" borderId="45" xfId="0" applyNumberFormat="1"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wrapText="1"/>
    </xf>
    <xf numFmtId="0" fontId="12" fillId="7" borderId="32"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9" fillId="5" borderId="1" xfId="0" applyFont="1" applyFill="1" applyBorder="1" applyAlignment="1" applyProtection="1">
      <alignment horizontal="centerContinuous" vertical="center"/>
    </xf>
    <xf numFmtId="0" fontId="9" fillId="5" borderId="6" xfId="0" applyFont="1" applyFill="1" applyBorder="1" applyAlignment="1" applyProtection="1">
      <alignment horizontal="centerContinuous" vertical="center"/>
    </xf>
    <xf numFmtId="0" fontId="9" fillId="5" borderId="2" xfId="0" applyFont="1" applyFill="1" applyBorder="1" applyAlignment="1" applyProtection="1">
      <alignment horizontal="centerContinuous" vertical="center"/>
    </xf>
    <xf numFmtId="0" fontId="9" fillId="5" borderId="15" xfId="0" applyFont="1" applyFill="1" applyBorder="1" applyAlignment="1" applyProtection="1">
      <alignment horizontal="centerContinuous" vertical="center"/>
    </xf>
    <xf numFmtId="0" fontId="9" fillId="5" borderId="0" xfId="0" applyFont="1" applyFill="1" applyBorder="1" applyAlignment="1" applyProtection="1">
      <alignment horizontal="centerContinuous" vertical="center"/>
    </xf>
    <xf numFmtId="0" fontId="9" fillId="5" borderId="16" xfId="0" applyFont="1" applyFill="1" applyBorder="1" applyAlignment="1" applyProtection="1">
      <alignment horizontal="centerContinuous" vertical="center"/>
    </xf>
    <xf numFmtId="0" fontId="9" fillId="5" borderId="7" xfId="0" applyFont="1" applyFill="1" applyBorder="1" applyAlignment="1" applyProtection="1">
      <alignment horizontal="centerContinuous" vertical="center"/>
    </xf>
    <xf numFmtId="0" fontId="9" fillId="5" borderId="8" xfId="0" applyFont="1" applyFill="1" applyBorder="1" applyAlignment="1" applyProtection="1">
      <alignment horizontal="centerContinuous" vertical="center"/>
    </xf>
    <xf numFmtId="0" fontId="9" fillId="5" borderId="9" xfId="0" applyFont="1" applyFill="1" applyBorder="1" applyAlignment="1" applyProtection="1">
      <alignment horizontal="centerContinuous" vertical="center"/>
    </xf>
    <xf numFmtId="0" fontId="7" fillId="3" borderId="1" xfId="3" applyFont="1" applyFill="1" applyBorder="1" applyAlignment="1" applyProtection="1">
      <alignment horizontal="centerContinuous" wrapText="1"/>
      <protection locked="0"/>
    </xf>
    <xf numFmtId="0" fontId="13" fillId="3" borderId="6" xfId="3" applyFont="1" applyFill="1" applyBorder="1" applyAlignment="1">
      <alignment horizontal="centerContinuous" wrapText="1"/>
    </xf>
    <xf numFmtId="0" fontId="7" fillId="3" borderId="6" xfId="3" applyFont="1" applyFill="1" applyBorder="1" applyAlignment="1">
      <alignment horizontal="centerContinuous" wrapText="1"/>
    </xf>
    <xf numFmtId="0" fontId="13" fillId="3" borderId="6" xfId="3" applyFont="1" applyFill="1" applyBorder="1" applyAlignment="1">
      <alignment horizontal="left" wrapText="1"/>
    </xf>
    <xf numFmtId="0" fontId="13" fillId="3" borderId="2" xfId="3" applyFont="1" applyFill="1" applyBorder="1" applyAlignment="1">
      <alignment horizontal="centerContinuous" wrapText="1"/>
    </xf>
    <xf numFmtId="0" fontId="2" fillId="0" borderId="0" xfId="3" applyFill="1" applyBorder="1" applyAlignment="1" applyProtection="1">
      <alignment vertical="center" wrapText="1"/>
      <protection locked="0"/>
    </xf>
    <xf numFmtId="0" fontId="8" fillId="3" borderId="7" xfId="3" applyFont="1" applyFill="1" applyBorder="1" applyAlignment="1" applyProtection="1">
      <alignment horizontal="centerContinuous" vertical="center" wrapText="1"/>
      <protection locked="0"/>
    </xf>
    <xf numFmtId="0" fontId="13" fillId="3" borderId="8" xfId="3" applyFont="1" applyFill="1" applyBorder="1" applyAlignment="1">
      <alignment horizontal="centerContinuous" vertical="center" wrapText="1"/>
    </xf>
    <xf numFmtId="0" fontId="8" fillId="3" borderId="8" xfId="3" applyFont="1" applyFill="1" applyBorder="1" applyAlignment="1">
      <alignment horizontal="centerContinuous" vertical="center"/>
    </xf>
    <xf numFmtId="0" fontId="13" fillId="3" borderId="8" xfId="3" applyFont="1" applyFill="1" applyBorder="1" applyAlignment="1">
      <alignment horizontal="left" vertical="center" wrapText="1"/>
    </xf>
    <xf numFmtId="0" fontId="13" fillId="3" borderId="9" xfId="3" applyFont="1" applyFill="1" applyBorder="1" applyAlignment="1">
      <alignment horizontal="centerContinuous" vertical="center" wrapText="1"/>
    </xf>
    <xf numFmtId="0" fontId="9" fillId="5" borderId="10" xfId="3" applyFont="1" applyFill="1" applyBorder="1" applyAlignment="1" applyProtection="1">
      <alignment vertical="center" wrapText="1"/>
      <protection locked="0"/>
    </xf>
    <xf numFmtId="0" fontId="9" fillId="5" borderId="11" xfId="3" applyFont="1" applyFill="1" applyBorder="1" applyAlignment="1">
      <alignment horizontal="right" vertical="center" wrapText="1"/>
    </xf>
    <xf numFmtId="0" fontId="9" fillId="5" borderId="10" xfId="3" applyFont="1" applyFill="1" applyBorder="1" applyAlignment="1" applyProtection="1">
      <alignment horizontal="left" vertical="center"/>
    </xf>
    <xf numFmtId="0" fontId="9" fillId="5" borderId="12" xfId="3" applyFont="1" applyFill="1" applyBorder="1" applyAlignment="1" applyProtection="1">
      <alignment vertical="center"/>
    </xf>
    <xf numFmtId="0" fontId="9" fillId="5" borderId="11" xfId="3" applyFont="1" applyFill="1" applyBorder="1" applyAlignment="1" applyProtection="1">
      <alignment vertical="center"/>
    </xf>
    <xf numFmtId="0" fontId="9" fillId="5" borderId="1" xfId="3" applyFont="1" applyFill="1" applyBorder="1" applyAlignment="1" applyProtection="1">
      <alignment horizontal="centerContinuous" vertical="center"/>
    </xf>
    <xf numFmtId="0" fontId="9" fillId="5" borderId="6" xfId="3" applyFont="1" applyFill="1" applyBorder="1" applyAlignment="1" applyProtection="1">
      <alignment horizontal="centerContinuous" vertical="center"/>
    </xf>
    <xf numFmtId="0" fontId="9" fillId="5" borderId="2" xfId="3" applyFont="1" applyFill="1" applyBorder="1" applyAlignment="1" applyProtection="1">
      <alignment horizontal="centerContinuous" vertical="center"/>
    </xf>
    <xf numFmtId="0" fontId="9" fillId="5" borderId="15" xfId="3" applyFont="1" applyFill="1" applyBorder="1" applyAlignment="1" applyProtection="1">
      <alignment vertical="center" wrapText="1"/>
      <protection locked="0"/>
    </xf>
    <xf numFmtId="0" fontId="9" fillId="5" borderId="16" xfId="3" applyFont="1" applyFill="1" applyBorder="1" applyAlignment="1">
      <alignment horizontal="right" vertical="center" wrapText="1"/>
    </xf>
    <xf numFmtId="0" fontId="9" fillId="5" borderId="15" xfId="3" applyFont="1" applyFill="1" applyBorder="1" applyAlignment="1" applyProtection="1">
      <alignment horizontal="left" vertical="center"/>
    </xf>
    <xf numFmtId="0" fontId="9" fillId="5" borderId="0" xfId="3" applyFont="1" applyFill="1" applyBorder="1" applyAlignment="1" applyProtection="1">
      <alignment vertical="center"/>
    </xf>
    <xf numFmtId="0" fontId="9" fillId="5" borderId="16" xfId="3" applyFont="1" applyFill="1" applyBorder="1" applyAlignment="1" applyProtection="1">
      <alignment vertical="center"/>
    </xf>
    <xf numFmtId="0" fontId="9" fillId="5" borderId="15" xfId="3" applyFont="1" applyFill="1" applyBorder="1" applyAlignment="1" applyProtection="1">
      <alignment horizontal="centerContinuous" vertical="center"/>
    </xf>
    <xf numFmtId="0" fontId="9" fillId="5" borderId="0" xfId="3" applyFont="1" applyFill="1" applyBorder="1" applyAlignment="1" applyProtection="1">
      <alignment horizontal="centerContinuous" vertical="center"/>
    </xf>
    <xf numFmtId="0" fontId="9" fillId="5" borderId="16" xfId="3" applyFont="1" applyFill="1" applyBorder="1" applyAlignment="1" applyProtection="1">
      <alignment horizontal="centerContinuous" vertical="center"/>
    </xf>
    <xf numFmtId="0" fontId="9" fillId="5" borderId="19" xfId="3" applyFont="1" applyFill="1" applyBorder="1" applyAlignment="1" applyProtection="1">
      <alignment vertical="center" wrapText="1"/>
      <protection locked="0"/>
    </xf>
    <xf numFmtId="0" fontId="9" fillId="5" borderId="20" xfId="3" applyFont="1" applyFill="1" applyBorder="1" applyAlignment="1">
      <alignment horizontal="right" vertical="center" wrapText="1"/>
    </xf>
    <xf numFmtId="0" fontId="9" fillId="5" borderId="19" xfId="3" applyFont="1" applyFill="1" applyBorder="1" applyAlignment="1" applyProtection="1">
      <alignment horizontal="left" vertical="center"/>
    </xf>
    <xf numFmtId="0" fontId="9" fillId="5" borderId="21" xfId="3" applyFont="1" applyFill="1" applyBorder="1" applyAlignment="1" applyProtection="1">
      <alignment vertical="center"/>
    </xf>
    <xf numFmtId="0" fontId="9" fillId="5" borderId="20" xfId="3" applyFont="1" applyFill="1" applyBorder="1" applyAlignment="1" applyProtection="1">
      <alignment vertical="center"/>
    </xf>
    <xf numFmtId="0" fontId="9" fillId="5" borderId="7" xfId="3" applyFont="1" applyFill="1" applyBorder="1" applyAlignment="1" applyProtection="1">
      <alignment vertical="center" wrapText="1"/>
      <protection locked="0"/>
    </xf>
    <xf numFmtId="0" fontId="9" fillId="5" borderId="9" xfId="3" applyFont="1" applyFill="1" applyBorder="1" applyAlignment="1">
      <alignment horizontal="right" vertical="center" wrapText="1"/>
    </xf>
    <xf numFmtId="0" fontId="9" fillId="5" borderId="7" xfId="3" applyFont="1" applyFill="1" applyBorder="1" applyAlignment="1" applyProtection="1">
      <alignment horizontal="left" vertical="center"/>
    </xf>
    <xf numFmtId="0" fontId="9" fillId="5" borderId="8" xfId="3" applyFont="1" applyFill="1" applyBorder="1" applyAlignment="1" applyProtection="1">
      <alignment vertical="center"/>
    </xf>
    <xf numFmtId="0" fontId="9" fillId="5" borderId="9" xfId="3" applyFont="1" applyFill="1" applyBorder="1" applyAlignment="1" applyProtection="1">
      <alignment vertical="center"/>
    </xf>
    <xf numFmtId="0" fontId="9" fillId="5" borderId="7" xfId="3" applyFont="1" applyFill="1" applyBorder="1" applyAlignment="1" applyProtection="1">
      <alignment horizontal="centerContinuous" vertical="center"/>
    </xf>
    <xf numFmtId="0" fontId="9" fillId="5" borderId="8" xfId="3" applyFont="1" applyFill="1" applyBorder="1" applyAlignment="1" applyProtection="1">
      <alignment horizontal="centerContinuous" vertical="center"/>
    </xf>
    <xf numFmtId="0" fontId="9" fillId="5" borderId="9" xfId="3" applyFont="1" applyFill="1" applyBorder="1" applyAlignment="1" applyProtection="1">
      <alignment horizontal="centerContinuous" vertical="center"/>
    </xf>
    <xf numFmtId="0" fontId="10" fillId="0" borderId="26" xfId="3" applyFont="1" applyBorder="1" applyAlignment="1" applyProtection="1">
      <alignment horizontal="center" vertical="center" textRotation="90" wrapText="1"/>
      <protection locked="0"/>
    </xf>
    <xf numFmtId="0" fontId="10" fillId="0" borderId="26" xfId="3" applyFont="1" applyFill="1" applyBorder="1" applyAlignment="1" applyProtection="1">
      <alignment horizontal="center" vertical="center" wrapText="1"/>
    </xf>
    <xf numFmtId="0" fontId="10" fillId="0" borderId="27" xfId="3" applyFont="1" applyFill="1" applyBorder="1" applyAlignment="1" applyProtection="1">
      <alignment horizontal="center" vertical="center" wrapText="1"/>
      <protection locked="0"/>
    </xf>
    <xf numFmtId="0" fontId="10" fillId="0" borderId="31" xfId="3" applyFont="1" applyFill="1" applyBorder="1" applyAlignment="1" applyProtection="1">
      <alignment horizontal="center" vertical="center" wrapText="1"/>
      <protection locked="0"/>
    </xf>
    <xf numFmtId="0" fontId="10" fillId="0" borderId="28" xfId="3" applyFont="1" applyFill="1" applyBorder="1" applyAlignment="1" applyProtection="1">
      <alignment horizontal="center" vertical="center" wrapText="1"/>
      <protection locked="0"/>
    </xf>
    <xf numFmtId="0" fontId="10" fillId="0" borderId="30" xfId="3" applyFont="1" applyFill="1" applyBorder="1" applyAlignment="1" applyProtection="1">
      <alignment horizontal="center" vertical="center" wrapText="1"/>
      <protection locked="0"/>
    </xf>
    <xf numFmtId="0" fontId="10" fillId="0" borderId="27" xfId="3" applyFont="1" applyFill="1" applyBorder="1" applyAlignment="1">
      <alignment horizontal="center" vertical="center" wrapText="1"/>
    </xf>
    <xf numFmtId="0" fontId="10" fillId="0" borderId="31" xfId="3" applyFont="1" applyFill="1" applyBorder="1" applyAlignment="1">
      <alignment horizontal="center" vertical="center" wrapText="1"/>
    </xf>
    <xf numFmtId="0" fontId="10" fillId="0" borderId="28" xfId="3" applyFont="1" applyFill="1" applyBorder="1" applyAlignment="1">
      <alignment horizontal="center" vertical="center" wrapText="1"/>
    </xf>
    <xf numFmtId="0" fontId="10" fillId="0" borderId="29" xfId="3" applyFont="1" applyFill="1" applyBorder="1" applyAlignment="1">
      <alignment horizontal="center" vertical="center" wrapText="1"/>
    </xf>
    <xf numFmtId="0" fontId="10" fillId="0" borderId="30" xfId="3" applyFont="1" applyFill="1" applyBorder="1" applyAlignment="1">
      <alignment horizontal="center" vertical="center" wrapText="1"/>
    </xf>
    <xf numFmtId="0" fontId="9" fillId="0" borderId="55" xfId="3" applyFont="1" applyFill="1" applyBorder="1" applyAlignment="1" applyProtection="1">
      <alignment horizontal="center" vertical="center"/>
      <protection locked="0"/>
    </xf>
    <xf numFmtId="164" fontId="9" fillId="0" borderId="55" xfId="3" applyNumberFormat="1" applyFont="1" applyFill="1" applyBorder="1" applyAlignment="1" applyProtection="1">
      <alignment horizontal="center" vertical="center"/>
      <protection locked="0"/>
    </xf>
    <xf numFmtId="0" fontId="12" fillId="5" borderId="39" xfId="3" applyFont="1" applyFill="1" applyBorder="1" applyAlignment="1" applyProtection="1">
      <alignment horizontal="center" vertical="center" wrapText="1"/>
    </xf>
    <xf numFmtId="9" fontId="12" fillId="5" borderId="5" xfId="3" applyNumberFormat="1" applyFont="1" applyFill="1" applyBorder="1" applyAlignment="1" applyProtection="1">
      <alignment horizontal="center" vertical="center" wrapText="1"/>
    </xf>
    <xf numFmtId="0" fontId="12" fillId="5" borderId="5" xfId="3" applyFont="1" applyFill="1" applyBorder="1" applyAlignment="1" applyProtection="1">
      <alignment horizontal="center" vertical="center" wrapText="1"/>
    </xf>
    <xf numFmtId="0" fontId="12" fillId="5" borderId="35"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wrapText="1"/>
    </xf>
    <xf numFmtId="9" fontId="12" fillId="0" borderId="5" xfId="3" applyNumberFormat="1" applyFont="1" applyFill="1" applyBorder="1" applyAlignment="1" applyProtection="1">
      <alignment horizontal="center" vertical="center" wrapText="1"/>
    </xf>
    <xf numFmtId="0" fontId="12" fillId="0" borderId="5" xfId="3" applyFont="1" applyFill="1" applyBorder="1" applyAlignment="1" applyProtection="1">
      <alignment horizontal="center" vertical="center" wrapText="1"/>
    </xf>
    <xf numFmtId="0" fontId="12" fillId="0" borderId="35" xfId="3" applyFont="1" applyFill="1" applyBorder="1" applyAlignment="1" applyProtection="1">
      <alignment horizontal="center" vertical="center" wrapText="1"/>
    </xf>
    <xf numFmtId="49" fontId="12" fillId="0" borderId="46" xfId="3" applyNumberFormat="1" applyFont="1" applyBorder="1" applyAlignment="1">
      <alignment horizontal="center" vertical="center" wrapText="1"/>
    </xf>
    <xf numFmtId="49" fontId="12" fillId="0" borderId="65" xfId="3" applyNumberFormat="1" applyFont="1" applyBorder="1" applyAlignment="1">
      <alignment horizontal="center" vertical="center" wrapText="1"/>
    </xf>
    <xf numFmtId="49" fontId="12" fillId="0" borderId="64" xfId="3" applyNumberFormat="1" applyFont="1" applyBorder="1" applyAlignment="1">
      <alignment horizontal="center" vertical="center" wrapText="1"/>
    </xf>
    <xf numFmtId="49" fontId="12" fillId="0" borderId="39" xfId="3" applyNumberFormat="1" applyFont="1" applyBorder="1" applyAlignment="1">
      <alignment horizontal="center" vertical="center" wrapText="1"/>
    </xf>
    <xf numFmtId="0" fontId="9" fillId="0" borderId="39" xfId="3" applyFont="1" applyFill="1" applyBorder="1" applyAlignment="1" applyProtection="1">
      <alignment horizontal="center" vertical="center"/>
      <protection locked="0"/>
    </xf>
    <xf numFmtId="0" fontId="9" fillId="0" borderId="22" xfId="3" applyFont="1" applyFill="1" applyBorder="1" applyAlignment="1" applyProtection="1">
      <alignment horizontal="center" vertical="center"/>
      <protection locked="0"/>
    </xf>
    <xf numFmtId="0" fontId="9" fillId="0" borderId="35" xfId="3" applyFont="1" applyFill="1" applyBorder="1" applyAlignment="1" applyProtection="1">
      <alignment horizontal="center" vertical="center"/>
      <protection locked="0"/>
    </xf>
    <xf numFmtId="49" fontId="12" fillId="0" borderId="60" xfId="3" applyNumberFormat="1" applyFont="1" applyBorder="1" applyAlignment="1">
      <alignment horizontal="center" vertical="center" wrapText="1"/>
    </xf>
    <xf numFmtId="49" fontId="12" fillId="0" borderId="0" xfId="3" applyNumberFormat="1" applyFont="1" applyFill="1" applyBorder="1" applyAlignment="1">
      <alignment horizontal="center" vertical="center" wrapText="1"/>
    </xf>
    <xf numFmtId="43" fontId="12" fillId="0" borderId="0" xfId="3" applyNumberFormat="1" applyFont="1" applyFill="1" applyAlignment="1">
      <alignment horizontal="center" vertical="center" wrapText="1"/>
    </xf>
    <xf numFmtId="0" fontId="2" fillId="0" borderId="0" xfId="3" applyFont="1" applyFill="1" applyAlignment="1">
      <alignment vertical="center" wrapText="1"/>
    </xf>
    <xf numFmtId="0" fontId="12" fillId="0" borderId="0" xfId="3" applyFont="1" applyFill="1" applyBorder="1" applyAlignment="1" applyProtection="1">
      <alignment horizontal="center" vertical="center" wrapText="1"/>
      <protection locked="0"/>
    </xf>
    <xf numFmtId="0" fontId="12" fillId="0" borderId="0" xfId="3" applyFont="1" applyFill="1" applyBorder="1" applyAlignment="1" applyProtection="1">
      <alignment horizontal="left" vertical="center" wrapText="1"/>
    </xf>
    <xf numFmtId="0" fontId="12" fillId="0" borderId="0" xfId="3" applyFont="1" applyFill="1" applyBorder="1" applyAlignment="1" applyProtection="1">
      <alignment vertical="center" wrapText="1"/>
      <protection locked="0"/>
    </xf>
    <xf numFmtId="9" fontId="12" fillId="0" borderId="0" xfId="3" applyNumberFormat="1" applyFont="1" applyFill="1" applyBorder="1" applyAlignment="1" applyProtection="1">
      <alignment vertical="center" wrapText="1"/>
      <protection locked="0"/>
    </xf>
    <xf numFmtId="0" fontId="9" fillId="0" borderId="16" xfId="3" applyFont="1" applyFill="1" applyBorder="1" applyAlignment="1">
      <alignment horizontal="right" vertical="center" wrapText="1"/>
    </xf>
    <xf numFmtId="0" fontId="9" fillId="0" borderId="34" xfId="3" applyFont="1" applyBorder="1" applyAlignment="1">
      <alignment horizontal="center" vertical="center" wrapText="1"/>
    </xf>
    <xf numFmtId="0" fontId="9" fillId="0" borderId="36" xfId="3" applyFont="1" applyBorder="1" applyAlignment="1">
      <alignment horizontal="center" vertical="center" wrapText="1"/>
    </xf>
    <xf numFmtId="0" fontId="9" fillId="0" borderId="37" xfId="3" applyFont="1" applyBorder="1" applyAlignment="1">
      <alignment horizontal="center" vertical="center" wrapText="1"/>
    </xf>
    <xf numFmtId="9" fontId="9" fillId="0" borderId="39" xfId="3" applyNumberFormat="1" applyFont="1" applyBorder="1" applyAlignment="1">
      <alignment horizontal="center" vertical="center" wrapText="1"/>
    </xf>
    <xf numFmtId="9" fontId="9" fillId="0" borderId="5" xfId="3" applyNumberFormat="1" applyFont="1" applyBorder="1" applyAlignment="1">
      <alignment horizontal="center" vertical="center" wrapText="1"/>
    </xf>
    <xf numFmtId="9" fontId="9" fillId="0" borderId="35" xfId="3" applyNumberFormat="1" applyFont="1" applyBorder="1" applyAlignment="1">
      <alignment horizontal="center" vertical="center" wrapText="1"/>
    </xf>
    <xf numFmtId="0" fontId="9" fillId="0" borderId="39" xfId="3" applyFont="1" applyBorder="1" applyAlignment="1">
      <alignment horizontal="center" vertical="center" wrapText="1"/>
    </xf>
    <xf numFmtId="0" fontId="9" fillId="0" borderId="5"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42" xfId="3" applyFont="1" applyFill="1" applyBorder="1" applyAlignment="1" applyProtection="1">
      <alignment horizontal="center" vertical="center" wrapText="1"/>
    </xf>
    <xf numFmtId="0" fontId="9" fillId="0" borderId="43" xfId="3" applyFont="1" applyFill="1" applyBorder="1" applyAlignment="1" applyProtection="1">
      <alignment horizontal="center" vertical="center" wrapText="1"/>
    </xf>
    <xf numFmtId="0" fontId="9" fillId="0" borderId="50" xfId="3" applyFont="1" applyFill="1" applyBorder="1" applyAlignment="1" applyProtection="1">
      <alignment horizontal="center" vertical="center" wrapText="1"/>
    </xf>
    <xf numFmtId="49" fontId="12" fillId="0" borderId="0" xfId="3" applyNumberFormat="1" applyFont="1" applyFill="1" applyAlignment="1">
      <alignment horizontal="center" vertical="center" wrapText="1"/>
    </xf>
    <xf numFmtId="0" fontId="9" fillId="0" borderId="0" xfId="3" applyFont="1" applyFill="1" applyBorder="1" applyAlignment="1">
      <alignment horizontal="center" vertical="center" wrapText="1"/>
    </xf>
    <xf numFmtId="0" fontId="9" fillId="0" borderId="10" xfId="3" applyFont="1" applyFill="1" applyBorder="1" applyAlignment="1">
      <alignment horizontal="centerContinuous" vertical="center"/>
    </xf>
    <xf numFmtId="0" fontId="9" fillId="0" borderId="12" xfId="3" applyFont="1" applyFill="1" applyBorder="1" applyAlignment="1">
      <alignment horizontal="centerContinuous" vertical="center" wrapText="1"/>
    </xf>
    <xf numFmtId="0" fontId="9" fillId="0" borderId="11" xfId="3" applyFont="1" applyFill="1" applyBorder="1" applyAlignment="1">
      <alignment horizontal="centerContinuous" vertical="center" wrapText="1"/>
    </xf>
    <xf numFmtId="0" fontId="9" fillId="0" borderId="0" xfId="3" applyFont="1" applyFill="1" applyBorder="1" applyAlignment="1">
      <alignment horizontal="left" vertical="center" wrapText="1"/>
    </xf>
    <xf numFmtId="0" fontId="9" fillId="0" borderId="0" xfId="3" applyFont="1" applyFill="1" applyBorder="1" applyAlignment="1">
      <alignment horizontal="centerContinuous" vertical="center" wrapText="1"/>
    </xf>
    <xf numFmtId="0" fontId="12" fillId="0" borderId="0" xfId="3" applyFont="1" applyFill="1" applyBorder="1" applyAlignment="1">
      <alignment vertical="top" wrapText="1"/>
    </xf>
    <xf numFmtId="0" fontId="9" fillId="0" borderId="0" xfId="3" applyFont="1" applyFill="1" applyBorder="1" applyAlignment="1" applyProtection="1">
      <alignment vertical="center" wrapText="1"/>
      <protection locked="0"/>
    </xf>
    <xf numFmtId="0" fontId="12" fillId="0" borderId="0" xfId="3" applyFont="1" applyAlignment="1">
      <alignment vertical="center" wrapText="1"/>
    </xf>
    <xf numFmtId="0" fontId="12" fillId="0" borderId="0" xfId="3" applyFont="1" applyFill="1" applyAlignment="1" applyProtection="1">
      <alignment vertical="center" wrapText="1"/>
      <protection locked="0"/>
    </xf>
    <xf numFmtId="0" fontId="12" fillId="0" borderId="0" xfId="3" applyFont="1" applyFill="1" applyBorder="1" applyAlignment="1" applyProtection="1">
      <alignment horizontal="center"/>
      <protection locked="0"/>
    </xf>
    <xf numFmtId="0" fontId="12" fillId="0" borderId="0" xfId="3" applyFont="1" applyFill="1" applyBorder="1" applyAlignment="1" applyProtection="1">
      <alignment vertical="top" wrapText="1"/>
      <protection locked="0"/>
    </xf>
    <xf numFmtId="0" fontId="12" fillId="0" borderId="0" xfId="3" applyFont="1" applyFill="1" applyAlignment="1" applyProtection="1">
      <alignment vertical="top" wrapText="1"/>
      <protection locked="0"/>
    </xf>
    <xf numFmtId="0" fontId="12" fillId="0" borderId="0" xfId="3" applyFont="1" applyFill="1" applyBorder="1" applyProtection="1">
      <protection locked="0"/>
    </xf>
    <xf numFmtId="0" fontId="2" fillId="0" borderId="0" xfId="3" applyFill="1" applyBorder="1" applyProtection="1">
      <protection locked="0"/>
    </xf>
    <xf numFmtId="0" fontId="18" fillId="7" borderId="32" xfId="3" applyFont="1" applyFill="1" applyBorder="1" applyAlignment="1">
      <alignment horizontal="centerContinuous" vertical="center"/>
    </xf>
    <xf numFmtId="0" fontId="12" fillId="7" borderId="3" xfId="3" applyFont="1" applyFill="1" applyBorder="1" applyAlignment="1">
      <alignment horizontal="left" vertical="center" wrapText="1"/>
    </xf>
    <xf numFmtId="0" fontId="12" fillId="7" borderId="32" xfId="3" applyFont="1" applyFill="1" applyBorder="1" applyAlignment="1">
      <alignment horizontal="centerContinuous" vertical="center" wrapText="1"/>
    </xf>
    <xf numFmtId="0" fontId="12" fillId="7" borderId="4" xfId="3" applyFont="1" applyFill="1" applyBorder="1" applyAlignment="1">
      <alignment horizontal="centerContinuous" vertical="center" wrapText="1"/>
    </xf>
    <xf numFmtId="9" fontId="12" fillId="0" borderId="36" xfId="3" applyNumberFormat="1" applyFont="1" applyFill="1" applyBorder="1" applyAlignment="1" applyProtection="1">
      <alignment horizontal="center" vertical="center"/>
    </xf>
    <xf numFmtId="49" fontId="12" fillId="0" borderId="47" xfId="3" applyNumberFormat="1" applyFont="1" applyBorder="1" applyAlignment="1">
      <alignment horizontal="center" vertical="center" wrapText="1"/>
    </xf>
    <xf numFmtId="0" fontId="12" fillId="0" borderId="39" xfId="3" applyFont="1" applyFill="1" applyBorder="1" applyAlignment="1" applyProtection="1">
      <alignment horizontal="center" vertical="center"/>
    </xf>
    <xf numFmtId="9" fontId="12" fillId="0" borderId="5" xfId="3" applyNumberFormat="1" applyFont="1" applyFill="1" applyBorder="1" applyAlignment="1" applyProtection="1">
      <alignment horizontal="center" vertical="center"/>
    </xf>
    <xf numFmtId="0" fontId="12" fillId="0" borderId="5" xfId="3" applyFont="1" applyFill="1" applyBorder="1" applyAlignment="1" applyProtection="1">
      <alignment horizontal="center" vertical="center"/>
    </xf>
    <xf numFmtId="0" fontId="12" fillId="0" borderId="35" xfId="3" applyFont="1" applyFill="1" applyBorder="1" applyAlignment="1" applyProtection="1">
      <alignment horizontal="center" vertical="center"/>
    </xf>
    <xf numFmtId="0" fontId="18" fillId="7" borderId="3" xfId="3" applyFont="1" applyFill="1" applyBorder="1" applyAlignment="1" applyProtection="1">
      <alignment horizontal="centerContinuous" vertical="center" wrapText="1"/>
    </xf>
    <xf numFmtId="0" fontId="12" fillId="7" borderId="3" xfId="3" applyFont="1" applyFill="1" applyBorder="1" applyAlignment="1" applyProtection="1">
      <alignment horizontal="center" vertical="center" wrapText="1"/>
    </xf>
    <xf numFmtId="0" fontId="12" fillId="7" borderId="32" xfId="3" applyFont="1" applyFill="1" applyBorder="1" applyAlignment="1" applyProtection="1">
      <alignment horizontal="center" vertical="center" wrapText="1"/>
    </xf>
    <xf numFmtId="0" fontId="12" fillId="7" borderId="4" xfId="3" applyFont="1" applyFill="1" applyBorder="1" applyAlignment="1" applyProtection="1">
      <alignment horizontal="center" vertical="center" wrapText="1"/>
    </xf>
    <xf numFmtId="0" fontId="9" fillId="0" borderId="6" xfId="3" applyFont="1" applyFill="1" applyBorder="1" applyAlignment="1" applyProtection="1">
      <alignment horizontal="center" vertical="center" wrapText="1"/>
    </xf>
    <xf numFmtId="0" fontId="3" fillId="3" borderId="69" xfId="0" applyFont="1" applyFill="1" applyBorder="1" applyAlignment="1" applyProtection="1">
      <alignment horizontal="centerContinuous" wrapText="1"/>
      <protection locked="0"/>
    </xf>
    <xf numFmtId="0" fontId="4" fillId="3" borderId="63" xfId="0" applyFont="1" applyFill="1" applyBorder="1" applyAlignment="1">
      <alignment horizontal="centerContinuous" wrapText="1"/>
    </xf>
    <xf numFmtId="0" fontId="3" fillId="3" borderId="63" xfId="0" applyFont="1" applyFill="1" applyBorder="1" applyAlignment="1">
      <alignment horizontal="centerContinuous"/>
    </xf>
    <xf numFmtId="0" fontId="4" fillId="3" borderId="70"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centerContinuous" vertical="center" wrapText="1"/>
    </xf>
    <xf numFmtId="0" fontId="4" fillId="3" borderId="0" xfId="0" applyFont="1" applyFill="1" applyBorder="1" applyAlignment="1">
      <alignment horizontal="centerContinuous" vertical="center" wrapText="1"/>
    </xf>
    <xf numFmtId="0" fontId="19" fillId="3" borderId="0" xfId="0" applyFont="1" applyFill="1" applyBorder="1" applyAlignment="1">
      <alignment horizontal="centerContinuous" vertical="center"/>
    </xf>
    <xf numFmtId="0" fontId="4" fillId="3" borderId="17" xfId="0" applyFont="1" applyFill="1" applyBorder="1" applyAlignment="1">
      <alignment horizontal="centerContinuous" vertical="center" wrapText="1"/>
    </xf>
    <xf numFmtId="0" fontId="2" fillId="0" borderId="18" xfId="0" applyFont="1" applyBorder="1" applyAlignment="1">
      <alignment vertical="center"/>
    </xf>
    <xf numFmtId="0" fontId="2" fillId="0" borderId="17" xfId="0" applyFont="1" applyBorder="1" applyAlignment="1">
      <alignment vertical="center"/>
    </xf>
    <xf numFmtId="0" fontId="2" fillId="0" borderId="0" xfId="0" applyFont="1" applyAlignment="1">
      <alignment horizontal="center" vertical="center"/>
    </xf>
    <xf numFmtId="0" fontId="12" fillId="0" borderId="0" xfId="0" applyFont="1" applyFill="1" applyBorder="1" applyAlignment="1">
      <alignment horizontal="left" vertical="center" indent="1"/>
    </xf>
    <xf numFmtId="0" fontId="16" fillId="0" borderId="54" xfId="0" applyFont="1" applyFill="1" applyBorder="1" applyAlignment="1" applyProtection="1">
      <alignment horizontal="centerContinuous" vertical="center"/>
    </xf>
    <xf numFmtId="0" fontId="12" fillId="0" borderId="0" xfId="2" applyFont="1" applyFill="1" applyBorder="1" applyAlignment="1">
      <alignment horizontal="left" vertical="center"/>
    </xf>
    <xf numFmtId="0" fontId="16" fillId="0" borderId="54" xfId="2" applyNumberFormat="1" applyFont="1" applyFill="1" applyBorder="1" applyAlignment="1" applyProtection="1">
      <alignment horizontal="centerContinuous" vertical="center" wrapText="1"/>
    </xf>
    <xf numFmtId="0" fontId="2" fillId="0" borderId="54" xfId="2" applyFont="1" applyBorder="1" applyAlignment="1">
      <alignment horizontal="centerContinuous" vertical="center"/>
    </xf>
    <xf numFmtId="0" fontId="2" fillId="0" borderId="0" xfId="2" applyFont="1" applyFill="1" applyBorder="1" applyAlignment="1">
      <alignment horizontal="left" vertical="center"/>
    </xf>
    <xf numFmtId="0" fontId="16" fillId="0" borderId="21"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8" borderId="71" xfId="0" applyFont="1" applyFill="1" applyBorder="1" applyAlignment="1">
      <alignment horizontal="center" vertical="center"/>
    </xf>
    <xf numFmtId="0" fontId="2" fillId="0" borderId="48"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2" fillId="8" borderId="45" xfId="0" applyFont="1" applyFill="1" applyBorder="1" applyAlignment="1">
      <alignment horizontal="center" vertical="center"/>
    </xf>
    <xf numFmtId="0" fontId="2" fillId="0" borderId="21" xfId="0" applyFont="1" applyBorder="1" applyAlignment="1">
      <alignment vertical="center"/>
    </xf>
    <xf numFmtId="0" fontId="5" fillId="0" borderId="0" xfId="0" applyFont="1" applyBorder="1" applyAlignment="1">
      <alignment vertical="center"/>
    </xf>
    <xf numFmtId="0" fontId="5" fillId="0" borderId="72" xfId="0" applyFont="1" applyFill="1" applyBorder="1" applyAlignment="1">
      <alignment horizontal="center" vertical="center" wrapText="1"/>
    </xf>
    <xf numFmtId="0" fontId="5" fillId="0" borderId="72" xfId="0" applyFont="1" applyFill="1" applyBorder="1" applyAlignment="1">
      <alignment horizontal="center" vertical="center"/>
    </xf>
    <xf numFmtId="0" fontId="12" fillId="0" borderId="0" xfId="0" applyFont="1" applyBorder="1" applyAlignment="1">
      <alignment vertical="center"/>
    </xf>
    <xf numFmtId="0" fontId="2" fillId="0" borderId="45" xfId="0" applyFont="1" applyFill="1" applyBorder="1" applyAlignment="1">
      <alignment horizontal="center" vertical="center"/>
    </xf>
    <xf numFmtId="9" fontId="2" fillId="0" borderId="45" xfId="0" applyNumberFormat="1" applyFont="1" applyFill="1" applyBorder="1" applyAlignment="1">
      <alignment horizontal="center" vertical="center"/>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0" fontId="12" fillId="0" borderId="0" xfId="0" applyFont="1" applyFill="1" applyBorder="1" applyAlignment="1" applyProtection="1">
      <alignment vertical="center"/>
    </xf>
    <xf numFmtId="0" fontId="2" fillId="0" borderId="17" xfId="0" applyFont="1" applyBorder="1" applyAlignment="1">
      <alignment horizontal="center" vertical="center"/>
    </xf>
    <xf numFmtId="0" fontId="5" fillId="0" borderId="17" xfId="0" applyFont="1" applyBorder="1" applyAlignment="1">
      <alignment horizontal="center" vertical="center"/>
    </xf>
    <xf numFmtId="0" fontId="2" fillId="0" borderId="72" xfId="0" applyFont="1" applyFill="1" applyBorder="1" applyAlignment="1">
      <alignment horizontal="center" vertical="center"/>
    </xf>
    <xf numFmtId="9" fontId="2" fillId="0" borderId="72" xfId="0" applyNumberFormat="1" applyFont="1" applyFill="1" applyBorder="1" applyAlignment="1">
      <alignment horizontal="center" vertical="center"/>
    </xf>
    <xf numFmtId="0" fontId="5" fillId="0" borderId="45" xfId="0" applyFont="1" applyFill="1" applyBorder="1" applyAlignment="1">
      <alignment horizontal="center" vertical="center"/>
    </xf>
    <xf numFmtId="0" fontId="5" fillId="0" borderId="73" xfId="0" applyFont="1" applyFill="1" applyBorder="1" applyAlignment="1">
      <alignment horizontal="center" vertical="center"/>
    </xf>
    <xf numFmtId="0" fontId="2" fillId="0" borderId="0" xfId="0" applyFont="1" applyFill="1" applyBorder="1" applyAlignment="1">
      <alignment vertical="center"/>
    </xf>
    <xf numFmtId="0" fontId="2" fillId="0" borderId="21" xfId="0" applyFont="1" applyFill="1" applyBorder="1" applyAlignment="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lignment vertical="center"/>
    </xf>
    <xf numFmtId="9" fontId="2" fillId="0" borderId="17" xfId="0" applyNumberFormat="1" applyFont="1" applyFill="1" applyBorder="1" applyAlignment="1">
      <alignment vertical="center"/>
    </xf>
    <xf numFmtId="0" fontId="2" fillId="9" borderId="23" xfId="0" applyFont="1" applyFill="1" applyBorder="1" applyAlignment="1">
      <alignment vertical="center"/>
    </xf>
    <xf numFmtId="0" fontId="6" fillId="9" borderId="21" xfId="0" applyFont="1" applyFill="1" applyBorder="1" applyAlignment="1">
      <alignment horizontal="centerContinuous" vertical="center"/>
    </xf>
    <xf numFmtId="0" fontId="6" fillId="9" borderId="22" xfId="0" applyFont="1" applyFill="1" applyBorder="1" applyAlignment="1">
      <alignment horizontal="centerContinuous"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71" xfId="0" applyFont="1" applyFill="1" applyBorder="1" applyAlignment="1">
      <alignment horizontal="center" vertical="center"/>
    </xf>
    <xf numFmtId="0" fontId="2" fillId="0" borderId="22" xfId="0" applyFont="1" applyBorder="1" applyAlignment="1">
      <alignment vertical="center"/>
    </xf>
    <xf numFmtId="0" fontId="2" fillId="0" borderId="21" xfId="0" applyFont="1" applyFill="1" applyBorder="1" applyAlignment="1">
      <alignment horizontal="center" vertical="center"/>
    </xf>
    <xf numFmtId="0" fontId="20" fillId="9" borderId="21" xfId="0" applyFont="1" applyFill="1" applyBorder="1" applyAlignment="1">
      <alignment horizontal="centerContinuous" vertical="center"/>
    </xf>
    <xf numFmtId="0" fontId="20" fillId="9" borderId="22" xfId="0" applyFont="1" applyFill="1" applyBorder="1" applyAlignment="1">
      <alignment horizontal="centerContinuous" vertical="center"/>
    </xf>
    <xf numFmtId="0" fontId="0" fillId="0" borderId="0" xfId="0" applyAlignment="1">
      <alignment vertical="center"/>
    </xf>
    <xf numFmtId="0" fontId="0" fillId="0" borderId="0" xfId="0" applyAlignment="1">
      <alignment horizontal="center"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54" xfId="0" applyFont="1" applyBorder="1" applyAlignment="1">
      <alignment vertical="center"/>
    </xf>
    <xf numFmtId="0" fontId="12" fillId="0" borderId="0" xfId="0" applyFont="1" applyAlignment="1">
      <alignment vertical="center"/>
    </xf>
    <xf numFmtId="0" fontId="12" fillId="9" borderId="23" xfId="0" applyFont="1" applyFill="1" applyBorder="1" applyAlignment="1">
      <alignment vertical="center"/>
    </xf>
    <xf numFmtId="0" fontId="2" fillId="0" borderId="5" xfId="3" applyFont="1" applyFill="1" applyBorder="1" applyAlignment="1" applyProtection="1">
      <alignment horizontal="center" vertical="center"/>
    </xf>
    <xf numFmtId="9" fontId="2" fillId="0" borderId="5" xfId="3" applyNumberFormat="1" applyFont="1" applyFill="1" applyBorder="1" applyAlignment="1" applyProtection="1">
      <alignment horizontal="center" vertical="center"/>
    </xf>
    <xf numFmtId="0" fontId="2" fillId="0" borderId="0" xfId="0" applyFont="1" applyFill="1" applyBorder="1" applyAlignment="1">
      <alignment horizontal="center" vertical="center"/>
    </xf>
    <xf numFmtId="9" fontId="2" fillId="0" borderId="17" xfId="0" applyNumberFormat="1" applyFont="1" applyFill="1" applyBorder="1" applyAlignment="1">
      <alignment horizontal="center" vertical="center"/>
    </xf>
    <xf numFmtId="0" fontId="9" fillId="0" borderId="17" xfId="0" applyFont="1" applyBorder="1" applyAlignment="1">
      <alignment horizontal="center" vertical="center"/>
    </xf>
    <xf numFmtId="0" fontId="4" fillId="3" borderId="23" xfId="0" applyFont="1" applyFill="1" applyBorder="1" applyAlignment="1">
      <alignment vertical="center"/>
    </xf>
    <xf numFmtId="0" fontId="3" fillId="3" borderId="21" xfId="0" applyFont="1" applyFill="1" applyBorder="1" applyAlignment="1">
      <alignment horizontal="centerContinuous" vertical="center"/>
    </xf>
    <xf numFmtId="0" fontId="21" fillId="3" borderId="21" xfId="0" applyFont="1" applyFill="1" applyBorder="1" applyAlignment="1">
      <alignment horizontal="centerContinuous" vertical="center"/>
    </xf>
    <xf numFmtId="0" fontId="21" fillId="3" borderId="22" xfId="0" applyFont="1" applyFill="1" applyBorder="1" applyAlignment="1">
      <alignment horizontal="centerContinuous" vertical="center"/>
    </xf>
    <xf numFmtId="9" fontId="5" fillId="0" borderId="0" xfId="0" applyNumberFormat="1" applyFont="1" applyBorder="1" applyAlignment="1">
      <alignment horizontal="left" vertical="center"/>
    </xf>
    <xf numFmtId="165" fontId="5" fillId="0" borderId="45" xfId="0"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24" fillId="6" borderId="0" xfId="3" applyFont="1" applyFill="1" applyAlignment="1">
      <alignment horizontal="centerContinuous" vertical="center" wrapText="1"/>
    </xf>
    <xf numFmtId="0" fontId="15" fillId="0" borderId="0" xfId="3"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4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9" fillId="0" borderId="0" xfId="0" applyFont="1" applyFill="1" applyAlignment="1">
      <alignment horizontal="centerContinuous"/>
    </xf>
    <xf numFmtId="0" fontId="9" fillId="0" borderId="0" xfId="0" applyFont="1" applyFill="1" applyAlignment="1">
      <alignment horizontal="left"/>
    </xf>
    <xf numFmtId="0" fontId="5" fillId="0" borderId="0" xfId="0" applyFont="1" applyFill="1"/>
    <xf numFmtId="0" fontId="12" fillId="0" borderId="72" xfId="0" applyFont="1" applyBorder="1" applyAlignment="1">
      <alignment horizontal="center"/>
    </xf>
    <xf numFmtId="0" fontId="0" fillId="0" borderId="0" xfId="0" applyAlignment="1">
      <alignment horizontal="center"/>
    </xf>
    <xf numFmtId="0" fontId="12" fillId="0" borderId="45" xfId="0" applyFont="1" applyBorder="1"/>
    <xf numFmtId="0" fontId="12" fillId="0" borderId="5" xfId="0" applyFont="1" applyBorder="1"/>
    <xf numFmtId="0" fontId="12" fillId="0" borderId="0" xfId="0" applyFont="1"/>
    <xf numFmtId="0" fontId="12" fillId="0" borderId="0" xfId="0" applyFont="1" applyAlignment="1">
      <alignment horizontal="center"/>
    </xf>
    <xf numFmtId="0" fontId="26" fillId="0" borderId="0" xfId="0" applyFont="1" applyAlignment="1">
      <alignment horizontal="centerContinuous" vertical="center"/>
    </xf>
    <xf numFmtId="0" fontId="0" fillId="0" borderId="0" xfId="0" applyAlignment="1">
      <alignment horizontal="centerContinuous" vertical="center"/>
    </xf>
    <xf numFmtId="0" fontId="0" fillId="0" borderId="74" xfId="0" applyBorder="1" applyAlignment="1">
      <alignment vertical="center"/>
    </xf>
    <xf numFmtId="0" fontId="0" fillId="0" borderId="21" xfId="0" applyBorder="1" applyAlignment="1">
      <alignment horizontal="centerContinuous" vertical="center"/>
    </xf>
    <xf numFmtId="0" fontId="0" fillId="0" borderId="75" xfId="0" applyBorder="1" applyAlignment="1">
      <alignment horizontal="centerContinuous" vertical="center"/>
    </xf>
    <xf numFmtId="0" fontId="5" fillId="0" borderId="23" xfId="0" applyFont="1" applyBorder="1" applyAlignment="1">
      <alignment horizontal="centerContinuous"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76" xfId="0" applyFont="1" applyBorder="1" applyAlignment="1">
      <alignment horizontal="center" vertical="center" wrapText="1"/>
    </xf>
    <xf numFmtId="0" fontId="27" fillId="0" borderId="5" xfId="0" applyFont="1" applyFill="1" applyBorder="1" applyAlignment="1">
      <alignment horizontal="center" vertical="center"/>
    </xf>
    <xf numFmtId="0" fontId="27" fillId="0" borderId="76" xfId="0" applyFont="1" applyFill="1" applyBorder="1" applyAlignment="1">
      <alignment horizontal="center" vertical="center"/>
    </xf>
    <xf numFmtId="0" fontId="27" fillId="0" borderId="5" xfId="0" applyFont="1" applyFill="1" applyBorder="1" applyAlignment="1">
      <alignment horizontal="center" vertical="center" wrapText="1"/>
    </xf>
    <xf numFmtId="14" fontId="0" fillId="0" borderId="0" xfId="0" applyNumberFormat="1" applyAlignment="1">
      <alignment horizontal="center" vertical="center"/>
    </xf>
    <xf numFmtId="165" fontId="0" fillId="0" borderId="0" xfId="1" applyNumberFormat="1" applyFont="1" applyAlignment="1">
      <alignment horizontal="center" vertical="center"/>
    </xf>
    <xf numFmtId="0" fontId="2" fillId="0" borderId="0" xfId="3" applyFont="1"/>
    <xf numFmtId="0" fontId="2" fillId="0" borderId="0" xfId="3"/>
    <xf numFmtId="0" fontId="33" fillId="0" borderId="0" xfId="3" applyFont="1"/>
    <xf numFmtId="0" fontId="12" fillId="0" borderId="0" xfId="3" applyFont="1" applyFill="1" applyBorder="1"/>
    <xf numFmtId="0" fontId="5" fillId="0" borderId="0" xfId="3" applyFont="1"/>
    <xf numFmtId="49" fontId="12" fillId="0" borderId="41" xfId="3" applyNumberFormat="1" applyFont="1" applyBorder="1" applyAlignment="1">
      <alignment horizontal="center" vertical="center" wrapText="1"/>
    </xf>
    <xf numFmtId="0" fontId="12" fillId="7" borderId="8" xfId="0" applyFont="1" applyFill="1" applyBorder="1" applyAlignment="1">
      <alignment horizontal="centerContinuous" vertical="center" wrapText="1"/>
    </xf>
    <xf numFmtId="0" fontId="18" fillId="7" borderId="7" xfId="0" applyFont="1" applyFill="1" applyBorder="1" applyAlignment="1" applyProtection="1">
      <alignment horizontal="centerContinuous" vertical="center" wrapText="1"/>
    </xf>
    <xf numFmtId="0" fontId="34" fillId="0" borderId="0" xfId="11" applyAlignment="1"/>
    <xf numFmtId="0" fontId="14" fillId="0" borderId="0" xfId="11" applyFont="1" applyAlignment="1">
      <alignment horizontal="center" vertical="center"/>
    </xf>
    <xf numFmtId="0" fontId="14" fillId="0" borderId="0" xfId="11" applyFont="1" applyAlignment="1"/>
    <xf numFmtId="0" fontId="35" fillId="0" borderId="4" xfId="11" applyFont="1" applyBorder="1" applyAlignment="1">
      <alignment horizontal="centerContinuous" vertical="center"/>
    </xf>
    <xf numFmtId="0" fontId="35" fillId="0" borderId="32" xfId="11" applyFont="1" applyBorder="1" applyAlignment="1">
      <alignment horizontal="centerContinuous" vertical="center"/>
    </xf>
    <xf numFmtId="0" fontId="35" fillId="0" borderId="3" xfId="11" applyFont="1" applyBorder="1" applyAlignment="1">
      <alignment horizontal="centerContinuous" vertical="center"/>
    </xf>
    <xf numFmtId="0" fontId="35" fillId="0" borderId="5" xfId="11" applyFont="1" applyBorder="1" applyAlignment="1" applyProtection="1">
      <alignment horizontal="center" vertical="center" wrapText="1"/>
      <protection locked="0"/>
    </xf>
    <xf numFmtId="0" fontId="14" fillId="0" borderId="5" xfId="11" applyFont="1" applyBorder="1" applyAlignment="1" applyProtection="1">
      <alignment horizontal="center" vertical="center" wrapText="1"/>
      <protection locked="0"/>
    </xf>
    <xf numFmtId="0" fontId="36" fillId="0" borderId="0" xfId="11" applyFont="1" applyAlignment="1"/>
    <xf numFmtId="0" fontId="35" fillId="0" borderId="72" xfId="11" applyFont="1" applyBorder="1" applyAlignment="1">
      <alignment horizontal="center" vertical="center"/>
    </xf>
    <xf numFmtId="0" fontId="37" fillId="12" borderId="4" xfId="11" applyFont="1" applyFill="1" applyBorder="1" applyAlignment="1">
      <alignment horizontal="centerContinuous" vertical="center" wrapText="1"/>
    </xf>
    <xf numFmtId="0" fontId="37" fillId="12" borderId="32" xfId="11" applyFont="1" applyFill="1" applyBorder="1" applyAlignment="1">
      <alignment horizontal="centerContinuous" vertical="center" wrapText="1"/>
    </xf>
    <xf numFmtId="0" fontId="12" fillId="0" borderId="0" xfId="11" applyFont="1" applyFill="1" applyAlignment="1"/>
    <xf numFmtId="0" fontId="35" fillId="13" borderId="34" xfId="11" applyFont="1" applyFill="1" applyBorder="1" applyAlignment="1" applyProtection="1">
      <alignment horizontal="right" vertical="center"/>
      <protection locked="0"/>
    </xf>
    <xf numFmtId="0" fontId="35" fillId="13" borderId="39" xfId="11" applyFont="1" applyFill="1" applyBorder="1" applyAlignment="1" applyProtection="1">
      <alignment horizontal="right" vertical="center"/>
      <protection locked="0"/>
    </xf>
    <xf numFmtId="0" fontId="9" fillId="5" borderId="7" xfId="3" applyFont="1" applyFill="1" applyBorder="1" applyAlignment="1">
      <alignment horizontal="right" vertical="center" wrapText="1"/>
    </xf>
    <xf numFmtId="0" fontId="14" fillId="2" borderId="0" xfId="11" applyFont="1" applyFill="1" applyAlignment="1">
      <alignment horizontal="centerContinuous" vertical="center" wrapText="1"/>
    </xf>
    <xf numFmtId="0" fontId="9" fillId="0" borderId="15" xfId="0" applyFont="1" applyFill="1" applyBorder="1" applyAlignment="1" applyProtection="1">
      <alignment horizontal="centerContinuous" vertical="center"/>
      <protection locked="0"/>
    </xf>
    <xf numFmtId="0" fontId="9" fillId="0" borderId="0" xfId="0" applyFont="1" applyFill="1" applyBorder="1" applyAlignment="1" applyProtection="1">
      <alignment horizontal="centerContinuous" vertical="center"/>
      <protection locked="0"/>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2" fillId="13" borderId="39" xfId="0" applyFont="1" applyFill="1" applyBorder="1" applyAlignment="1" applyProtection="1">
      <alignment horizontal="center" vertical="center" wrapText="1"/>
    </xf>
    <xf numFmtId="9" fontId="12" fillId="13" borderId="5" xfId="0" applyNumberFormat="1" applyFont="1" applyFill="1" applyBorder="1" applyAlignment="1" applyProtection="1">
      <alignment horizontal="center" vertical="center" wrapText="1"/>
    </xf>
    <xf numFmtId="0" fontId="12" fillId="13" borderId="5" xfId="0" applyFont="1" applyFill="1" applyBorder="1" applyAlignment="1" applyProtection="1">
      <alignment horizontal="center" vertical="center" wrapText="1"/>
    </xf>
    <xf numFmtId="0" fontId="12" fillId="13" borderId="35" xfId="0" applyFont="1" applyFill="1" applyBorder="1" applyAlignment="1" applyProtection="1">
      <alignment horizontal="center" vertical="center" wrapText="1"/>
    </xf>
    <xf numFmtId="0" fontId="12" fillId="13" borderId="42" xfId="0" applyFont="1" applyFill="1" applyBorder="1" applyAlignment="1" applyProtection="1">
      <alignment horizontal="center" vertical="center" wrapText="1"/>
    </xf>
    <xf numFmtId="9" fontId="12" fillId="13" borderId="43" xfId="0" applyNumberFormat="1" applyFont="1" applyFill="1" applyBorder="1" applyAlignment="1" applyProtection="1">
      <alignment horizontal="center" vertical="center" wrapText="1"/>
    </xf>
    <xf numFmtId="0" fontId="12" fillId="13" borderId="43" xfId="0" applyFont="1" applyFill="1" applyBorder="1" applyAlignment="1" applyProtection="1">
      <alignment horizontal="center" vertical="center" wrapText="1"/>
    </xf>
    <xf numFmtId="0" fontId="12" fillId="13" borderId="50" xfId="0" applyFont="1" applyFill="1" applyBorder="1" applyAlignment="1" applyProtection="1">
      <alignment horizontal="center" vertical="center" wrapText="1"/>
    </xf>
    <xf numFmtId="0" fontId="35" fillId="0" borderId="84" xfId="11" applyFont="1" applyBorder="1" applyAlignment="1">
      <alignment horizontal="centerContinuous" vertical="center"/>
    </xf>
    <xf numFmtId="0" fontId="35" fillId="0" borderId="6" xfId="11" applyFont="1" applyBorder="1" applyAlignment="1">
      <alignment horizontal="centerContinuous" vertical="center"/>
    </xf>
    <xf numFmtId="0" fontId="35" fillId="0" borderId="85" xfId="11" applyFont="1" applyBorder="1" applyAlignment="1">
      <alignment horizontal="centerContinuous" vertical="center"/>
    </xf>
    <xf numFmtId="0" fontId="35" fillId="0" borderId="2" xfId="11" applyFont="1" applyBorder="1" applyAlignment="1">
      <alignment horizontal="centerContinuous" vertical="center"/>
    </xf>
    <xf numFmtId="0" fontId="35" fillId="0" borderId="86" xfId="11" applyFont="1" applyBorder="1" applyAlignment="1">
      <alignment horizontal="center" vertical="center"/>
    </xf>
    <xf numFmtId="0" fontId="14" fillId="0" borderId="35" xfId="11" applyFont="1" applyBorder="1" applyAlignment="1" applyProtection="1">
      <alignment horizontal="center" vertical="center" wrapText="1"/>
      <protection locked="0"/>
    </xf>
    <xf numFmtId="0" fontId="35" fillId="0" borderId="35" xfId="11" applyFont="1" applyBorder="1" applyAlignment="1" applyProtection="1">
      <alignment horizontal="center" vertical="center" wrapText="1"/>
      <protection locked="0"/>
    </xf>
    <xf numFmtId="0" fontId="9" fillId="0" borderId="10" xfId="2" applyFont="1" applyFill="1" applyBorder="1" applyAlignment="1">
      <alignment horizontal="centerContinuous" vertical="center"/>
    </xf>
    <xf numFmtId="0" fontId="12" fillId="0" borderId="12" xfId="2" applyFont="1" applyFill="1" applyBorder="1" applyAlignment="1">
      <alignment horizontal="centerContinuous" vertical="center"/>
    </xf>
    <xf numFmtId="0" fontId="12" fillId="0" borderId="11" xfId="2" applyFont="1" applyFill="1" applyBorder="1" applyAlignment="1">
      <alignment horizontal="centerContinuous" vertical="center"/>
    </xf>
    <xf numFmtId="164" fontId="14" fillId="0" borderId="5" xfId="11" applyNumberFormat="1" applyFont="1" applyBorder="1" applyAlignment="1" applyProtection="1">
      <alignment horizontal="center" vertical="center" wrapText="1"/>
      <protection locked="0"/>
    </xf>
    <xf numFmtId="164" fontId="14" fillId="0" borderId="35" xfId="11" applyNumberFormat="1" applyFont="1" applyBorder="1" applyAlignment="1" applyProtection="1">
      <alignment horizontal="center" vertical="center" wrapText="1"/>
      <protection locked="0"/>
    </xf>
    <xf numFmtId="164" fontId="14" fillId="0" borderId="43" xfId="11" applyNumberFormat="1" applyFont="1" applyBorder="1" applyAlignment="1" applyProtection="1">
      <alignment horizontal="center" vertical="center" wrapText="1"/>
      <protection locked="0"/>
    </xf>
    <xf numFmtId="164" fontId="14" fillId="0" borderId="50" xfId="11" applyNumberFormat="1" applyFont="1" applyBorder="1" applyAlignment="1" applyProtection="1">
      <alignment horizontal="center" vertical="center" wrapText="1"/>
      <protection locked="0"/>
    </xf>
    <xf numFmtId="0" fontId="5" fillId="0" borderId="43" xfId="0" applyFont="1" applyFill="1" applyBorder="1" applyAlignment="1">
      <alignment horizontal="center" vertical="center" wrapText="1"/>
    </xf>
    <xf numFmtId="0" fontId="5" fillId="0" borderId="43" xfId="0" applyFont="1" applyFill="1" applyBorder="1" applyAlignment="1">
      <alignment horizontal="center" vertical="center"/>
    </xf>
    <xf numFmtId="165" fontId="5" fillId="0" borderId="43" xfId="0" applyNumberFormat="1" applyFont="1" applyFill="1" applyBorder="1" applyAlignment="1">
      <alignment horizontal="center" vertical="center"/>
    </xf>
    <xf numFmtId="9" fontId="5" fillId="0" borderId="23" xfId="0" applyNumberFormat="1" applyFont="1" applyBorder="1" applyAlignment="1">
      <alignment horizontal="centerContinuous" vertical="center"/>
    </xf>
    <xf numFmtId="9" fontId="5" fillId="0" borderId="21" xfId="0" applyNumberFormat="1" applyFont="1" applyBorder="1" applyAlignment="1">
      <alignment horizontal="centerContinuous" vertical="center"/>
    </xf>
    <xf numFmtId="9" fontId="5" fillId="0" borderId="22" xfId="0" applyNumberFormat="1" applyFont="1" applyBorder="1" applyAlignment="1">
      <alignment horizontal="centerContinuous" vertical="center"/>
    </xf>
    <xf numFmtId="0" fontId="35" fillId="0" borderId="49" xfId="11" applyFont="1" applyBorder="1" applyAlignment="1" applyProtection="1">
      <alignment horizontal="center" vertical="center" wrapText="1"/>
      <protection locked="0"/>
    </xf>
    <xf numFmtId="0" fontId="35" fillId="0" borderId="45" xfId="11" applyFont="1" applyBorder="1" applyAlignment="1" applyProtection="1">
      <alignment horizontal="center" vertical="center" wrapText="1"/>
      <protection locked="0"/>
    </xf>
    <xf numFmtId="0" fontId="12" fillId="13" borderId="35" xfId="3" applyFont="1" applyFill="1" applyBorder="1" applyAlignment="1" applyProtection="1">
      <alignment horizontal="center" vertical="center" wrapText="1"/>
    </xf>
    <xf numFmtId="9" fontId="12" fillId="13" borderId="5" xfId="3" applyNumberFormat="1" applyFont="1" applyFill="1" applyBorder="1" applyAlignment="1" applyProtection="1">
      <alignment horizontal="center" vertical="center" wrapText="1"/>
    </xf>
    <xf numFmtId="0" fontId="12" fillId="13" borderId="5" xfId="3" applyFont="1" applyFill="1" applyBorder="1" applyAlignment="1" applyProtection="1">
      <alignment horizontal="center" vertical="center" wrapText="1"/>
    </xf>
    <xf numFmtId="0" fontId="12" fillId="13" borderId="39" xfId="3" applyFont="1" applyFill="1" applyBorder="1" applyAlignment="1" applyProtection="1">
      <alignment horizontal="center" vertical="center" wrapText="1"/>
    </xf>
    <xf numFmtId="0" fontId="12" fillId="13" borderId="68" xfId="3" applyFont="1" applyFill="1" applyBorder="1" applyAlignment="1" applyProtection="1">
      <alignment horizontal="center" vertical="center" wrapText="1"/>
    </xf>
    <xf numFmtId="9" fontId="12" fillId="13" borderId="45" xfId="3" applyNumberFormat="1" applyFont="1" applyFill="1" applyBorder="1" applyAlignment="1" applyProtection="1">
      <alignment horizontal="center" vertical="center" wrapText="1"/>
    </xf>
    <xf numFmtId="0" fontId="12" fillId="13" borderId="78" xfId="3" applyFont="1" applyFill="1" applyBorder="1" applyAlignment="1" applyProtection="1">
      <alignment horizontal="center" vertical="center" wrapText="1"/>
    </xf>
    <xf numFmtId="0" fontId="12" fillId="13" borderId="65" xfId="3" applyFont="1" applyFill="1" applyBorder="1" applyAlignment="1" applyProtection="1">
      <alignment horizontal="center" vertical="center" wrapText="1"/>
    </xf>
    <xf numFmtId="0" fontId="10" fillId="0" borderId="83" xfId="3" applyFont="1" applyFill="1" applyBorder="1" applyAlignment="1">
      <alignment horizontal="center" vertical="center" wrapText="1"/>
    </xf>
    <xf numFmtId="0" fontId="10" fillId="0" borderId="82" xfId="3" applyFont="1" applyFill="1" applyBorder="1" applyAlignment="1">
      <alignment horizontal="center" vertical="center" wrapText="1"/>
    </xf>
    <xf numFmtId="0" fontId="10" fillId="0" borderId="81" xfId="3" applyFont="1" applyFill="1" applyBorder="1" applyAlignment="1">
      <alignment horizontal="center" vertical="center" wrapText="1"/>
    </xf>
    <xf numFmtId="0" fontId="10" fillId="0" borderId="80" xfId="3" applyFont="1" applyFill="1" applyBorder="1" applyAlignment="1">
      <alignment horizontal="center" vertical="center" wrapText="1"/>
    </xf>
    <xf numFmtId="0" fontId="10" fillId="0" borderId="79" xfId="3" applyFont="1" applyFill="1" applyBorder="1" applyAlignment="1">
      <alignment horizontal="center" vertical="center" wrapText="1"/>
    </xf>
    <xf numFmtId="0" fontId="9" fillId="0" borderId="0" xfId="3" applyFont="1" applyFill="1" applyBorder="1" applyAlignment="1" applyProtection="1">
      <alignment horizontal="centerContinuous" vertical="center"/>
      <protection locked="0"/>
    </xf>
    <xf numFmtId="0" fontId="9" fillId="0" borderId="15" xfId="3" applyFont="1" applyFill="1" applyBorder="1" applyAlignment="1" applyProtection="1">
      <alignment horizontal="centerContinuous" vertical="center"/>
      <protection locked="0"/>
    </xf>
    <xf numFmtId="0" fontId="1" fillId="2" borderId="0" xfId="3" applyFont="1" applyFill="1" applyAlignment="1">
      <alignment horizontal="centerContinuous" vertical="center" wrapText="1"/>
    </xf>
    <xf numFmtId="0" fontId="12" fillId="0" borderId="0" xfId="0" applyNumberFormat="1" applyFont="1" applyAlignment="1">
      <alignment vertical="top"/>
    </xf>
    <xf numFmtId="0" fontId="39" fillId="0" borderId="0" xfId="0" applyFont="1" applyAlignment="1">
      <alignment vertical="center"/>
    </xf>
    <xf numFmtId="0" fontId="39" fillId="0" borderId="0" xfId="0" applyFont="1"/>
    <xf numFmtId="0" fontId="14" fillId="0" borderId="0" xfId="11" applyFont="1" applyAlignment="1">
      <alignment wrapText="1"/>
    </xf>
    <xf numFmtId="14" fontId="12" fillId="0" borderId="45" xfId="0" applyNumberFormat="1" applyFont="1" applyBorder="1" applyAlignment="1" applyProtection="1">
      <alignment horizontal="center" vertical="center" wrapText="1"/>
      <protection locked="0"/>
    </xf>
    <xf numFmtId="14" fontId="12" fillId="0" borderId="5" xfId="0" applyNumberFormat="1" applyFont="1" applyBorder="1" applyAlignment="1" applyProtection="1">
      <alignment horizontal="center" vertical="center" wrapText="1"/>
      <protection locked="0"/>
    </xf>
    <xf numFmtId="0" fontId="20" fillId="6" borderId="0" xfId="3" applyFont="1" applyFill="1" applyAlignment="1">
      <alignment horizontal="centerContinuous" vertical="center" wrapText="1"/>
    </xf>
    <xf numFmtId="0" fontId="10" fillId="14" borderId="0" xfId="3" applyFont="1" applyFill="1" applyAlignment="1">
      <alignment horizontal="centerContinuous" vertical="center" wrapText="1"/>
    </xf>
    <xf numFmtId="0" fontId="40" fillId="14" borderId="0" xfId="3" applyFont="1" applyFill="1" applyAlignment="1">
      <alignment horizontal="centerContinuous" vertical="center" wrapText="1"/>
    </xf>
    <xf numFmtId="12" fontId="9" fillId="0" borderId="27" xfId="0" applyNumberFormat="1" applyFont="1" applyFill="1" applyBorder="1" applyAlignment="1" applyProtection="1">
      <alignment horizontal="center" vertical="center" wrapText="1"/>
      <protection locked="0"/>
    </xf>
    <xf numFmtId="12" fontId="9" fillId="0" borderId="28" xfId="0" applyNumberFormat="1" applyFont="1" applyFill="1" applyBorder="1" applyAlignment="1" applyProtection="1">
      <alignment horizontal="center" vertical="center" wrapText="1"/>
      <protection locked="0"/>
    </xf>
    <xf numFmtId="12" fontId="9" fillId="0" borderId="30" xfId="0" applyNumberFormat="1" applyFont="1" applyFill="1" applyBorder="1" applyAlignment="1" applyProtection="1">
      <alignment horizontal="center" vertical="center" wrapText="1"/>
      <protection locked="0"/>
    </xf>
    <xf numFmtId="12" fontId="9" fillId="0" borderId="31" xfId="0" applyNumberFormat="1" applyFont="1" applyFill="1" applyBorder="1" applyAlignment="1" applyProtection="1">
      <alignment horizontal="center" vertical="center" wrapText="1"/>
      <protection locked="0"/>
    </xf>
    <xf numFmtId="0" fontId="12" fillId="0" borderId="42" xfId="0" applyFont="1" applyFill="1" applyBorder="1" applyAlignment="1" applyProtection="1">
      <alignment horizontal="center" vertical="center"/>
    </xf>
    <xf numFmtId="9" fontId="12" fillId="0" borderId="43" xfId="0" applyNumberFormat="1"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0" borderId="50" xfId="0" applyFont="1" applyFill="1" applyBorder="1" applyAlignment="1" applyProtection="1">
      <alignment horizontal="center" vertical="center"/>
    </xf>
    <xf numFmtId="12" fontId="9" fillId="0" borderId="27" xfId="3" applyNumberFormat="1" applyFont="1" applyFill="1" applyBorder="1" applyAlignment="1" applyProtection="1">
      <alignment horizontal="center" vertical="center" wrapText="1"/>
      <protection locked="0"/>
    </xf>
    <xf numFmtId="12" fontId="9" fillId="0" borderId="28" xfId="3" applyNumberFormat="1" applyFont="1" applyFill="1" applyBorder="1" applyAlignment="1" applyProtection="1">
      <alignment horizontal="center" vertical="center" wrapText="1"/>
      <protection locked="0"/>
    </xf>
    <xf numFmtId="12" fontId="9" fillId="0" borderId="30" xfId="3" applyNumberFormat="1" applyFont="1" applyFill="1" applyBorder="1" applyAlignment="1" applyProtection="1">
      <alignment horizontal="center" vertical="center" wrapText="1"/>
      <protection locked="0"/>
    </xf>
    <xf numFmtId="0" fontId="12" fillId="0" borderId="42" xfId="3" applyFont="1" applyFill="1" applyBorder="1" applyAlignment="1" applyProtection="1">
      <alignment horizontal="center" vertical="center"/>
    </xf>
    <xf numFmtId="9" fontId="12" fillId="0" borderId="43" xfId="3" applyNumberFormat="1" applyFont="1" applyFill="1" applyBorder="1" applyAlignment="1" applyProtection="1">
      <alignment horizontal="center" vertical="center"/>
    </xf>
    <xf numFmtId="0" fontId="12" fillId="0" borderId="43" xfId="3" applyFont="1" applyFill="1" applyBorder="1" applyAlignment="1" applyProtection="1">
      <alignment horizontal="center" vertical="center"/>
    </xf>
    <xf numFmtId="0" fontId="12" fillId="0" borderId="50" xfId="3" applyFont="1" applyFill="1" applyBorder="1" applyAlignment="1" applyProtection="1">
      <alignment horizontal="center" vertical="center"/>
    </xf>
    <xf numFmtId="166" fontId="12" fillId="0" borderId="45" xfId="0" applyNumberFormat="1" applyFont="1" applyBorder="1" applyAlignment="1" applyProtection="1">
      <alignment horizontal="center" vertical="center" wrapText="1"/>
      <protection locked="0"/>
    </xf>
    <xf numFmtId="166" fontId="12" fillId="0" borderId="5" xfId="0" applyNumberFormat="1" applyFont="1" applyBorder="1" applyAlignment="1" applyProtection="1">
      <alignment horizontal="center" vertical="center" wrapText="1"/>
      <protection locked="0"/>
    </xf>
    <xf numFmtId="0" fontId="12" fillId="0" borderId="47" xfId="0" applyFont="1" applyFill="1" applyBorder="1" applyAlignment="1" applyProtection="1">
      <alignment vertical="center" wrapText="1"/>
    </xf>
    <xf numFmtId="0" fontId="7" fillId="3" borderId="85" xfId="0" applyFont="1" applyFill="1" applyBorder="1" applyAlignment="1">
      <alignment horizontal="centerContinuous" wrapText="1"/>
    </xf>
    <xf numFmtId="165" fontId="0" fillId="0" borderId="0" xfId="0" applyNumberFormat="1" applyAlignment="1">
      <alignment horizontal="center" vertical="center"/>
    </xf>
    <xf numFmtId="49" fontId="12" fillId="0" borderId="46" xfId="3" applyNumberFormat="1" applyFont="1" applyBorder="1" applyAlignment="1">
      <alignment horizontal="center" vertical="center" wrapText="1"/>
    </xf>
    <xf numFmtId="164" fontId="9" fillId="0" borderId="37" xfId="0" applyNumberFormat="1" applyFont="1" applyBorder="1" applyAlignment="1">
      <alignment horizontal="center" vertical="center" wrapText="1"/>
    </xf>
    <xf numFmtId="164" fontId="9" fillId="0" borderId="50" xfId="0" applyNumberFormat="1" applyFont="1" applyBorder="1" applyAlignment="1">
      <alignment horizontal="center" vertical="center" wrapText="1"/>
    </xf>
    <xf numFmtId="49" fontId="12" fillId="0" borderId="38" xfId="3" applyNumberFormat="1" applyFont="1" applyBorder="1" applyAlignment="1">
      <alignment horizontal="center" vertical="center" wrapText="1"/>
    </xf>
    <xf numFmtId="0" fontId="18" fillId="7" borderId="3" xfId="3" applyFont="1" applyFill="1" applyBorder="1" applyAlignment="1">
      <alignment horizontal="centerContinuous" vertical="center"/>
    </xf>
    <xf numFmtId="0" fontId="9" fillId="0" borderId="44" xfId="3" applyFont="1" applyFill="1" applyBorder="1" applyAlignment="1" applyProtection="1">
      <alignment horizontal="center" vertical="center"/>
      <protection locked="0"/>
    </xf>
    <xf numFmtId="164" fontId="9" fillId="0" borderId="44" xfId="3" applyNumberFormat="1" applyFont="1" applyFill="1" applyBorder="1" applyAlignment="1" applyProtection="1">
      <alignment horizontal="center" vertical="center"/>
      <protection locked="0"/>
    </xf>
    <xf numFmtId="0" fontId="18" fillId="7" borderId="3" xfId="0" applyFont="1" applyFill="1" applyBorder="1" applyAlignment="1">
      <alignment horizontal="centerContinuous" vertical="center"/>
    </xf>
    <xf numFmtId="0" fontId="9" fillId="0" borderId="44"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164" fontId="9" fillId="0" borderId="44" xfId="0" applyNumberFormat="1"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164" fontId="9" fillId="0" borderId="44" xfId="0" applyNumberFormat="1" applyFont="1" applyFill="1" applyBorder="1" applyAlignment="1" applyProtection="1">
      <alignment horizontal="center" vertical="center" wrapText="1"/>
      <protection locked="0"/>
    </xf>
    <xf numFmtId="49" fontId="12" fillId="0" borderId="46" xfId="0" applyNumberFormat="1" applyFont="1" applyBorder="1" applyAlignment="1">
      <alignment horizontal="center" vertical="center" wrapText="1"/>
    </xf>
    <xf numFmtId="49" fontId="12" fillId="0" borderId="60" xfId="0" applyNumberFormat="1" applyFont="1" applyBorder="1" applyAlignment="1">
      <alignment horizontal="center" vertical="center" wrapText="1"/>
    </xf>
    <xf numFmtId="49" fontId="12" fillId="0" borderId="47" xfId="0" applyNumberFormat="1" applyFont="1" applyBorder="1" applyAlignment="1">
      <alignment horizontal="center" vertical="center" wrapText="1"/>
    </xf>
    <xf numFmtId="49" fontId="12" fillId="0" borderId="60" xfId="0" applyNumberFormat="1" applyFont="1" applyBorder="1" applyAlignment="1">
      <alignment vertical="center" wrapText="1"/>
    </xf>
    <xf numFmtId="49" fontId="12" fillId="0" borderId="47" xfId="0" applyNumberFormat="1" applyFont="1" applyBorder="1" applyAlignment="1">
      <alignment vertical="center" wrapText="1"/>
    </xf>
    <xf numFmtId="49" fontId="12" fillId="0" borderId="89" xfId="0" applyNumberFormat="1" applyFont="1" applyBorder="1" applyAlignment="1">
      <alignment horizontal="center" vertical="center" wrapText="1"/>
    </xf>
    <xf numFmtId="9" fontId="12" fillId="0" borderId="45" xfId="0" applyNumberFormat="1"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49" fontId="12" fillId="0" borderId="33" xfId="0" applyNumberFormat="1" applyFont="1" applyBorder="1" applyAlignment="1">
      <alignment horizontal="center" vertical="center" wrapText="1"/>
    </xf>
    <xf numFmtId="0" fontId="12" fillId="0" borderId="65" xfId="3" applyFont="1" applyFill="1" applyBorder="1" applyAlignment="1" applyProtection="1">
      <alignment horizontal="center" vertical="center"/>
    </xf>
    <xf numFmtId="9" fontId="12" fillId="0" borderId="45" xfId="3" applyNumberFormat="1" applyFont="1" applyFill="1" applyBorder="1" applyAlignment="1" applyProtection="1">
      <alignment horizontal="center" vertical="center"/>
    </xf>
    <xf numFmtId="0" fontId="12" fillId="0" borderId="78" xfId="3" applyFont="1" applyFill="1" applyBorder="1" applyAlignment="1" applyProtection="1">
      <alignment horizontal="center" vertical="center"/>
    </xf>
    <xf numFmtId="0" fontId="12" fillId="0" borderId="68" xfId="3" applyFont="1" applyFill="1" applyBorder="1" applyAlignment="1" applyProtection="1">
      <alignment horizontal="center" vertical="center"/>
    </xf>
    <xf numFmtId="49" fontId="12" fillId="0" borderId="34" xfId="3" applyNumberFormat="1" applyFont="1" applyBorder="1" applyAlignment="1">
      <alignment horizontal="center" vertical="center" wrapText="1"/>
    </xf>
    <xf numFmtId="0" fontId="12" fillId="0" borderId="34" xfId="3" applyFont="1" applyFill="1" applyBorder="1" applyAlignment="1" applyProtection="1">
      <alignment horizontal="center" vertical="center"/>
    </xf>
    <xf numFmtId="0" fontId="12" fillId="0" borderId="36" xfId="3" applyFont="1" applyFill="1" applyBorder="1" applyAlignment="1" applyProtection="1">
      <alignment horizontal="center" vertical="center"/>
    </xf>
    <xf numFmtId="0" fontId="12" fillId="0" borderId="37" xfId="3" applyFont="1" applyFill="1" applyBorder="1" applyAlignment="1" applyProtection="1">
      <alignment horizontal="center" vertical="center"/>
    </xf>
    <xf numFmtId="0" fontId="12" fillId="0" borderId="21" xfId="0" applyFont="1" applyBorder="1" applyAlignment="1">
      <alignment vertical="center"/>
    </xf>
    <xf numFmtId="0" fontId="5" fillId="0" borderId="0" xfId="0" applyFont="1" applyFill="1" applyBorder="1" applyAlignment="1">
      <alignment horizontal="center" vertical="center"/>
    </xf>
    <xf numFmtId="0" fontId="5" fillId="0" borderId="45" xfId="0" applyFont="1" applyBorder="1" applyAlignment="1">
      <alignment horizontal="center" vertical="center"/>
    </xf>
    <xf numFmtId="0" fontId="2" fillId="0" borderId="0" xfId="0" applyFont="1" applyBorder="1"/>
    <xf numFmtId="0" fontId="2" fillId="0" borderId="17" xfId="0" applyFont="1" applyBorder="1"/>
    <xf numFmtId="0" fontId="5" fillId="0" borderId="17" xfId="0" applyFont="1" applyFill="1" applyBorder="1" applyAlignment="1">
      <alignment horizontal="center" vertical="center"/>
    </xf>
    <xf numFmtId="0" fontId="5" fillId="0" borderId="45" xfId="0" applyFont="1" applyBorder="1" applyAlignment="1">
      <alignment horizontal="center"/>
    </xf>
    <xf numFmtId="0" fontId="12" fillId="0" borderId="91" xfId="0" applyFont="1" applyBorder="1"/>
    <xf numFmtId="0" fontId="2" fillId="0" borderId="91" xfId="0" applyFont="1" applyBorder="1"/>
    <xf numFmtId="0" fontId="2" fillId="0" borderId="73" xfId="0" applyFont="1" applyBorder="1"/>
    <xf numFmtId="0" fontId="42" fillId="0" borderId="0" xfId="0" applyFont="1" applyAlignment="1">
      <alignment horizontal="left" vertical="center"/>
    </xf>
    <xf numFmtId="0" fontId="42" fillId="0" borderId="0" xfId="0" applyFont="1" applyAlignment="1">
      <alignment horizontal="left"/>
    </xf>
    <xf numFmtId="0" fontId="11" fillId="14" borderId="90" xfId="0" applyFont="1" applyFill="1" applyBorder="1" applyAlignment="1">
      <alignment vertical="center"/>
    </xf>
    <xf numFmtId="0" fontId="12" fillId="14" borderId="91" xfId="0" applyFont="1" applyFill="1" applyBorder="1" applyAlignment="1">
      <alignment vertical="center"/>
    </xf>
    <xf numFmtId="0" fontId="2" fillId="14" borderId="91" xfId="0" applyFont="1" applyFill="1" applyBorder="1" applyAlignment="1">
      <alignment vertical="center"/>
    </xf>
    <xf numFmtId="0" fontId="2" fillId="14" borderId="73" xfId="0" applyFont="1" applyFill="1" applyBorder="1" applyAlignment="1">
      <alignment vertical="center"/>
    </xf>
    <xf numFmtId="0" fontId="5" fillId="14" borderId="72" xfId="0" applyFont="1" applyFill="1" applyBorder="1" applyAlignment="1">
      <alignment horizontal="center" vertical="center" wrapText="1"/>
    </xf>
    <xf numFmtId="0" fontId="5" fillId="14" borderId="72" xfId="0" applyFont="1" applyFill="1" applyBorder="1" applyAlignment="1">
      <alignment horizontal="center" vertical="center"/>
    </xf>
    <xf numFmtId="0" fontId="5" fillId="14" borderId="73" xfId="0" applyFont="1" applyFill="1" applyBorder="1" applyAlignment="1">
      <alignment horizontal="center" vertical="center"/>
    </xf>
    <xf numFmtId="0" fontId="12" fillId="0" borderId="23" xfId="0" applyFont="1" applyBorder="1" applyAlignment="1">
      <alignment vertical="center"/>
    </xf>
    <xf numFmtId="0" fontId="12" fillId="0" borderId="22" xfId="0" applyFont="1" applyBorder="1" applyAlignment="1">
      <alignment vertical="center"/>
    </xf>
    <xf numFmtId="0" fontId="2" fillId="0" borderId="18" xfId="0" applyFont="1" applyBorder="1"/>
    <xf numFmtId="0" fontId="22" fillId="10" borderId="0" xfId="0" applyFont="1" applyFill="1" applyBorder="1" applyAlignment="1">
      <alignment vertical="center"/>
    </xf>
    <xf numFmtId="0" fontId="2" fillId="10" borderId="0" xfId="0" applyFont="1" applyFill="1" applyBorder="1" applyAlignment="1">
      <alignment vertical="center"/>
    </xf>
    <xf numFmtId="0" fontId="25" fillId="11" borderId="0" xfId="0" applyFont="1" applyFill="1" applyBorder="1" applyAlignment="1">
      <alignment vertical="center"/>
    </xf>
    <xf numFmtId="0" fontId="2" fillId="11" borderId="0" xfId="0" applyFont="1" applyFill="1" applyBorder="1" applyAlignment="1">
      <alignment vertical="center"/>
    </xf>
    <xf numFmtId="165" fontId="5" fillId="0" borderId="45"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0" borderId="45" xfId="0" applyNumberFormat="1" applyFont="1" applyBorder="1" applyAlignment="1">
      <alignment horizontal="center"/>
    </xf>
    <xf numFmtId="0" fontId="2" fillId="0" borderId="17" xfId="0" applyFont="1" applyBorder="1" applyAlignment="1">
      <alignment horizontal="center"/>
    </xf>
    <xf numFmtId="0" fontId="12" fillId="0" borderId="45" xfId="0" applyNumberFormat="1" applyFont="1" applyBorder="1" applyAlignment="1" applyProtection="1">
      <alignment horizontal="center" vertical="center" wrapText="1"/>
      <protection locked="0"/>
    </xf>
    <xf numFmtId="0" fontId="12" fillId="0" borderId="5" xfId="0" applyNumberFormat="1" applyFont="1" applyBorder="1" applyAlignment="1" applyProtection="1">
      <alignment horizontal="center" vertical="center" wrapText="1"/>
      <protection locked="0"/>
    </xf>
    <xf numFmtId="0" fontId="41" fillId="0" borderId="48" xfId="0" applyFont="1" applyBorder="1" applyAlignment="1">
      <alignment horizontal="left" vertical="center" indent="1"/>
    </xf>
    <xf numFmtId="0" fontId="41" fillId="0" borderId="23" xfId="0" applyFont="1" applyBorder="1" applyAlignment="1">
      <alignment horizontal="left" vertical="center" indent="1"/>
    </xf>
    <xf numFmtId="0" fontId="41" fillId="0" borderId="90" xfId="0" applyFont="1" applyBorder="1" applyAlignment="1">
      <alignment horizontal="left" indent="1"/>
    </xf>
    <xf numFmtId="165" fontId="5" fillId="0" borderId="5" xfId="0" applyNumberFormat="1" applyFont="1" applyFill="1" applyBorder="1" applyAlignment="1">
      <alignment horizontal="center" vertical="center"/>
    </xf>
    <xf numFmtId="14" fontId="2" fillId="0" borderId="5"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0" fillId="0" borderId="0" xfId="3" applyFont="1" applyFill="1" applyAlignment="1">
      <alignment horizontal="left" vertical="center" wrapText="1"/>
    </xf>
    <xf numFmtId="12" fontId="9" fillId="0" borderId="77" xfId="0" applyNumberFormat="1" applyFont="1" applyFill="1" applyBorder="1" applyAlignment="1" applyProtection="1">
      <alignment horizontal="center" vertical="center" wrapText="1"/>
      <protection locked="0"/>
    </xf>
    <xf numFmtId="12" fontId="9" fillId="0" borderId="92" xfId="0" applyNumberFormat="1" applyFont="1" applyFill="1" applyBorder="1" applyAlignment="1" applyProtection="1">
      <alignment horizontal="center" vertical="center" wrapText="1"/>
      <protection locked="0"/>
    </xf>
    <xf numFmtId="12" fontId="9" fillId="0" borderId="93" xfId="0" applyNumberFormat="1" applyFont="1" applyFill="1" applyBorder="1" applyAlignment="1" applyProtection="1">
      <alignment horizontal="center" vertical="center" wrapText="1"/>
      <protection locked="0"/>
    </xf>
    <xf numFmtId="0" fontId="13" fillId="3" borderId="85" xfId="0" applyFont="1" applyFill="1" applyBorder="1" applyAlignment="1">
      <alignment horizontal="centerContinuous"/>
    </xf>
    <xf numFmtId="0" fontId="13" fillId="3" borderId="24" xfId="0" applyFont="1" applyFill="1" applyBorder="1" applyAlignment="1">
      <alignment horizontal="centerContinuous" vertical="center"/>
    </xf>
    <xf numFmtId="0" fontId="12" fillId="0" borderId="66" xfId="0" applyFont="1" applyFill="1" applyBorder="1" applyAlignment="1">
      <alignment vertical="center" wrapText="1"/>
    </xf>
    <xf numFmtId="0" fontId="12" fillId="0" borderId="33" xfId="0" applyFont="1" applyFill="1" applyBorder="1" applyAlignment="1" applyProtection="1">
      <alignment vertical="center" wrapText="1"/>
    </xf>
    <xf numFmtId="0" fontId="12" fillId="0" borderId="60" xfId="0" applyFont="1" applyFill="1" applyBorder="1" applyAlignment="1" applyProtection="1">
      <alignment horizontal="left" vertical="center" wrapText="1"/>
    </xf>
    <xf numFmtId="0" fontId="12" fillId="0" borderId="60" xfId="0" applyFont="1" applyFill="1" applyBorder="1" applyAlignment="1" applyProtection="1">
      <alignment horizontal="right" vertical="center" wrapText="1"/>
    </xf>
    <xf numFmtId="0" fontId="12" fillId="0" borderId="47" xfId="0" applyFont="1" applyFill="1" applyBorder="1" applyAlignment="1" applyProtection="1">
      <alignment horizontal="right" vertical="center" wrapText="1"/>
    </xf>
    <xf numFmtId="0" fontId="12" fillId="0" borderId="38" xfId="0" applyFont="1" applyFill="1" applyBorder="1" applyAlignment="1" applyProtection="1">
      <alignment horizontal="left" vertical="center" wrapText="1"/>
    </xf>
    <xf numFmtId="0" fontId="12" fillId="0" borderId="60" xfId="0" applyFont="1" applyFill="1" applyBorder="1" applyAlignment="1" applyProtection="1">
      <alignment vertical="center" wrapText="1"/>
    </xf>
    <xf numFmtId="0" fontId="12" fillId="0" borderId="38" xfId="0" applyFont="1" applyFill="1" applyBorder="1" applyAlignment="1" applyProtection="1">
      <alignment vertical="center" wrapText="1"/>
    </xf>
    <xf numFmtId="0" fontId="12" fillId="0" borderId="35" xfId="0" applyFont="1" applyFill="1" applyBorder="1" applyAlignment="1">
      <alignment vertical="center" wrapText="1"/>
    </xf>
    <xf numFmtId="0" fontId="12" fillId="0" borderId="50" xfId="0" applyFont="1" applyFill="1" applyBorder="1" applyAlignment="1">
      <alignment vertical="center" wrapText="1"/>
    </xf>
    <xf numFmtId="0" fontId="9" fillId="0" borderId="56" xfId="0" applyFont="1" applyFill="1" applyBorder="1" applyAlignment="1" applyProtection="1">
      <alignment horizontal="center" vertical="center"/>
      <protection locked="0"/>
    </xf>
    <xf numFmtId="0" fontId="9" fillId="0" borderId="50"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164" fontId="9" fillId="0" borderId="49" xfId="0" applyNumberFormat="1" applyFont="1" applyFill="1" applyBorder="1" applyAlignment="1" applyProtection="1">
      <alignment horizontal="center" vertical="center"/>
      <protection locked="0"/>
    </xf>
    <xf numFmtId="164" fontId="9" fillId="0" borderId="49" xfId="0" applyNumberFormat="1"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protection locked="0"/>
    </xf>
    <xf numFmtId="0" fontId="12" fillId="0" borderId="77" xfId="0" applyFont="1" applyFill="1" applyBorder="1" applyAlignment="1" applyProtection="1">
      <alignment horizontal="center" vertical="center"/>
    </xf>
    <xf numFmtId="9" fontId="12" fillId="0" borderId="92" xfId="0" applyNumberFormat="1" applyFont="1" applyFill="1" applyBorder="1" applyAlignment="1" applyProtection="1">
      <alignment horizontal="center" vertical="center"/>
    </xf>
    <xf numFmtId="0" fontId="12" fillId="0" borderId="92" xfId="0" applyFont="1" applyFill="1" applyBorder="1" applyAlignment="1" applyProtection="1">
      <alignment horizontal="center" vertical="center"/>
    </xf>
    <xf numFmtId="0" fontId="12" fillId="0" borderId="93" xfId="0" applyFont="1" applyFill="1" applyBorder="1" applyAlignment="1" applyProtection="1">
      <alignment horizontal="center" vertical="center"/>
    </xf>
    <xf numFmtId="0" fontId="13" fillId="3" borderId="24" xfId="0" applyFont="1" applyFill="1" applyBorder="1" applyAlignment="1">
      <alignment horizontal="centerContinuous" vertical="center" wrapText="1"/>
    </xf>
    <xf numFmtId="0" fontId="18" fillId="7" borderId="4" xfId="0" applyFont="1" applyFill="1" applyBorder="1" applyAlignment="1">
      <alignment horizontal="centerContinuous" vertical="center"/>
    </xf>
    <xf numFmtId="0" fontId="9" fillId="0" borderId="13" xfId="0" applyFont="1" applyBorder="1" applyAlignment="1">
      <alignment horizontal="center" vertical="center" wrapText="1"/>
    </xf>
    <xf numFmtId="9" fontId="9" fillId="0" borderId="22"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9" fillId="0" borderId="56"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49" fontId="12" fillId="0" borderId="44" xfId="0" applyNumberFormat="1" applyFont="1" applyBorder="1" applyAlignment="1">
      <alignment horizontal="center" vertical="center" wrapText="1"/>
    </xf>
    <xf numFmtId="0" fontId="12" fillId="0" borderId="44"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49" xfId="0" applyFont="1" applyFill="1" applyBorder="1" applyAlignment="1" applyProtection="1">
      <alignment horizontal="center" vertical="center"/>
    </xf>
    <xf numFmtId="0" fontId="12" fillId="0" borderId="46" xfId="0" applyFont="1" applyFill="1" applyBorder="1" applyAlignment="1" applyProtection="1">
      <alignment vertical="center" wrapText="1"/>
    </xf>
    <xf numFmtId="0" fontId="12" fillId="0" borderId="41" xfId="0" applyFont="1" applyFill="1" applyBorder="1" applyAlignment="1" applyProtection="1">
      <alignment vertical="center" wrapText="1"/>
    </xf>
    <xf numFmtId="0" fontId="12" fillId="0" borderId="33" xfId="3" applyFont="1" applyFill="1" applyBorder="1" applyAlignment="1" applyProtection="1">
      <alignment vertical="center" wrapText="1"/>
    </xf>
    <xf numFmtId="0" fontId="12" fillId="0" borderId="38" xfId="3" applyFont="1" applyFill="1" applyBorder="1" applyAlignment="1" applyProtection="1">
      <alignment vertical="center" wrapText="1"/>
    </xf>
    <xf numFmtId="0" fontId="12" fillId="0" borderId="66" xfId="3" applyFont="1" applyFill="1" applyBorder="1" applyAlignment="1">
      <alignment vertical="center" wrapText="1"/>
    </xf>
    <xf numFmtId="0" fontId="12" fillId="0" borderId="46" xfId="3" applyFont="1" applyFill="1" applyBorder="1" applyAlignment="1" applyProtection="1">
      <alignment horizontal="left" vertical="center" wrapText="1"/>
    </xf>
    <xf numFmtId="0" fontId="12" fillId="0" borderId="67" xfId="3" applyFont="1" applyFill="1" applyBorder="1" applyAlignment="1" applyProtection="1">
      <alignment horizontal="left" vertical="center" wrapText="1"/>
    </xf>
    <xf numFmtId="0" fontId="12" fillId="0" borderId="50" xfId="3" applyFont="1" applyFill="1" applyBorder="1" applyAlignment="1">
      <alignment vertical="center" wrapText="1"/>
    </xf>
    <xf numFmtId="0" fontId="18" fillId="7" borderId="4" xfId="3" applyFont="1" applyFill="1" applyBorder="1" applyAlignment="1">
      <alignment horizontal="centerContinuous" vertical="center"/>
    </xf>
    <xf numFmtId="0" fontId="9" fillId="0" borderId="49" xfId="3" applyFont="1" applyFill="1" applyBorder="1" applyAlignment="1" applyProtection="1">
      <alignment horizontal="center" vertical="center"/>
      <protection locked="0"/>
    </xf>
    <xf numFmtId="164" fontId="9" fillId="0" borderId="49" xfId="3" applyNumberFormat="1" applyFont="1" applyFill="1" applyBorder="1" applyAlignment="1" applyProtection="1">
      <alignment horizontal="center" vertical="center"/>
      <protection locked="0"/>
    </xf>
    <xf numFmtId="0" fontId="38" fillId="12" borderId="32" xfId="11" applyFont="1" applyFill="1" applyBorder="1" applyAlignment="1"/>
    <xf numFmtId="0" fontId="9" fillId="5" borderId="12" xfId="3" applyFont="1" applyFill="1" applyBorder="1" applyAlignment="1">
      <alignment horizontal="right" vertical="center" wrapText="1"/>
    </xf>
    <xf numFmtId="0" fontId="9" fillId="5" borderId="0" xfId="3" applyFont="1" applyFill="1" applyBorder="1" applyAlignment="1">
      <alignment horizontal="right" vertical="center" wrapText="1"/>
    </xf>
    <xf numFmtId="0" fontId="9" fillId="5" borderId="52" xfId="3" applyFont="1" applyFill="1" applyBorder="1" applyAlignment="1">
      <alignment horizontal="right" vertical="center"/>
    </xf>
    <xf numFmtId="0" fontId="12" fillId="0" borderId="22" xfId="11" applyNumberFormat="1" applyFont="1" applyFill="1" applyBorder="1" applyAlignment="1">
      <alignment vertical="top" wrapText="1"/>
    </xf>
    <xf numFmtId="0" fontId="12" fillId="0" borderId="55" xfId="11" applyNumberFormat="1" applyFont="1" applyFill="1" applyBorder="1" applyAlignment="1">
      <alignment horizontal="right" vertical="top" wrapText="1"/>
    </xf>
    <xf numFmtId="0" fontId="12" fillId="0" borderId="17" xfId="11" applyNumberFormat="1" applyFont="1" applyFill="1" applyBorder="1" applyAlignment="1">
      <alignment vertical="top" wrapText="1"/>
    </xf>
    <xf numFmtId="0" fontId="12" fillId="0" borderId="17" xfId="11" applyNumberFormat="1" applyFont="1" applyFill="1" applyBorder="1" applyAlignment="1">
      <alignment horizontal="left" vertical="top" wrapText="1"/>
    </xf>
    <xf numFmtId="0" fontId="35" fillId="0" borderId="13" xfId="11" applyFont="1" applyBorder="1" applyAlignment="1"/>
    <xf numFmtId="0" fontId="45" fillId="2" borderId="0" xfId="11" applyFont="1" applyFill="1" applyAlignment="1">
      <alignment vertical="center"/>
    </xf>
    <xf numFmtId="0" fontId="45" fillId="0" borderId="0" xfId="11" applyFont="1" applyAlignment="1">
      <alignment vertical="center"/>
    </xf>
    <xf numFmtId="0" fontId="45" fillId="12" borderId="3" xfId="11" applyFont="1" applyFill="1" applyBorder="1" applyAlignment="1">
      <alignment vertical="center"/>
    </xf>
    <xf numFmtId="0" fontId="46" fillId="13" borderId="10" xfId="11" applyFont="1" applyFill="1" applyBorder="1" applyAlignment="1">
      <alignment vertical="center"/>
    </xf>
    <xf numFmtId="0" fontId="46" fillId="13" borderId="19" xfId="11" applyFont="1" applyFill="1" applyBorder="1" applyAlignment="1">
      <alignment vertical="center"/>
    </xf>
    <xf numFmtId="0" fontId="46" fillId="13" borderId="7" xfId="11" applyFont="1" applyFill="1" applyBorder="1" applyAlignment="1">
      <alignment vertical="center"/>
    </xf>
    <xf numFmtId="0" fontId="46" fillId="0" borderId="44" xfId="11" applyFont="1" applyBorder="1" applyAlignment="1">
      <alignment vertical="center"/>
    </xf>
    <xf numFmtId="0" fontId="47" fillId="0" borderId="94" xfId="11" applyFont="1" applyBorder="1" applyAlignment="1">
      <alignment horizontal="center" vertical="center" textRotation="90"/>
    </xf>
    <xf numFmtId="49" fontId="14" fillId="0" borderId="44" xfId="11" applyNumberFormat="1" applyFont="1" applyBorder="1" applyAlignment="1">
      <alignment horizontal="center" vertical="center"/>
    </xf>
    <xf numFmtId="49" fontId="14" fillId="0" borderId="39" xfId="11" applyNumberFormat="1" applyFont="1" applyBorder="1" applyAlignment="1">
      <alignment horizontal="center" vertical="center"/>
    </xf>
    <xf numFmtId="49" fontId="14" fillId="0" borderId="64" xfId="11" applyNumberFormat="1" applyFont="1" applyBorder="1" applyAlignment="1">
      <alignment horizontal="center" vertical="center"/>
    </xf>
    <xf numFmtId="49" fontId="14" fillId="0" borderId="77" xfId="11" applyNumberFormat="1" applyFont="1" applyBorder="1" applyAlignment="1">
      <alignment horizontal="center" vertical="center"/>
    </xf>
    <xf numFmtId="49" fontId="14" fillId="0" borderId="65" xfId="11" applyNumberFormat="1" applyFont="1" applyBorder="1" applyAlignment="1">
      <alignment horizontal="center" vertical="center"/>
    </xf>
    <xf numFmtId="0" fontId="12" fillId="0" borderId="17" xfId="11" applyNumberFormat="1" applyFont="1" applyFill="1" applyBorder="1" applyAlignment="1">
      <alignment vertical="center" wrapText="1"/>
    </xf>
    <xf numFmtId="0" fontId="12" fillId="0" borderId="22" xfId="11" applyNumberFormat="1" applyFont="1" applyFill="1" applyBorder="1" applyAlignment="1">
      <alignment vertical="center" wrapText="1"/>
    </xf>
    <xf numFmtId="0" fontId="12" fillId="0" borderId="0" xfId="11" applyNumberFormat="1" applyFont="1" applyFill="1" applyBorder="1" applyAlignment="1">
      <alignment vertical="center" wrapText="1"/>
    </xf>
    <xf numFmtId="0" fontId="12" fillId="0" borderId="55" xfId="11" applyNumberFormat="1" applyFont="1" applyFill="1" applyBorder="1" applyAlignment="1">
      <alignment horizontal="right" vertical="center" wrapText="1"/>
    </xf>
    <xf numFmtId="0" fontId="12" fillId="0" borderId="17" xfId="11" applyNumberFormat="1" applyFont="1" applyFill="1" applyBorder="1" applyAlignment="1">
      <alignment horizontal="left" vertical="center" wrapText="1"/>
    </xf>
    <xf numFmtId="0" fontId="12" fillId="0" borderId="24" xfId="11" applyNumberFormat="1" applyFont="1" applyFill="1" applyBorder="1" applyAlignment="1">
      <alignment horizontal="right" vertical="center" wrapText="1"/>
    </xf>
    <xf numFmtId="0" fontId="12" fillId="0" borderId="44" xfId="0" applyFont="1" applyFill="1" applyBorder="1" applyAlignment="1" applyProtection="1">
      <alignment horizontal="center" vertical="center" wrapText="1"/>
    </xf>
    <xf numFmtId="9" fontId="12" fillId="0" borderId="45" xfId="0" applyNumberFormat="1" applyFont="1" applyFill="1" applyBorder="1" applyAlignment="1" applyProtection="1">
      <alignment horizontal="center" vertical="center" wrapText="1"/>
    </xf>
    <xf numFmtId="0" fontId="12" fillId="0" borderId="45" xfId="0" applyFont="1" applyFill="1" applyBorder="1" applyAlignment="1" applyProtection="1">
      <alignment horizontal="center" vertical="center" wrapText="1"/>
    </xf>
    <xf numFmtId="0" fontId="12" fillId="0" borderId="49" xfId="0" applyFont="1" applyFill="1" applyBorder="1" applyAlignment="1" applyProtection="1">
      <alignment horizontal="center" vertical="center" wrapText="1"/>
    </xf>
    <xf numFmtId="0" fontId="35" fillId="0" borderId="73" xfId="11" applyFont="1" applyBorder="1" applyAlignment="1">
      <alignment horizontal="center" vertical="center"/>
    </xf>
    <xf numFmtId="0" fontId="46" fillId="0" borderId="34" xfId="11" applyFont="1" applyBorder="1" applyAlignment="1">
      <alignment vertical="center"/>
    </xf>
    <xf numFmtId="0" fontId="34" fillId="0" borderId="65" xfId="11" applyBorder="1" applyAlignment="1"/>
    <xf numFmtId="49" fontId="14" fillId="0" borderId="95" xfId="11" applyNumberFormat="1" applyFont="1" applyBorder="1" applyAlignment="1">
      <alignment horizontal="center" vertical="center"/>
    </xf>
    <xf numFmtId="0" fontId="12" fillId="0" borderId="96" xfId="11" applyNumberFormat="1" applyFont="1" applyFill="1" applyBorder="1" applyAlignment="1">
      <alignment horizontal="right" vertical="center" wrapText="1"/>
    </xf>
    <xf numFmtId="164" fontId="14" fillId="0" borderId="97" xfId="11" applyNumberFormat="1" applyFont="1" applyBorder="1" applyAlignment="1" applyProtection="1">
      <alignment horizontal="center" vertical="center" wrapText="1"/>
      <protection locked="0"/>
    </xf>
    <xf numFmtId="164" fontId="14" fillId="0" borderId="98" xfId="11" applyNumberFormat="1" applyFont="1" applyBorder="1" applyAlignment="1" applyProtection="1">
      <alignment horizontal="center" vertical="center" wrapText="1"/>
      <protection locked="0"/>
    </xf>
    <xf numFmtId="0" fontId="12" fillId="13" borderId="99" xfId="0" applyFont="1" applyFill="1" applyBorder="1" applyAlignment="1" applyProtection="1">
      <alignment horizontal="center" vertical="center" wrapText="1"/>
    </xf>
    <xf numFmtId="9" fontId="12" fillId="13" borderId="97" xfId="0" applyNumberFormat="1" applyFont="1" applyFill="1" applyBorder="1" applyAlignment="1" applyProtection="1">
      <alignment horizontal="center" vertical="center" wrapText="1"/>
    </xf>
    <xf numFmtId="0" fontId="12" fillId="13" borderId="97" xfId="0" applyFont="1" applyFill="1" applyBorder="1" applyAlignment="1" applyProtection="1">
      <alignment horizontal="center" vertical="center" wrapText="1"/>
    </xf>
    <xf numFmtId="0" fontId="12" fillId="13" borderId="98" xfId="0" applyFont="1" applyFill="1" applyBorder="1" applyAlignment="1" applyProtection="1">
      <alignment horizontal="center" vertical="center" wrapText="1"/>
    </xf>
    <xf numFmtId="0" fontId="12" fillId="0" borderId="87" xfId="11" applyNumberFormat="1" applyFont="1" applyFill="1" applyBorder="1" applyAlignment="1">
      <alignment vertical="center" wrapText="1"/>
    </xf>
    <xf numFmtId="0" fontId="12" fillId="0" borderId="5" xfId="11" applyNumberFormat="1" applyFont="1" applyFill="1" applyBorder="1" applyAlignment="1">
      <alignment vertical="top" wrapText="1"/>
    </xf>
    <xf numFmtId="0" fontId="12" fillId="0" borderId="78" xfId="11" applyNumberFormat="1" applyFont="1" applyFill="1" applyBorder="1" applyAlignment="1">
      <alignment vertical="center" wrapText="1"/>
    </xf>
    <xf numFmtId="0" fontId="12" fillId="0" borderId="45" xfId="11" applyNumberFormat="1" applyFont="1" applyFill="1" applyBorder="1" applyAlignment="1">
      <alignment horizontal="right" vertical="center" wrapText="1"/>
    </xf>
    <xf numFmtId="0" fontId="12" fillId="0" borderId="78" xfId="11" applyNumberFormat="1" applyFont="1" applyFill="1" applyBorder="1" applyAlignment="1">
      <alignment horizontal="left" vertical="center" wrapText="1"/>
    </xf>
    <xf numFmtId="0" fontId="12" fillId="0" borderId="100" xfId="11" applyNumberFormat="1" applyFont="1" applyFill="1" applyBorder="1" applyAlignment="1">
      <alignment horizontal="right" vertical="center" wrapText="1"/>
    </xf>
    <xf numFmtId="0" fontId="12" fillId="0" borderId="92" xfId="11" applyNumberFormat="1" applyFont="1" applyFill="1" applyBorder="1" applyAlignment="1">
      <alignment horizontal="right" vertical="center" wrapText="1"/>
    </xf>
    <xf numFmtId="0" fontId="9" fillId="5" borderId="13" xfId="3" applyFont="1" applyFill="1" applyBorder="1" applyAlignment="1">
      <alignment horizontal="right" vertical="center" wrapText="1"/>
    </xf>
    <xf numFmtId="0" fontId="9" fillId="5" borderId="17" xfId="3" applyFont="1" applyFill="1" applyBorder="1" applyAlignment="1">
      <alignment horizontal="right" vertical="center" wrapText="1"/>
    </xf>
    <xf numFmtId="0" fontId="9" fillId="5" borderId="56" xfId="3" applyFont="1" applyFill="1" applyBorder="1" applyAlignment="1">
      <alignment horizontal="right" vertical="center"/>
    </xf>
    <xf numFmtId="0" fontId="34" fillId="0" borderId="44" xfId="11" applyBorder="1" applyAlignment="1"/>
    <xf numFmtId="0" fontId="48" fillId="5" borderId="7" xfId="3" applyFont="1" applyFill="1" applyBorder="1" applyAlignment="1">
      <alignment horizontal="right" vertical="center"/>
    </xf>
    <xf numFmtId="0" fontId="35" fillId="15" borderId="3" xfId="11" applyFont="1" applyFill="1" applyBorder="1" applyAlignment="1">
      <alignment horizontal="centerContinuous" vertical="center"/>
    </xf>
    <xf numFmtId="0" fontId="35" fillId="15" borderId="32" xfId="11" applyFont="1" applyFill="1" applyBorder="1" applyAlignment="1">
      <alignment horizontal="centerContinuous" vertical="center"/>
    </xf>
    <xf numFmtId="0" fontId="46" fillId="0" borderId="44" xfId="11" applyFont="1" applyBorder="1" applyAlignment="1">
      <alignment horizontal="left" vertical="center"/>
    </xf>
    <xf numFmtId="0" fontId="35" fillId="0" borderId="13" xfId="11" applyFont="1" applyBorder="1" applyAlignment="1">
      <alignment horizontal="left"/>
    </xf>
    <xf numFmtId="0" fontId="9" fillId="0" borderId="10" xfId="2" applyFont="1" applyFill="1" applyBorder="1" applyAlignment="1">
      <alignment horizontal="left" vertical="center"/>
    </xf>
    <xf numFmtId="0" fontId="12" fillId="0" borderId="12" xfId="2" applyFont="1" applyFill="1" applyBorder="1" applyAlignment="1">
      <alignment horizontal="left" vertical="center"/>
    </xf>
    <xf numFmtId="0" fontId="12" fillId="0" borderId="11" xfId="2" applyFont="1" applyFill="1" applyBorder="1" applyAlignment="1">
      <alignment horizontal="left" vertical="center"/>
    </xf>
    <xf numFmtId="0" fontId="36" fillId="0" borderId="0" xfId="11" applyFont="1" applyAlignment="1">
      <alignment horizontal="left"/>
    </xf>
    <xf numFmtId="0" fontId="35" fillId="0" borderId="13" xfId="11" applyFont="1" applyBorder="1" applyAlignment="1">
      <alignment horizontal="centerContinuous" vertical="center"/>
    </xf>
    <xf numFmtId="0" fontId="45" fillId="12" borderId="3" xfId="11" applyFont="1" applyFill="1" applyBorder="1" applyAlignment="1">
      <alignment horizontal="left" vertical="center"/>
    </xf>
    <xf numFmtId="0" fontId="38" fillId="12" borderId="32" xfId="11" applyFont="1" applyFill="1" applyBorder="1" applyAlignment="1">
      <alignment horizontal="left"/>
    </xf>
    <xf numFmtId="0" fontId="34" fillId="0" borderId="0" xfId="11" applyAlignment="1">
      <alignment horizontal="left"/>
    </xf>
    <xf numFmtId="0" fontId="37" fillId="12" borderId="32" xfId="11" applyFont="1" applyFill="1" applyBorder="1" applyAlignment="1">
      <alignment horizontal="centerContinuous" vertical="justify" wrapText="1"/>
    </xf>
    <xf numFmtId="0" fontId="35" fillId="15" borderId="4" xfId="11" applyFont="1" applyFill="1" applyBorder="1" applyAlignment="1">
      <alignment horizontal="centerContinuous" vertical="center"/>
    </xf>
    <xf numFmtId="0" fontId="12" fillId="0" borderId="0" xfId="3" applyFont="1" applyFill="1" applyBorder="1" applyAlignment="1" applyProtection="1">
      <alignment horizontal="center" vertical="center" wrapText="1"/>
      <protection locked="0"/>
    </xf>
    <xf numFmtId="0" fontId="12" fillId="0" borderId="44" xfId="3" applyFont="1" applyFill="1" applyBorder="1" applyAlignment="1" applyProtection="1">
      <alignment horizontal="center" vertical="center"/>
    </xf>
    <xf numFmtId="0" fontId="12" fillId="0" borderId="45" xfId="3" applyFont="1" applyFill="1" applyBorder="1" applyAlignment="1" applyProtection="1">
      <alignment horizontal="center" vertical="center"/>
    </xf>
    <xf numFmtId="0" fontId="12" fillId="0" borderId="49" xfId="3" applyFont="1" applyFill="1" applyBorder="1" applyAlignment="1" applyProtection="1">
      <alignment horizontal="center" vertical="center"/>
    </xf>
    <xf numFmtId="0" fontId="5" fillId="0" borderId="81" xfId="0" applyFont="1" applyBorder="1" applyAlignment="1">
      <alignment horizontal="center"/>
    </xf>
    <xf numFmtId="165" fontId="5" fillId="0" borderId="81" xfId="0" applyNumberFormat="1" applyFont="1" applyBorder="1" applyAlignment="1">
      <alignment horizontal="center"/>
    </xf>
    <xf numFmtId="0" fontId="2" fillId="0" borderId="18" xfId="0" applyFont="1" applyBorder="1" applyAlignment="1"/>
    <xf numFmtId="0" fontId="12" fillId="0" borderId="63" xfId="0" applyFont="1" applyBorder="1" applyAlignment="1"/>
    <xf numFmtId="0" fontId="2" fillId="0" borderId="63" xfId="0" applyFont="1" applyBorder="1" applyAlignment="1"/>
    <xf numFmtId="0" fontId="2" fillId="0" borderId="70" xfId="0" applyFont="1" applyBorder="1" applyAlignment="1"/>
    <xf numFmtId="0" fontId="2" fillId="0" borderId="0" xfId="0" applyFont="1" applyAlignment="1"/>
    <xf numFmtId="0" fontId="9" fillId="15" borderId="34" xfId="0" applyFont="1" applyFill="1" applyBorder="1" applyAlignment="1" applyProtection="1">
      <alignment horizontal="center" vertical="center"/>
      <protection locked="0"/>
    </xf>
    <xf numFmtId="0" fontId="9" fillId="15" borderId="36"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wrapText="1"/>
    </xf>
    <xf numFmtId="9" fontId="12" fillId="0" borderId="36" xfId="0" applyNumberFormat="1"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protection locked="0"/>
    </xf>
    <xf numFmtId="0" fontId="12" fillId="0" borderId="64" xfId="0" applyFont="1" applyFill="1" applyBorder="1" applyAlignment="1" applyProtection="1">
      <alignment horizontal="center" vertical="center" wrapText="1"/>
    </xf>
    <xf numFmtId="9" fontId="12" fillId="0" borderId="71" xfId="0" applyNumberFormat="1" applyFont="1" applyFill="1" applyBorder="1" applyAlignment="1" applyProtection="1">
      <alignment horizontal="center" vertical="center" wrapText="1"/>
    </xf>
    <xf numFmtId="0" fontId="12" fillId="0" borderId="71" xfId="0" applyFont="1" applyFill="1" applyBorder="1" applyAlignment="1" applyProtection="1">
      <alignment horizontal="center" vertical="center" wrapText="1"/>
    </xf>
    <xf numFmtId="0" fontId="12" fillId="0" borderId="66" xfId="0" applyFont="1" applyFill="1" applyBorder="1" applyAlignment="1" applyProtection="1">
      <alignment horizontal="center" vertical="center" wrapText="1"/>
    </xf>
    <xf numFmtId="0" fontId="12" fillId="5" borderId="44" xfId="0" applyFont="1" applyFill="1" applyBorder="1" applyAlignment="1" applyProtection="1">
      <alignment horizontal="center" vertical="center" wrapText="1"/>
    </xf>
    <xf numFmtId="9" fontId="12" fillId="5" borderId="45" xfId="0" applyNumberFormat="1" applyFont="1" applyFill="1" applyBorder="1" applyAlignment="1" applyProtection="1">
      <alignment horizontal="center" vertical="center" wrapText="1"/>
    </xf>
    <xf numFmtId="0" fontId="12" fillId="5" borderId="45" xfId="0" applyFont="1" applyFill="1" applyBorder="1" applyAlignment="1" applyProtection="1">
      <alignment horizontal="center" vertical="center" wrapText="1"/>
    </xf>
    <xf numFmtId="0" fontId="12" fillId="5" borderId="49" xfId="0" applyFont="1" applyFill="1" applyBorder="1" applyAlignment="1" applyProtection="1">
      <alignment horizontal="center" vertical="center" wrapText="1"/>
    </xf>
    <xf numFmtId="0" fontId="9" fillId="15" borderId="64" xfId="0" applyFont="1" applyFill="1" applyBorder="1" applyAlignment="1" applyProtection="1">
      <alignment horizontal="center" vertical="center"/>
      <protection locked="0"/>
    </xf>
    <xf numFmtId="0" fontId="9" fillId="15" borderId="70" xfId="0" applyFont="1" applyFill="1" applyBorder="1" applyAlignment="1" applyProtection="1">
      <alignment horizontal="center" vertical="center"/>
      <protection locked="0"/>
    </xf>
    <xf numFmtId="0" fontId="9" fillId="15" borderId="71" xfId="0" applyFont="1" applyFill="1" applyBorder="1" applyAlignment="1" applyProtection="1">
      <alignment horizontal="center" vertical="center"/>
      <protection locked="0"/>
    </xf>
    <xf numFmtId="0" fontId="9" fillId="15" borderId="66" xfId="0" applyFont="1" applyFill="1" applyBorder="1" applyAlignment="1" applyProtection="1">
      <alignment horizontal="center" vertical="center"/>
      <protection locked="0"/>
    </xf>
    <xf numFmtId="164" fontId="9" fillId="15" borderId="44" xfId="0" applyNumberFormat="1" applyFont="1" applyFill="1" applyBorder="1" applyAlignment="1" applyProtection="1">
      <alignment horizontal="center" vertical="center" wrapText="1"/>
      <protection locked="0"/>
    </xf>
    <xf numFmtId="164" fontId="9" fillId="15" borderId="55" xfId="0" applyNumberFormat="1" applyFont="1" applyFill="1" applyBorder="1" applyAlignment="1" applyProtection="1">
      <alignment horizontal="center" vertical="center" wrapText="1"/>
      <protection locked="0"/>
    </xf>
    <xf numFmtId="164" fontId="9" fillId="15" borderId="45" xfId="0" applyNumberFormat="1" applyFont="1" applyFill="1" applyBorder="1" applyAlignment="1" applyProtection="1">
      <alignment horizontal="center" vertical="center" wrapText="1"/>
      <protection locked="0"/>
    </xf>
    <xf numFmtId="164" fontId="9" fillId="15" borderId="49" xfId="0" applyNumberFormat="1" applyFont="1" applyFill="1" applyBorder="1" applyAlignment="1" applyProtection="1">
      <alignment horizontal="center" vertical="center" wrapText="1"/>
      <protection locked="0"/>
    </xf>
    <xf numFmtId="0" fontId="52" fillId="0" borderId="0" xfId="0" applyFont="1"/>
    <xf numFmtId="0" fontId="9" fillId="19" borderId="23" xfId="0" applyFont="1" applyFill="1" applyBorder="1" applyAlignment="1" applyProtection="1">
      <alignment horizontal="center" vertical="center"/>
    </xf>
    <xf numFmtId="0" fontId="9" fillId="19" borderId="21" xfId="0" applyFont="1" applyFill="1" applyBorder="1" applyAlignment="1" applyProtection="1">
      <alignment horizontal="center" vertical="center"/>
    </xf>
    <xf numFmtId="0" fontId="9" fillId="19" borderId="20" xfId="0" applyFont="1" applyFill="1" applyBorder="1" applyAlignment="1" applyProtection="1">
      <alignment horizontal="center" vertical="center"/>
    </xf>
    <xf numFmtId="0" fontId="9" fillId="13" borderId="61" xfId="0" applyFont="1" applyFill="1" applyBorder="1" applyAlignment="1" applyProtection="1">
      <alignment horizontal="center" vertical="center"/>
    </xf>
    <xf numFmtId="0" fontId="9" fillId="13" borderId="52" xfId="0" applyFont="1" applyFill="1" applyBorder="1" applyAlignment="1" applyProtection="1">
      <alignment horizontal="center" vertical="center"/>
    </xf>
    <xf numFmtId="0" fontId="9" fillId="13" borderId="53" xfId="0" applyFont="1" applyFill="1" applyBorder="1" applyAlignment="1" applyProtection="1">
      <alignment horizontal="center" vertical="center"/>
    </xf>
    <xf numFmtId="0" fontId="9" fillId="13" borderId="14" xfId="0" applyFont="1" applyFill="1" applyBorder="1" applyAlignment="1" applyProtection="1">
      <alignment horizontal="center" vertical="center"/>
    </xf>
    <xf numFmtId="0" fontId="9" fillId="13" borderId="12" xfId="0" applyFont="1" applyFill="1" applyBorder="1" applyAlignment="1" applyProtection="1">
      <alignment horizontal="center" vertical="center"/>
    </xf>
    <xf numFmtId="0" fontId="9" fillId="13" borderId="11" xfId="0" applyFont="1" applyFill="1" applyBorder="1" applyAlignment="1" applyProtection="1">
      <alignment horizontal="center" vertical="center"/>
    </xf>
    <xf numFmtId="12" fontId="9" fillId="0" borderId="24" xfId="0" applyNumberFormat="1" applyFont="1" applyFill="1" applyBorder="1" applyAlignment="1" applyProtection="1">
      <alignment horizontal="center" vertical="center" wrapText="1"/>
      <protection locked="0"/>
    </xf>
    <xf numFmtId="0" fontId="9" fillId="19" borderId="22" xfId="0" applyFont="1" applyFill="1" applyBorder="1" applyAlignment="1" applyProtection="1">
      <alignment horizontal="center" vertical="center"/>
    </xf>
    <xf numFmtId="0" fontId="9" fillId="13" borderId="56" xfId="0" applyFont="1" applyFill="1" applyBorder="1" applyAlignment="1" applyProtection="1">
      <alignment horizontal="center" vertical="center"/>
    </xf>
    <xf numFmtId="0" fontId="9" fillId="13" borderId="13" xfId="0" applyFont="1" applyFill="1" applyBorder="1" applyAlignment="1" applyProtection="1">
      <alignment horizontal="center" vertical="center"/>
    </xf>
    <xf numFmtId="0" fontId="7" fillId="3" borderId="58" xfId="0" applyFont="1" applyFill="1" applyBorder="1" applyAlignment="1">
      <alignment horizontal="centerContinuous" wrapText="1"/>
    </xf>
    <xf numFmtId="0" fontId="8" fillId="3" borderId="92" xfId="0" applyFont="1" applyFill="1" applyBorder="1" applyAlignment="1">
      <alignment horizontal="centerContinuous" vertical="center"/>
    </xf>
    <xf numFmtId="0" fontId="18" fillId="7" borderId="28" xfId="0" applyFont="1" applyFill="1" applyBorder="1" applyAlignment="1">
      <alignment horizontal="centerContinuous" vertical="center"/>
    </xf>
    <xf numFmtId="0" fontId="12" fillId="7" borderId="16" xfId="0" applyFont="1" applyFill="1" applyBorder="1" applyAlignment="1">
      <alignment horizontal="centerContinuous" vertical="center" wrapText="1"/>
    </xf>
    <xf numFmtId="0" fontId="12" fillId="0" borderId="89" xfId="0" applyFont="1" applyFill="1" applyBorder="1" applyAlignment="1" applyProtection="1">
      <alignment vertical="center" wrapText="1"/>
    </xf>
    <xf numFmtId="0" fontId="12" fillId="0" borderId="67" xfId="0" applyFont="1" applyFill="1" applyBorder="1" applyAlignment="1" applyProtection="1">
      <alignment horizontal="left" vertical="center" wrapText="1"/>
    </xf>
    <xf numFmtId="0" fontId="10" fillId="0" borderId="3" xfId="0" applyFont="1" applyBorder="1" applyAlignment="1" applyProtection="1">
      <alignment horizontal="center" vertical="center" textRotation="90" wrapText="1"/>
      <protection locked="0"/>
    </xf>
    <xf numFmtId="49" fontId="12" fillId="0" borderId="15" xfId="0" applyNumberFormat="1" applyFont="1" applyBorder="1" applyAlignment="1">
      <alignment horizontal="center" vertical="center" wrapText="1"/>
    </xf>
    <xf numFmtId="49" fontId="12" fillId="0" borderId="88" xfId="0" applyNumberFormat="1" applyFont="1" applyBorder="1" applyAlignment="1">
      <alignment horizontal="center" vertical="center" wrapText="1"/>
    </xf>
    <xf numFmtId="49" fontId="12" fillId="0" borderId="40" xfId="0" applyNumberFormat="1" applyFont="1" applyBorder="1" applyAlignment="1">
      <alignment horizontal="center" vertical="center" wrapText="1"/>
    </xf>
    <xf numFmtId="49" fontId="12" fillId="0" borderId="15" xfId="0" applyNumberFormat="1" applyFont="1" applyBorder="1" applyAlignment="1">
      <alignment vertical="center" wrapText="1"/>
    </xf>
    <xf numFmtId="49" fontId="12" fillId="0" borderId="40" xfId="0" applyNumberFormat="1" applyFont="1" applyBorder="1" applyAlignment="1">
      <alignment vertical="center" wrapText="1"/>
    </xf>
    <xf numFmtId="49" fontId="12" fillId="0" borderId="51"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0" fontId="12" fillId="0" borderId="62" xfId="0" applyFont="1" applyFill="1" applyBorder="1" applyAlignment="1" applyProtection="1">
      <alignment vertical="center" wrapText="1"/>
    </xf>
    <xf numFmtId="0" fontId="12" fillId="0" borderId="62" xfId="0" applyFont="1" applyFill="1" applyBorder="1" applyAlignment="1">
      <alignment vertical="center" wrapText="1"/>
    </xf>
    <xf numFmtId="49" fontId="12" fillId="0" borderId="6" xfId="0" applyNumberFormat="1" applyFont="1" applyFill="1" applyBorder="1" applyAlignment="1">
      <alignment horizontal="center" vertical="center" wrapText="1"/>
    </xf>
    <xf numFmtId="0" fontId="18" fillId="7" borderId="7" xfId="0" applyFont="1" applyFill="1" applyBorder="1" applyAlignment="1">
      <alignment horizontal="centerContinuous" vertical="center"/>
    </xf>
    <xf numFmtId="0" fontId="18" fillId="7" borderId="8" xfId="0" applyFont="1" applyFill="1" applyBorder="1" applyAlignment="1">
      <alignment horizontal="centerContinuous" vertical="center"/>
    </xf>
    <xf numFmtId="0" fontId="18" fillId="7" borderId="24" xfId="0" applyFont="1" applyFill="1" applyBorder="1" applyAlignment="1">
      <alignment horizontal="centerContinuous" vertical="center"/>
    </xf>
    <xf numFmtId="0" fontId="18" fillId="7" borderId="9" xfId="0" applyFont="1" applyFill="1" applyBorder="1" applyAlignment="1">
      <alignment horizontal="centerContinuous" vertical="center"/>
    </xf>
    <xf numFmtId="0" fontId="12" fillId="7" borderId="7" xfId="0" applyFont="1" applyFill="1" applyBorder="1" applyAlignment="1" applyProtection="1">
      <alignment horizontal="left" vertical="center" wrapText="1"/>
    </xf>
    <xf numFmtId="0" fontId="12" fillId="7" borderId="8" xfId="0" applyFont="1" applyFill="1" applyBorder="1" applyAlignment="1" applyProtection="1">
      <alignment horizontal="centerContinuous" vertical="center" wrapText="1"/>
    </xf>
    <xf numFmtId="0" fontId="12" fillId="7" borderId="9" xfId="0" applyFont="1" applyFill="1" applyBorder="1" applyAlignment="1" applyProtection="1">
      <alignment horizontal="centerContinuous" vertical="center" wrapText="1"/>
    </xf>
    <xf numFmtId="0" fontId="12" fillId="7" borderId="9" xfId="0" applyFont="1" applyFill="1" applyBorder="1" applyAlignment="1">
      <alignment horizontal="centerContinuous" vertical="center" wrapText="1"/>
    </xf>
    <xf numFmtId="0" fontId="12" fillId="0" borderId="46" xfId="0" applyFont="1" applyFill="1" applyBorder="1" applyAlignment="1">
      <alignment vertical="center" wrapText="1"/>
    </xf>
    <xf numFmtId="0" fontId="9" fillId="0" borderId="24" xfId="0" applyFont="1" applyFill="1" applyBorder="1" applyAlignment="1" applyProtection="1">
      <alignment horizontal="center" vertical="center"/>
      <protection locked="0"/>
    </xf>
    <xf numFmtId="12" fontId="9" fillId="0" borderId="31" xfId="3" applyNumberFormat="1" applyFont="1" applyFill="1" applyBorder="1" applyAlignment="1" applyProtection="1">
      <alignment horizontal="center" vertical="center" wrapText="1"/>
      <protection locked="0"/>
    </xf>
    <xf numFmtId="0" fontId="9" fillId="5" borderId="13" xfId="3" applyFont="1" applyFill="1" applyBorder="1" applyAlignment="1" applyProtection="1">
      <alignment vertical="center"/>
    </xf>
    <xf numFmtId="0" fontId="9" fillId="5" borderId="17" xfId="3" applyFont="1" applyFill="1" applyBorder="1" applyAlignment="1" applyProtection="1">
      <alignment vertical="center"/>
    </xf>
    <xf numFmtId="0" fontId="9" fillId="5" borderId="22" xfId="3" applyFont="1" applyFill="1" applyBorder="1" applyAlignment="1" applyProtection="1">
      <alignment vertical="center"/>
    </xf>
    <xf numFmtId="0" fontId="9" fillId="5" borderId="24" xfId="3" applyFont="1" applyFill="1" applyBorder="1" applyAlignment="1" applyProtection="1">
      <alignment vertical="center"/>
    </xf>
    <xf numFmtId="0" fontId="18" fillId="7" borderId="31" xfId="3" applyFont="1" applyFill="1" applyBorder="1" applyAlignment="1">
      <alignment horizontal="centerContinuous" vertical="center"/>
    </xf>
    <xf numFmtId="0" fontId="9" fillId="0" borderId="92" xfId="0" applyFont="1" applyFill="1" applyBorder="1" applyAlignment="1" applyProtection="1">
      <alignment horizontal="center" vertical="center"/>
      <protection locked="0"/>
    </xf>
    <xf numFmtId="0" fontId="12" fillId="0" borderId="60" xfId="3" applyFont="1" applyFill="1" applyBorder="1" applyAlignment="1" applyProtection="1">
      <alignment vertical="center" wrapText="1"/>
    </xf>
    <xf numFmtId="0" fontId="12" fillId="0" borderId="60" xfId="3" applyFont="1" applyFill="1" applyBorder="1" applyAlignment="1" applyProtection="1">
      <alignment horizontal="right" vertical="center" wrapText="1"/>
    </xf>
    <xf numFmtId="0" fontId="12" fillId="0" borderId="47" xfId="3" applyFont="1" applyFill="1" applyBorder="1" applyAlignment="1" applyProtection="1">
      <alignment horizontal="right" vertical="center" wrapText="1"/>
    </xf>
    <xf numFmtId="0" fontId="12" fillId="0" borderId="46" xfId="3" applyFont="1" applyFill="1" applyBorder="1" applyAlignment="1" applyProtection="1">
      <alignment vertical="center" wrapText="1"/>
    </xf>
    <xf numFmtId="0" fontId="12" fillId="0" borderId="47" xfId="3" applyFont="1" applyFill="1" applyBorder="1" applyAlignment="1" applyProtection="1">
      <alignment vertical="center" wrapText="1"/>
    </xf>
    <xf numFmtId="0" fontId="53" fillId="0" borderId="0" xfId="0" applyFont="1" applyAlignment="1">
      <alignment horizontal="centerContinuous"/>
    </xf>
    <xf numFmtId="0" fontId="53" fillId="0" borderId="0" xfId="0" applyFont="1"/>
    <xf numFmtId="0" fontId="53" fillId="0" borderId="0" xfId="0" applyFont="1" applyAlignment="1">
      <alignment horizontal="center" vertical="center"/>
    </xf>
    <xf numFmtId="0" fontId="53" fillId="17" borderId="26" xfId="0" applyFont="1" applyFill="1" applyBorder="1" applyAlignment="1">
      <alignment horizontal="center" vertical="center" wrapText="1"/>
    </xf>
    <xf numFmtId="0" fontId="54" fillId="18" borderId="28" xfId="0" applyFont="1" applyFill="1" applyBorder="1" applyAlignment="1">
      <alignment horizontal="center" vertical="center" wrapText="1"/>
    </xf>
    <xf numFmtId="0" fontId="54" fillId="18" borderId="30" xfId="0" applyFont="1" applyFill="1" applyBorder="1" applyAlignment="1">
      <alignment horizontal="center" vertical="center" wrapText="1"/>
    </xf>
    <xf numFmtId="0" fontId="56" fillId="17" borderId="1" xfId="3" applyFont="1" applyFill="1" applyBorder="1" applyAlignment="1">
      <alignment horizontal="centerContinuous"/>
    </xf>
    <xf numFmtId="0" fontId="53" fillId="17" borderId="2" xfId="0" applyFont="1" applyFill="1" applyBorder="1" applyAlignment="1">
      <alignment horizontal="centerContinuous"/>
    </xf>
    <xf numFmtId="0" fontId="54"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6" fillId="17" borderId="7" xfId="3" applyFont="1" applyFill="1" applyBorder="1" applyAlignment="1">
      <alignment horizontal="centerContinuous"/>
    </xf>
    <xf numFmtId="0" fontId="53" fillId="17" borderId="9" xfId="0" applyFont="1" applyFill="1" applyBorder="1" applyAlignment="1">
      <alignment horizontal="centerContinuous"/>
    </xf>
    <xf numFmtId="0" fontId="57" fillId="0" borderId="0" xfId="3" applyFont="1"/>
    <xf numFmtId="0" fontId="58" fillId="0" borderId="0" xfId="13" applyFont="1"/>
    <xf numFmtId="0" fontId="53" fillId="0" borderId="0" xfId="3" applyFont="1"/>
    <xf numFmtId="0" fontId="55" fillId="0" borderId="0" xfId="3" applyFont="1"/>
    <xf numFmtId="0" fontId="53" fillId="0" borderId="37" xfId="0" applyFont="1" applyFill="1" applyBorder="1" applyAlignment="1">
      <alignment horizontal="center" vertical="center" wrapText="1"/>
    </xf>
    <xf numFmtId="0" fontId="53" fillId="0" borderId="35"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5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7" xfId="0" applyFont="1" applyBorder="1" applyAlignment="1">
      <alignment horizontal="center" vertical="center" wrapText="1"/>
    </xf>
    <xf numFmtId="0" fontId="53" fillId="0" borderId="30" xfId="0" applyFont="1" applyBorder="1" applyAlignment="1">
      <alignment horizontal="center" vertical="center" wrapText="1"/>
    </xf>
    <xf numFmtId="0" fontId="59" fillId="0" borderId="13"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38" xfId="0" applyFont="1" applyFill="1" applyBorder="1" applyAlignment="1">
      <alignment horizontal="center" vertical="center" wrapText="1"/>
    </xf>
    <xf numFmtId="0" fontId="59" fillId="0" borderId="41" xfId="0" applyFont="1" applyFill="1" applyBorder="1" applyAlignment="1">
      <alignment horizontal="center" vertical="center" wrapText="1"/>
    </xf>
    <xf numFmtId="0" fontId="53" fillId="13" borderId="60" xfId="0" applyFont="1" applyFill="1" applyBorder="1"/>
    <xf numFmtId="0" fontId="53" fillId="13" borderId="62" xfId="0" applyFont="1" applyFill="1" applyBorder="1"/>
    <xf numFmtId="0" fontId="59" fillId="13" borderId="63" xfId="0" applyFont="1" applyFill="1" applyBorder="1" applyAlignment="1">
      <alignment horizontal="center" vertical="center" wrapText="1"/>
    </xf>
    <xf numFmtId="0" fontId="59" fillId="13" borderId="8" xfId="0" applyFont="1" applyFill="1" applyBorder="1" applyAlignment="1">
      <alignment horizontal="center" vertical="center" wrapText="1"/>
    </xf>
    <xf numFmtId="0" fontId="59" fillId="13" borderId="65" xfId="0" applyFont="1" applyFill="1" applyBorder="1" applyAlignment="1">
      <alignment horizontal="center" vertical="center" wrapText="1"/>
    </xf>
    <xf numFmtId="0" fontId="59"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54" fillId="18" borderId="31" xfId="0" applyFont="1" applyFill="1" applyBorder="1" applyAlignment="1">
      <alignment horizontal="center" vertical="center" wrapText="1"/>
    </xf>
    <xf numFmtId="0" fontId="54" fillId="18" borderId="26" xfId="0" applyFont="1" applyFill="1" applyBorder="1" applyAlignment="1">
      <alignment horizontal="center" vertical="center" wrapText="1"/>
    </xf>
    <xf numFmtId="0" fontId="60" fillId="16" borderId="3" xfId="0" applyFont="1" applyFill="1" applyBorder="1" applyAlignment="1">
      <alignment horizontal="center" vertical="center"/>
    </xf>
    <xf numFmtId="0" fontId="60" fillId="16" borderId="32" xfId="0" applyFont="1" applyFill="1" applyBorder="1" applyAlignment="1">
      <alignment horizontal="center" vertical="center"/>
    </xf>
    <xf numFmtId="0" fontId="60" fillId="16" borderId="4" xfId="0" applyFont="1" applyFill="1" applyBorder="1" applyAlignment="1">
      <alignment horizontal="center" vertical="center"/>
    </xf>
    <xf numFmtId="0" fontId="54" fillId="16" borderId="3" xfId="0" applyFont="1" applyFill="1" applyBorder="1" applyAlignment="1">
      <alignment horizontal="center" vertical="center" wrapText="1"/>
    </xf>
    <xf numFmtId="0" fontId="54" fillId="16" borderId="32" xfId="0" applyFont="1" applyFill="1" applyBorder="1" applyAlignment="1">
      <alignment horizontal="center" vertical="center" wrapText="1"/>
    </xf>
    <xf numFmtId="0" fontId="54" fillId="16" borderId="4" xfId="0" applyFont="1" applyFill="1" applyBorder="1" applyAlignment="1">
      <alignment horizontal="center" vertical="center" wrapText="1"/>
    </xf>
    <xf numFmtId="0" fontId="12" fillId="0" borderId="51" xfId="0" applyFont="1" applyFill="1" applyBorder="1" applyAlignment="1" applyProtection="1">
      <alignment horizontal="left" vertical="top" wrapText="1"/>
      <protection locked="0"/>
    </xf>
    <xf numFmtId="0" fontId="12" fillId="0" borderId="52" xfId="0" applyFont="1" applyFill="1" applyBorder="1" applyAlignment="1" applyProtection="1">
      <alignment horizontal="left" vertical="top" wrapText="1"/>
      <protection locked="0"/>
    </xf>
    <xf numFmtId="0" fontId="12" fillId="0" borderId="53" xfId="0" applyFont="1" applyFill="1" applyBorder="1" applyAlignment="1" applyProtection="1">
      <alignment horizontal="left" vertical="top"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Border="1" applyAlignment="1">
      <alignment vertical="center" wrapText="1"/>
    </xf>
    <xf numFmtId="0" fontId="12" fillId="0" borderId="0" xfId="3" applyFont="1" applyFill="1" applyBorder="1" applyAlignment="1" applyProtection="1">
      <alignment horizontal="center" vertical="center" wrapText="1"/>
      <protection locked="0"/>
    </xf>
    <xf numFmtId="0" fontId="12" fillId="0" borderId="0" xfId="3" applyFont="1" applyBorder="1" applyAlignment="1">
      <alignment vertical="center" wrapText="1"/>
    </xf>
    <xf numFmtId="0" fontId="14" fillId="0" borderId="3" xfId="11" applyFont="1" applyBorder="1" applyAlignment="1" applyProtection="1">
      <alignment horizontal="left" vertical="center" wrapText="1"/>
      <protection locked="0"/>
    </xf>
    <xf numFmtId="0" fontId="14" fillId="0" borderId="32" xfId="11" applyFont="1" applyBorder="1" applyAlignment="1" applyProtection="1">
      <alignment horizontal="left" vertical="center" wrapText="1"/>
      <protection locked="0"/>
    </xf>
    <xf numFmtId="0" fontId="14" fillId="0" borderId="4" xfId="11" applyFont="1" applyBorder="1" applyAlignment="1" applyProtection="1">
      <alignment horizontal="left" vertical="center" wrapText="1"/>
      <protection locked="0"/>
    </xf>
    <xf numFmtId="0" fontId="9" fillId="5" borderId="61" xfId="3" applyFont="1" applyFill="1" applyBorder="1" applyAlignment="1" applyProtection="1">
      <alignment horizontal="left" vertical="center" indent="1"/>
    </xf>
    <xf numFmtId="0" fontId="9" fillId="5" borderId="52" xfId="3" applyFont="1" applyFill="1" applyBorder="1" applyAlignment="1" applyProtection="1">
      <alignment horizontal="left" vertical="center" indent="1"/>
    </xf>
    <xf numFmtId="0" fontId="9" fillId="5" borderId="53" xfId="3" applyFont="1" applyFill="1" applyBorder="1" applyAlignment="1" applyProtection="1">
      <alignment horizontal="left" vertical="center" indent="1"/>
    </xf>
    <xf numFmtId="0" fontId="9" fillId="5" borderId="23" xfId="3" applyFont="1" applyFill="1" applyBorder="1" applyAlignment="1" applyProtection="1">
      <alignment horizontal="left" vertical="center" indent="1"/>
    </xf>
    <xf numFmtId="0" fontId="9" fillId="5" borderId="21" xfId="3" applyFont="1" applyFill="1" applyBorder="1" applyAlignment="1" applyProtection="1">
      <alignment horizontal="left" vertical="center" indent="1"/>
    </xf>
    <xf numFmtId="0" fontId="9" fillId="5" borderId="20" xfId="3" applyFont="1" applyFill="1" applyBorder="1" applyAlignment="1" applyProtection="1">
      <alignment horizontal="left" vertical="center" indent="1"/>
    </xf>
    <xf numFmtId="0" fontId="9" fillId="5" borderId="14" xfId="3" applyFont="1" applyFill="1" applyBorder="1" applyAlignment="1" applyProtection="1">
      <alignment horizontal="left" vertical="center" indent="1"/>
    </xf>
    <xf numFmtId="0" fontId="9" fillId="5" borderId="12" xfId="3" applyFont="1" applyFill="1" applyBorder="1" applyAlignment="1" applyProtection="1">
      <alignment horizontal="left" vertical="center" indent="1"/>
    </xf>
    <xf numFmtId="0" fontId="9" fillId="5" borderId="11" xfId="3" applyFont="1" applyFill="1" applyBorder="1" applyAlignment="1" applyProtection="1">
      <alignment horizontal="left" vertical="center" indent="1"/>
    </xf>
    <xf numFmtId="0" fontId="8" fillId="3" borderId="8" xfId="0" applyFont="1" applyFill="1" applyBorder="1" applyAlignment="1">
      <alignment horizontal="center" vertical="center"/>
    </xf>
    <xf numFmtId="0" fontId="9" fillId="5" borderId="61" xfId="3" applyFont="1" applyFill="1" applyBorder="1" applyAlignment="1" applyProtection="1">
      <alignment horizontal="left" vertical="center"/>
    </xf>
    <xf numFmtId="0" fontId="9" fillId="5" borderId="52" xfId="3" applyFont="1" applyFill="1" applyBorder="1" applyAlignment="1" applyProtection="1">
      <alignment horizontal="left" vertical="center"/>
    </xf>
    <xf numFmtId="0" fontId="9" fillId="5" borderId="53" xfId="3" applyFont="1" applyFill="1" applyBorder="1" applyAlignment="1" applyProtection="1">
      <alignment horizontal="left" vertical="center"/>
    </xf>
    <xf numFmtId="0" fontId="9" fillId="5" borderId="23" xfId="3" applyFont="1" applyFill="1" applyBorder="1" applyAlignment="1" applyProtection="1">
      <alignment horizontal="left" vertical="center"/>
    </xf>
    <xf numFmtId="0" fontId="9" fillId="5" borderId="21" xfId="3" applyFont="1" applyFill="1" applyBorder="1" applyAlignment="1" applyProtection="1">
      <alignment horizontal="left" vertical="center"/>
    </xf>
    <xf numFmtId="0" fontId="9" fillId="5" borderId="20" xfId="3" applyFont="1" applyFill="1" applyBorder="1" applyAlignment="1" applyProtection="1">
      <alignment horizontal="left" vertical="center"/>
    </xf>
    <xf numFmtId="0" fontId="9" fillId="5" borderId="14" xfId="3" applyFont="1" applyFill="1" applyBorder="1" applyAlignment="1" applyProtection="1">
      <alignment horizontal="left" vertical="center"/>
    </xf>
    <xf numFmtId="0" fontId="9" fillId="5" borderId="12" xfId="3" applyFont="1" applyFill="1" applyBorder="1" applyAlignment="1" applyProtection="1">
      <alignment horizontal="left" vertical="center"/>
    </xf>
    <xf numFmtId="0" fontId="9" fillId="5" borderId="11" xfId="3" applyFont="1" applyFill="1" applyBorder="1" applyAlignment="1" applyProtection="1">
      <alignment horizontal="left" vertical="center"/>
    </xf>
    <xf numFmtId="0" fontId="8" fillId="3" borderId="8" xfId="3" applyFont="1" applyFill="1" applyBorder="1" applyAlignment="1">
      <alignment horizontal="center" vertical="center"/>
    </xf>
    <xf numFmtId="0" fontId="12" fillId="0" borderId="51" xfId="3" applyFont="1" applyFill="1" applyBorder="1" applyAlignment="1" applyProtection="1">
      <alignment horizontal="left" vertical="top" wrapText="1"/>
      <protection locked="0"/>
    </xf>
    <xf numFmtId="0" fontId="12" fillId="0" borderId="52" xfId="3" applyFont="1" applyFill="1" applyBorder="1" applyAlignment="1" applyProtection="1">
      <alignment horizontal="left" vertical="top" wrapText="1"/>
      <protection locked="0"/>
    </xf>
    <xf numFmtId="0" fontId="12" fillId="0" borderId="53" xfId="3" applyFont="1" applyFill="1" applyBorder="1" applyAlignment="1" applyProtection="1">
      <alignment horizontal="left" vertical="top" wrapText="1"/>
      <protection locked="0"/>
    </xf>
    <xf numFmtId="0" fontId="14" fillId="0" borderId="3" xfId="11" applyFont="1" applyBorder="1" applyAlignment="1" applyProtection="1">
      <alignment horizontal="center" vertical="center" wrapText="1"/>
      <protection locked="0"/>
    </xf>
    <xf numFmtId="0" fontId="14" fillId="0" borderId="32" xfId="11" applyFont="1" applyBorder="1" applyAlignment="1" applyProtection="1">
      <alignment horizontal="center" vertical="center" wrapText="1"/>
      <protection locked="0"/>
    </xf>
    <xf numFmtId="0" fontId="14" fillId="0" borderId="4" xfId="11" applyFont="1" applyBorder="1" applyAlignment="1" applyProtection="1">
      <alignment horizontal="center" vertical="center" wrapText="1"/>
      <protection locked="0"/>
    </xf>
    <xf numFmtId="0" fontId="5" fillId="0" borderId="101" xfId="0" applyFont="1" applyBorder="1" applyAlignment="1">
      <alignment horizontal="center" vertical="center"/>
    </xf>
    <xf numFmtId="0" fontId="5" fillId="0" borderId="21" xfId="0" applyFont="1" applyBorder="1" applyAlignment="1">
      <alignment horizontal="center" vertical="center"/>
    </xf>
    <xf numFmtId="0" fontId="5" fillId="0" borderId="75" xfId="0" applyFont="1" applyBorder="1" applyAlignment="1">
      <alignment horizontal="center" vertical="center"/>
    </xf>
    <xf numFmtId="0" fontId="5" fillId="0" borderId="10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5" xfId="0" applyFont="1" applyBorder="1" applyAlignment="1">
      <alignment horizontal="center" vertical="center" wrapText="1"/>
    </xf>
  </cellXfs>
  <cellStyles count="14">
    <cellStyle name="Hyperlink" xfId="13" builtinId="8"/>
    <cellStyle name="Map Data Values" xfId="4"/>
    <cellStyle name="Map Distance" xfId="5"/>
    <cellStyle name="Map Labels" xfId="6"/>
    <cellStyle name="Map Legend" xfId="7"/>
    <cellStyle name="Map Object Names" xfId="8"/>
    <cellStyle name="Map Title" xfId="9"/>
    <cellStyle name="Normal" xfId="0" builtinId="0"/>
    <cellStyle name="Normal 2" xfId="3"/>
    <cellStyle name="Normal 3" xfId="10"/>
    <cellStyle name="Normal 4" xfId="11"/>
    <cellStyle name="Normal 5" xfId="12"/>
    <cellStyle name="Normal_DHHS Record Review Tool" xfId="2"/>
    <cellStyle name="Percent" xfId="1" builtinId="5"/>
  </cellStyles>
  <dxfs count="609">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lor rgb="FFFF0000"/>
      </font>
      <fill>
        <patternFill patternType="none">
          <bgColor auto="1"/>
        </patternFill>
      </fill>
    </dxf>
    <dxf>
      <fill>
        <patternFill>
          <bgColor theme="0" tint="-0.24994659260841701"/>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lor rgb="FFFF0000"/>
      </font>
      <fill>
        <patternFill patternType="none">
          <bgColor auto="1"/>
        </patternFill>
      </fill>
    </dxf>
    <dxf>
      <fill>
        <patternFill>
          <bgColor theme="0" tint="-0.24994659260841701"/>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ont>
        <color rgb="FFFF0000"/>
      </font>
      <fill>
        <patternFill patternType="none">
          <bgColor auto="1"/>
        </patternFill>
      </fill>
    </dxf>
    <dxf>
      <fill>
        <patternFill>
          <bgColor theme="0" tint="-0.24994659260841701"/>
        </patternFill>
      </fill>
    </dxf>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rgb="FFFF0000"/>
      </font>
      <fill>
        <patternFill>
          <bgColor rgb="FFFF99CC"/>
        </patternFill>
      </fill>
    </dxf>
    <dxf>
      <font>
        <b/>
        <i val="0"/>
        <color rgb="FF008000"/>
      </font>
      <fill>
        <patternFill>
          <bgColor rgb="FFCCFFCC"/>
        </patternFill>
      </fill>
    </dxf>
    <dxf>
      <font>
        <b/>
        <i val="0"/>
        <color rgb="FF008000"/>
      </font>
      <fill>
        <patternFill patternType="solid">
          <bgColor rgb="FFCCFFCC"/>
        </patternFill>
      </fill>
    </dxf>
    <dxf>
      <font>
        <b/>
        <i val="0"/>
        <color rgb="FFFF0000"/>
      </font>
      <fill>
        <patternFill>
          <bgColor rgb="FFFF99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condense val="0"/>
        <extend val="0"/>
        <color indexed="17"/>
      </font>
      <fill>
        <patternFill>
          <bgColor indexed="42"/>
        </patternFill>
      </fill>
      <border>
        <left style="thin">
          <color theme="7" tint="-0.89996032593768116"/>
        </left>
        <right style="thin">
          <color theme="7" tint="-0.89996032593768116"/>
        </right>
        <top style="thin">
          <color theme="7" tint="-0.89996032593768116"/>
        </top>
        <bottom style="thin">
          <color theme="7" tint="-0.89996032593768116"/>
        </bottom>
      </border>
    </dxf>
    <dxf>
      <font>
        <condense val="0"/>
        <extend val="0"/>
        <color indexed="10"/>
      </font>
      <fill>
        <patternFill>
          <bgColor indexed="45"/>
        </patternFill>
      </fill>
      <border>
        <left style="thin">
          <color rgb="FFFF0000"/>
        </left>
        <right style="thin">
          <color rgb="FFFF0000"/>
        </right>
        <top style="thin">
          <color rgb="FFFF0000"/>
        </top>
        <bottom style="thin">
          <color rgb="FFFF0000"/>
        </bottom>
      </border>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color rgb="FF008000"/>
      </font>
      <fill>
        <patternFill>
          <bgColor theme="7"/>
        </patternFill>
      </fill>
    </dxf>
    <dxf>
      <font>
        <b/>
        <i val="0"/>
        <color rgb="FFFF0000"/>
      </font>
      <fill>
        <patternFill patternType="none">
          <fgColor indexed="64"/>
          <bgColor auto="1"/>
        </patternFill>
      </fill>
    </dxf>
    <dxf>
      <font>
        <b/>
        <i val="0"/>
        <color rgb="FF008000"/>
      </font>
      <fill>
        <patternFill patternType="none">
          <bgColor auto="1"/>
        </patternFill>
      </fill>
    </dxf>
    <dxf>
      <font>
        <b/>
        <i val="0"/>
        <color rgb="FF008000"/>
      </font>
      <fill>
        <patternFill>
          <bgColor rgb="FFCCFFCC"/>
        </patternFill>
      </fill>
    </dxf>
    <dxf>
      <font>
        <b/>
        <i val="0"/>
        <color rgb="FFFF0000"/>
      </font>
      <fill>
        <patternFill patternType="none">
          <fgColor indexed="64"/>
          <bgColor auto="1"/>
        </patternFill>
      </fill>
    </dxf>
    <dxf>
      <font>
        <b/>
        <i val="0"/>
        <color rgb="FF008000"/>
      </font>
      <fill>
        <patternFill patternType="none">
          <bgColor auto="1"/>
        </patternFill>
      </fill>
    </dxf>
    <dxf>
      <font>
        <b/>
        <i val="0"/>
        <color rgb="FF008000"/>
      </font>
      <fill>
        <patternFill patternType="solid">
          <bgColor rgb="FFCCFFCC"/>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80"/>
      <color rgb="FF008000"/>
      <color rgb="FFCCFFCC"/>
      <color rgb="FFFF0000"/>
      <color rgb="FFFF99FF"/>
      <color rgb="FFFF66FF"/>
      <color rgb="FFFF99CC"/>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38099</xdr:rowOff>
    </xdr:from>
    <xdr:to>
      <xdr:col>10</xdr:col>
      <xdr:colOff>581025</xdr:colOff>
      <xdr:row>93</xdr:row>
      <xdr:rowOff>133350</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9050" y="38099"/>
          <a:ext cx="6677025" cy="15154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t>Refer to Joint Communication Bulletin (JCB)</a:t>
          </a:r>
          <a:r>
            <a:rPr lang="en-US" sz="1100" baseline="0"/>
            <a:t> #254 (June 16, 2017).</a:t>
          </a: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Guidelines, Overview</a:t>
          </a:r>
          <a:r>
            <a:rPr lang="en-US" sz="1100" baseline="0">
              <a:solidFill>
                <a:schemeClr val="dk1"/>
              </a:solidFill>
              <a:effectLst/>
              <a:latin typeface="+mn-lt"/>
              <a:ea typeface="+mn-ea"/>
              <a:cs typeface="+mn-cs"/>
            </a:rPr>
            <a:t>, Frequency-Licensed Surveys, </a:t>
          </a:r>
          <a:r>
            <a:rPr lang="en-US" sz="1100">
              <a:solidFill>
                <a:schemeClr val="dk1"/>
              </a:solidFill>
              <a:effectLst/>
              <a:latin typeface="+mn-lt"/>
              <a:ea typeface="+mn-ea"/>
              <a:cs typeface="+mn-cs"/>
            </a:rPr>
            <a:t>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2">
                  <a:lumMod val="75000"/>
                </a:schemeClr>
              </a:solidFill>
              <a:effectLst/>
              <a:latin typeface="+mn-lt"/>
              <a:ea typeface="+mn-ea"/>
              <a:cs typeface="+mn-cs"/>
            </a:rPr>
            <a:t>Blue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Post-Payment Review Tools.</a:t>
          </a:r>
        </a:p>
        <a:p>
          <a:pPr lvl="0" algn="just"/>
          <a:r>
            <a:rPr lang="en-US" sz="1100" b="1">
              <a:solidFill>
                <a:srgbClr val="FF99FF"/>
              </a:solidFill>
              <a:effectLst/>
              <a:latin typeface="+mn-lt"/>
              <a:ea typeface="+mn-ea"/>
              <a:cs typeface="+mn-cs"/>
            </a:rPr>
            <a:t>Pink</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Staff</a:t>
          </a:r>
          <a:r>
            <a:rPr lang="en-US" sz="1100" baseline="0">
              <a:solidFill>
                <a:schemeClr val="dk1"/>
              </a:solidFill>
              <a:effectLst/>
              <a:latin typeface="+mn-lt"/>
              <a:ea typeface="+mn-ea"/>
              <a:cs typeface="+mn-cs"/>
            </a:rPr>
            <a:t> Qualifications Worksheets.</a:t>
          </a:r>
          <a:endParaRPr lang="en-US" sz="1100">
            <a:solidFill>
              <a:schemeClr val="dk1"/>
            </a:solidFill>
            <a:effectLst/>
            <a:latin typeface="+mn-lt"/>
            <a:ea typeface="+mn-ea"/>
            <a:cs typeface="+mn-cs"/>
          </a:endParaRPr>
        </a:p>
        <a:p>
          <a:pPr lvl="0" algn="just"/>
          <a:r>
            <a:rPr lang="en-US" sz="1100" b="1">
              <a:solidFill>
                <a:srgbClr val="7030A0"/>
              </a:solidFill>
              <a:effectLst/>
              <a:latin typeface="+mn-lt"/>
              <a:ea typeface="+mn-ea"/>
              <a:cs typeface="+mn-cs"/>
            </a:rPr>
            <a:t>Purple</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Worksheets for l</a:t>
          </a:r>
          <a:r>
            <a:rPr lang="en-US" sz="1100">
              <a:solidFill>
                <a:schemeClr val="dk1"/>
              </a:solidFill>
              <a:effectLst/>
              <a:latin typeface="+mn-lt"/>
              <a:ea typeface="+mn-ea"/>
              <a:cs typeface="+mn-cs"/>
            </a:rPr>
            <a:t>isting individual consumer records, staff,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all the review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mn-lt"/>
              <a:ea typeface="+mn-ea"/>
              <a:cs typeface="+mn-cs"/>
            </a:rPr>
            <a:t> tool </a:t>
          </a:r>
          <a:r>
            <a:rPr lang="en-US" sz="1100">
              <a:solidFill>
                <a:schemeClr val="dk1"/>
              </a:solidFill>
              <a:effectLst/>
              <a:latin typeface="+mn-lt"/>
              <a:ea typeface="+mn-ea"/>
              <a:cs typeface="+mn-cs"/>
            </a:rPr>
            <a:t>easier.  Service</a:t>
          </a:r>
          <a:r>
            <a:rPr lang="en-US" sz="1100" baseline="0">
              <a:solidFill>
                <a:schemeClr val="dk1"/>
              </a:solidFill>
              <a:effectLst/>
              <a:latin typeface="+mn-lt"/>
              <a:ea typeface="+mn-ea"/>
              <a:cs typeface="+mn-cs"/>
            </a:rPr>
            <a:t> definitions can be found in the DMA Clinical Coverage Policies.  A list of the Behavioral Health Clinical Coverage Policies is included on the Guidelines worksheet.  Links are provided for direct access to each policy.</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Overview:</a:t>
          </a:r>
          <a:r>
            <a:rPr lang="en-US" sz="1100">
              <a:solidFill>
                <a:schemeClr val="dk1"/>
              </a:solidFill>
              <a:effectLst/>
              <a:latin typeface="+mn-lt"/>
              <a:ea typeface="+mn-ea"/>
              <a:cs typeface="+mn-cs"/>
            </a:rPr>
            <a:t>  This sheet providers</a:t>
          </a:r>
          <a:r>
            <a:rPr lang="en-US" sz="1100" baseline="0">
              <a:solidFill>
                <a:schemeClr val="dk1"/>
              </a:solidFill>
              <a:effectLst/>
              <a:latin typeface="+mn-lt"/>
              <a:ea typeface="+mn-ea"/>
              <a:cs typeface="+mn-cs"/>
            </a:rPr>
            <a:t> a brief description of the purpose of each tool and how each tool fits into the monitoring process.</a:t>
          </a:r>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 </a:t>
          </a: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and staff qualification worksheet,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monitoring tools:</a:t>
          </a:r>
        </a:p>
        <a:p>
          <a:pPr algn="just"/>
          <a:r>
            <a:rPr lang="en-US" sz="1100">
              <a:solidFill>
                <a:schemeClr val="dk1"/>
              </a:solidFill>
              <a:effectLst/>
              <a:latin typeface="+mn-lt"/>
              <a:ea typeface="+mn-ea"/>
              <a:cs typeface="+mn-cs"/>
            </a:rPr>
            <a:t> </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accent2">
                  <a:lumMod val="75000"/>
                </a:schemeClr>
              </a:solidFill>
              <a:effectLst/>
              <a:latin typeface="+mn-lt"/>
              <a:ea typeface="+mn-ea"/>
              <a:cs typeface="+mn-cs"/>
            </a:rPr>
            <a:t>Post-Payment</a:t>
          </a:r>
          <a:r>
            <a:rPr lang="en-US" sz="1100" b="1" baseline="0">
              <a:solidFill>
                <a:schemeClr val="accent2">
                  <a:lumMod val="75000"/>
                </a:schemeClr>
              </a:solidFill>
              <a:effectLst/>
              <a:latin typeface="+mn-lt"/>
              <a:ea typeface="+mn-ea"/>
              <a:cs typeface="+mn-cs"/>
            </a:rPr>
            <a:t> Review Tools</a:t>
          </a:r>
          <a:r>
            <a:rPr lang="en-US" sz="1100" baseline="0">
              <a:solidFill>
                <a:schemeClr val="accent2">
                  <a:lumMod val="75000"/>
                </a:schemeClr>
              </a:solidFill>
              <a:effectLst/>
              <a:latin typeface="+mn-lt"/>
              <a:ea typeface="+mn-ea"/>
              <a:cs typeface="+mn-cs"/>
            </a:rPr>
            <a:t>:  </a:t>
          </a:r>
          <a:r>
            <a:rPr lang="en-US" sz="1100">
              <a:solidFill>
                <a:schemeClr val="dk1"/>
              </a:solidFill>
              <a:effectLst/>
              <a:latin typeface="+mn-lt"/>
              <a:ea typeface="+mn-ea"/>
              <a:cs typeface="+mn-cs"/>
            </a:rPr>
            <a:t>The specific post-payment review tool(s) used during a given review are determined by the service(s) reviewed.  In cases where there is not a designated service-specific post-payment review tool, use the generic post-payment review tool.  These tools work the same</a:t>
          </a:r>
          <a:r>
            <a:rPr lang="en-US" sz="1100" baseline="0">
              <a:solidFill>
                <a:schemeClr val="dk1"/>
              </a:solidFill>
              <a:effectLst/>
              <a:latin typeface="+mn-lt"/>
              <a:ea typeface="+mn-ea"/>
              <a:cs typeface="+mn-cs"/>
            </a:rPr>
            <a:t> way </a:t>
          </a: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multiple column </a:t>
          </a:r>
          <a:r>
            <a:rPr lang="en-US" sz="1100">
              <a:solidFill>
                <a:schemeClr val="dk1"/>
              </a:solidFill>
              <a:effectLst/>
              <a:latin typeface="+mn-lt"/>
              <a:ea typeface="+mn-ea"/>
              <a:cs typeface="+mn-cs"/>
            </a:rPr>
            <a:t>review tools work.</a:t>
          </a:r>
          <a:r>
            <a:rPr lang="en-US" sz="1100" baseline="0">
              <a:solidFill>
                <a:schemeClr val="dk1"/>
              </a:solidFill>
              <a:effectLst/>
              <a:latin typeface="+mn-lt"/>
              <a:ea typeface="+mn-ea"/>
              <a:cs typeface="+mn-cs"/>
            </a:rPr>
            <a:t>  Some items contain a place to enter "from" and "to" dates for items that are not met.  At the bottom of the column are two rows that automatically calculate the earliest "from date" and the latest "to date" for all items in the column with date entries.</a:t>
          </a:r>
          <a:endParaRPr lang="en-US">
            <a:effectLst/>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post-payment review tools:</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DHHS Post-Payment Review Tool for Providers (Generic Tool)</a:t>
          </a:r>
        </a:p>
        <a:p>
          <a:pPr lvl="0" algn="just"/>
          <a:r>
            <a:rPr lang="en-US" sz="1100">
              <a:solidFill>
                <a:schemeClr val="dk1"/>
              </a:solidFill>
              <a:effectLst/>
              <a:latin typeface="+mn-lt"/>
              <a:ea typeface="+mn-ea"/>
              <a:cs typeface="+mn-cs"/>
            </a:rPr>
            <a:t>DHHS Post-Payment Review Tool for Innovations Waiver Service Providers</a:t>
          </a:r>
        </a:p>
        <a:p>
          <a:pPr lvl="0" algn="just"/>
          <a:r>
            <a:rPr lang="en-US" sz="1100">
              <a:solidFill>
                <a:schemeClr val="dk1"/>
              </a:solidFill>
              <a:effectLst/>
              <a:latin typeface="+mn-lt"/>
              <a:ea typeface="+mn-ea"/>
              <a:cs typeface="+mn-cs"/>
            </a:rPr>
            <a:t>DHHS Post-Payment Review Tool for Opioid Treatment Services</a:t>
          </a:r>
        </a:p>
        <a:p>
          <a:pPr lvl="0" algn="just"/>
          <a:r>
            <a:rPr lang="en-US" sz="1100">
              <a:solidFill>
                <a:schemeClr val="dk1"/>
              </a:solidFill>
              <a:effectLst/>
              <a:latin typeface="+mn-lt"/>
              <a:ea typeface="+mn-ea"/>
              <a:cs typeface="+mn-cs"/>
            </a:rPr>
            <a:t>DHHS Post-Payment Review Tool for Diagnostic Assessment</a:t>
          </a:r>
        </a:p>
        <a:p>
          <a:pPr lvl="0" algn="just"/>
          <a:r>
            <a:rPr lang="en-US" sz="1100">
              <a:solidFill>
                <a:schemeClr val="dk1"/>
              </a:solidFill>
              <a:effectLst/>
              <a:latin typeface="+mn-lt"/>
              <a:ea typeface="+mn-ea"/>
              <a:cs typeface="+mn-cs"/>
            </a:rPr>
            <a:t>DHHS Post-Payment Review Tool for Residential Services</a:t>
          </a:r>
        </a:p>
        <a:p>
          <a:pPr lvl="0" algn="just"/>
          <a:r>
            <a:rPr lang="en-US" sz="1100">
              <a:solidFill>
                <a:schemeClr val="dk1"/>
              </a:solidFill>
              <a:effectLst/>
              <a:latin typeface="+mn-lt"/>
              <a:ea typeface="+mn-ea"/>
              <a:cs typeface="+mn-cs"/>
            </a:rPr>
            <a:t>DHHS Post-Payment Review Tool for Psychiatric Residential Treatment Facilities (PRTF)</a:t>
          </a:r>
        </a:p>
        <a:p>
          <a:pPr lvl="0" algn="just"/>
          <a:r>
            <a:rPr lang="en-US" sz="1100">
              <a:solidFill>
                <a:schemeClr val="dk1"/>
              </a:solidFill>
              <a:effectLst/>
              <a:latin typeface="+mn-lt"/>
              <a:ea typeface="+mn-ea"/>
              <a:cs typeface="+mn-cs"/>
            </a:rPr>
            <a:t>DHHS Post-Payment</a:t>
          </a:r>
          <a:r>
            <a:rPr lang="en-US" sz="1100" baseline="0">
              <a:solidFill>
                <a:schemeClr val="dk1"/>
              </a:solidFill>
              <a:effectLst/>
              <a:latin typeface="+mn-lt"/>
              <a:ea typeface="+mn-ea"/>
              <a:cs typeface="+mn-cs"/>
            </a:rPr>
            <a:t> Review Tool for Therapeutic Foster Care (TFC)</a:t>
          </a:r>
          <a:endParaRPr lang="en-US" sz="1100">
            <a:solidFill>
              <a:schemeClr val="dk1"/>
            </a:solidFill>
            <a:effectLst/>
            <a:latin typeface="+mn-lt"/>
            <a:ea typeface="+mn-ea"/>
            <a:cs typeface="+mn-cs"/>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All of the review tools are designed to document results for items reviewed and individual records sampled.  They do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p>
        <a:p>
          <a:pPr algn="just"/>
          <a:endParaRPr lang="en-US" sz="1100">
            <a:solidFill>
              <a:schemeClr val="dk1"/>
            </a:solidFill>
            <a:effectLst/>
            <a:latin typeface="+mn-lt"/>
            <a:ea typeface="+mn-ea"/>
            <a:cs typeface="+mn-cs"/>
          </a:endParaRPr>
        </a:p>
        <a:p>
          <a:pPr algn="just"/>
          <a:r>
            <a:rPr lang="en-US" sz="1100" b="1">
              <a:solidFill>
                <a:srgbClr val="FF99FF"/>
              </a:solidFill>
              <a:effectLst/>
              <a:latin typeface="+mn-lt"/>
              <a:ea typeface="+mn-ea"/>
              <a:cs typeface="+mn-cs"/>
            </a:rPr>
            <a:t>Staff Qualification Worksheets:</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Each Post-Payment Review tool has one or more staff qualification</a:t>
          </a:r>
          <a:r>
            <a:rPr lang="en-US" sz="1100" b="0" baseline="0">
              <a:solidFill>
                <a:schemeClr val="dk1"/>
              </a:solidFill>
              <a:effectLst/>
              <a:latin typeface="+mn-lt"/>
              <a:ea typeface="+mn-ea"/>
              <a:cs typeface="+mn-cs"/>
            </a:rPr>
            <a:t> worksheets to assist the reviewer document answers to questions related to specific service requirements, staff qualification/training requirements, supervision, health care registry, and criminal record checks.  Most Post-Payment Review tools have one staff qualification worksheet.  The Generic Post-Payment Review tool has multiple staff qualification worksheets.  Use the applicable worksheet(s).</a:t>
          </a:r>
        </a:p>
        <a:p>
          <a:pPr algn="just"/>
          <a:endParaRPr lang="en-US" sz="1100" b="0" baseline="0">
            <a:solidFill>
              <a:schemeClr val="dk1"/>
            </a:solidFill>
            <a:effectLst/>
            <a:latin typeface="+mn-lt"/>
            <a:ea typeface="+mn-ea"/>
            <a:cs typeface="+mn-cs"/>
          </a:endParaRPr>
        </a:p>
        <a:p>
          <a:pPr algn="just"/>
          <a:r>
            <a:rPr lang="en-US" sz="1100">
              <a:solidFill>
                <a:schemeClr val="dk1"/>
              </a:solidFill>
              <a:effectLst/>
              <a:latin typeface="+mn-lt"/>
              <a:ea typeface="+mn-ea"/>
              <a:cs typeface="+mn-cs"/>
            </a:rPr>
            <a:t>Each worksheet has multiple columns to provide a place to document results for multiple</a:t>
          </a:r>
          <a:r>
            <a:rPr lang="en-US" sz="1100" baseline="0">
              <a:solidFill>
                <a:schemeClr val="dk1"/>
              </a:solidFill>
              <a:effectLst/>
              <a:latin typeface="+mn-lt"/>
              <a:ea typeface="+mn-ea"/>
              <a:cs typeface="+mn-cs"/>
            </a:rPr>
            <a:t> staff reviewed.  Each column is numbered for easy reference. Use only the columns needed.  Each tool contains columns at the far right and/or rows at the bottom for automatically counting the number of items on the tool that are marked "Met", "Not Met", and "N/A" (not applicable).  Results are for information only and are not linked to any other worksheet in this workbook.</a:t>
          </a:r>
        </a:p>
        <a:p>
          <a:pPr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far right column of this worksheet indicates whether the tool was designated on the Workbook Set-Up worksheet to be appliable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rgbClr val="7030A0"/>
              </a:solidFill>
              <a:effectLst/>
              <a:latin typeface="+mn-lt"/>
              <a:ea typeface="+mn-ea"/>
              <a:cs typeface="+mn-cs"/>
            </a:rPr>
            <a:t>Individual Post-Payment</a:t>
          </a:r>
          <a:r>
            <a:rPr lang="en-US" sz="1100" b="1" baseline="0">
              <a:solidFill>
                <a:srgbClr val="7030A0"/>
              </a:solidFill>
              <a:effectLst/>
              <a:latin typeface="+mn-lt"/>
              <a:ea typeface="+mn-ea"/>
              <a:cs typeface="+mn-cs"/>
            </a:rPr>
            <a:t>,</a:t>
          </a:r>
          <a:r>
            <a:rPr lang="en-US" sz="1100" b="1">
              <a:solidFill>
                <a:srgbClr val="7030A0"/>
              </a:solidFill>
              <a:effectLst/>
              <a:latin typeface="+mn-lt"/>
              <a:ea typeface="+mn-ea"/>
              <a:cs typeface="+mn-cs"/>
            </a:rPr>
            <a:t> Personnel, Post-Payment Review worksheets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These worksheets provide a place to list individual consumer records, staff, or post-payment</a:t>
          </a:r>
          <a:r>
            <a:rPr lang="en-US" sz="1100" baseline="0">
              <a:solidFill>
                <a:schemeClr val="dk1"/>
              </a:solidFill>
              <a:effectLst/>
              <a:latin typeface="+mn-lt"/>
              <a:ea typeface="+mn-ea"/>
              <a:cs typeface="+mn-cs"/>
            </a:rPr>
            <a:t> records to be sampled</a:t>
          </a:r>
          <a:r>
            <a:rPr lang="en-US" sz="1100">
              <a:solidFill>
                <a:schemeClr val="dk1"/>
              </a:solidFill>
              <a:effectLst/>
              <a:latin typeface="+mn-lt"/>
              <a:ea typeface="+mn-ea"/>
              <a:cs typeface="+mn-cs"/>
            </a:rPr>
            <a:t> as part of the review. </a:t>
          </a: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Worksheets involving consumer records include identifyng information that is considered to be </a:t>
          </a:r>
          <a:r>
            <a:rPr lang="en-US" sz="1100" b="1">
              <a:solidFill>
                <a:schemeClr val="dk1"/>
              </a:solidFill>
              <a:effectLst/>
              <a:latin typeface="+mn-lt"/>
              <a:ea typeface="+mn-ea"/>
              <a:cs typeface="+mn-cs"/>
            </a:rPr>
            <a:t>Protected Health Information (PHI)</a:t>
          </a:r>
          <a:r>
            <a:rPr lang="en-US" sz="1100">
              <a:solidFill>
                <a:schemeClr val="dk1"/>
              </a:solidFill>
              <a:effectLst/>
              <a:latin typeface="+mn-lt"/>
              <a:ea typeface="+mn-ea"/>
              <a:cs typeface="+mn-cs"/>
            </a:rPr>
            <a:t> and as such require the file to be stored in a secure location and encrypted/password protected prior to emailing.  The record numbers in the first column in these worksheets (e.g. 1 through 30) correspond to the record</a:t>
          </a:r>
          <a:r>
            <a:rPr lang="en-US" sz="1100" baseline="0">
              <a:solidFill>
                <a:schemeClr val="dk1"/>
              </a:solidFill>
              <a:effectLst/>
              <a:latin typeface="+mn-lt"/>
              <a:ea typeface="+mn-ea"/>
              <a:cs typeface="+mn-cs"/>
            </a:rPr>
            <a:t> numbers across the top of the review tools.  </a:t>
          </a:r>
          <a:endParaRPr lang="en-US">
            <a:effectLst/>
          </a:endParaRPr>
        </a:p>
        <a:p>
          <a:pPr algn="just"/>
          <a:r>
            <a:rPr lang="en-US" sz="1100" b="1">
              <a:solidFill>
                <a:schemeClr val="dk1"/>
              </a:solidFill>
              <a:effectLst/>
              <a:latin typeface="+mn-lt"/>
              <a:ea typeface="+mn-ea"/>
              <a:cs typeface="+mn-cs"/>
            </a:rPr>
            <a:t> </a:t>
          </a:r>
          <a:endParaRPr lang="en-US">
            <a:effectLst/>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xdr:colOff>
      <xdr:row>0</xdr:row>
      <xdr:rowOff>15239</xdr:rowOff>
    </xdr:from>
    <xdr:to>
      <xdr:col>1</xdr:col>
      <xdr:colOff>480060</xdr:colOff>
      <xdr:row>2</xdr:row>
      <xdr:rowOff>1449</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15239"/>
          <a:ext cx="693420" cy="740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xdr:colOff>
      <xdr:row>0</xdr:row>
      <xdr:rowOff>7620</xdr:rowOff>
    </xdr:from>
    <xdr:to>
      <xdr:col>1</xdr:col>
      <xdr:colOff>495300</xdr:colOff>
      <xdr:row>2</xdr:row>
      <xdr:rowOff>2054</xdr:rowOff>
    </xdr:to>
    <xdr:pic>
      <xdr:nvPicPr>
        <xdr:cNvPr id="3" name="Picture 2" descr="/Volumes/koi/Backups.backupdb/Nancy Law Rogers’ Computer 2/2012-06-30-000538/Macintosh HD/Users/nancylawrogers/Desktop/dhhslogo-4.gif">
          <a:extLst>
            <a:ext uri="{FF2B5EF4-FFF2-40B4-BE49-F238E27FC236}">
              <a16:creationId xmlns=""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20"/>
          <a:ext cx="708660" cy="756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xdr:colOff>
      <xdr:row>0</xdr:row>
      <xdr:rowOff>15239</xdr:rowOff>
    </xdr:from>
    <xdr:to>
      <xdr:col>1</xdr:col>
      <xdr:colOff>472440</xdr:colOff>
      <xdr:row>2</xdr:row>
      <xdr:rowOff>1449</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5239"/>
          <a:ext cx="693420" cy="740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15239</xdr:rowOff>
    </xdr:from>
    <xdr:to>
      <xdr:col>1</xdr:col>
      <xdr:colOff>472440</xdr:colOff>
      <xdr:row>1</xdr:row>
      <xdr:rowOff>244866</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15239"/>
          <a:ext cx="683895" cy="734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552450</xdr:colOff>
      <xdr:row>11</xdr:row>
      <xdr:rowOff>95250</xdr:rowOff>
    </xdr:from>
    <xdr:to>
      <xdr:col>9</xdr:col>
      <xdr:colOff>1038225</xdr:colOff>
      <xdr:row>16</xdr:row>
      <xdr:rowOff>152400</xdr:rowOff>
    </xdr:to>
    <xdr:sp macro="" textlink="">
      <xdr:nvSpPr>
        <xdr:cNvPr id="2" name="TextBox 1">
          <a:extLst>
            <a:ext uri="{FF2B5EF4-FFF2-40B4-BE49-F238E27FC236}">
              <a16:creationId xmlns="" xmlns:a16="http://schemas.microsoft.com/office/drawing/2014/main" id="{00000000-0008-0000-2000-000002000000}"/>
            </a:ext>
          </a:extLst>
        </xdr:cNvPr>
        <xdr:cNvSpPr txBox="1"/>
      </xdr:nvSpPr>
      <xdr:spPr>
        <a:xfrm>
          <a:off x="4648200" y="2924175"/>
          <a:ext cx="8477250" cy="866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2571750</xdr:colOff>
      <xdr:row>2</xdr:row>
      <xdr:rowOff>1295400</xdr:rowOff>
    </xdr:from>
    <xdr:to>
      <xdr:col>0</xdr:col>
      <xdr:colOff>2876550</xdr:colOff>
      <xdr:row>2</xdr:row>
      <xdr:rowOff>1485900</xdr:rowOff>
    </xdr:to>
    <xdr:sp macro="" textlink="">
      <xdr:nvSpPr>
        <xdr:cNvPr id="6" name="Left Arrow 5">
          <a:extLst>
            <a:ext uri="{FF2B5EF4-FFF2-40B4-BE49-F238E27FC236}">
              <a16:creationId xmlns="" xmlns:a16="http://schemas.microsoft.com/office/drawing/2014/main" id="{00000000-0008-0000-0100-000006000000}"/>
            </a:ext>
          </a:extLst>
        </xdr:cNvPr>
        <xdr:cNvSpPr/>
      </xdr:nvSpPr>
      <xdr:spPr>
        <a:xfrm>
          <a:off x="2571750" y="1638300"/>
          <a:ext cx="304800" cy="1905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628650</xdr:colOff>
      <xdr:row>2</xdr:row>
      <xdr:rowOff>76200</xdr:rowOff>
    </xdr:from>
    <xdr:to>
      <xdr:col>3</xdr:col>
      <xdr:colOff>3077137</xdr:colOff>
      <xdr:row>2</xdr:row>
      <xdr:rowOff>2743199</xdr:rowOff>
    </xdr:to>
    <xdr:pic>
      <xdr:nvPicPr>
        <xdr:cNvPr id="2" name="Picture 1" descr="Screen Clipping">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723"/>
        <a:stretch/>
      </xdr:blipFill>
      <xdr:spPr>
        <a:xfrm>
          <a:off x="6724650" y="419100"/>
          <a:ext cx="4029637" cy="2666999"/>
        </a:xfrm>
        <a:prstGeom prst="rect">
          <a:avLst/>
        </a:prstGeom>
        <a:ln>
          <a:solidFill>
            <a:schemeClr val="tx1"/>
          </a:solidFill>
        </a:ln>
      </xdr:spPr>
    </xdr:pic>
    <xdr:clientData/>
  </xdr:twoCellAnchor>
  <xdr:twoCellAnchor>
    <xdr:from>
      <xdr:col>2</xdr:col>
      <xdr:colOff>152400</xdr:colOff>
      <xdr:row>2</xdr:row>
      <xdr:rowOff>1304925</xdr:rowOff>
    </xdr:from>
    <xdr:to>
      <xdr:col>2</xdr:col>
      <xdr:colOff>476250</xdr:colOff>
      <xdr:row>2</xdr:row>
      <xdr:rowOff>1514475</xdr:rowOff>
    </xdr:to>
    <xdr:sp macro="" textlink="">
      <xdr:nvSpPr>
        <xdr:cNvPr id="3" name="Right Arrow 2">
          <a:extLst>
            <a:ext uri="{FF2B5EF4-FFF2-40B4-BE49-F238E27FC236}">
              <a16:creationId xmlns="" xmlns:a16="http://schemas.microsoft.com/office/drawing/2014/main" id="{00000000-0008-0000-0100-000003000000}"/>
            </a:ext>
          </a:extLst>
        </xdr:cNvPr>
        <xdr:cNvSpPr/>
      </xdr:nvSpPr>
      <xdr:spPr>
        <a:xfrm>
          <a:off x="6248400" y="1676400"/>
          <a:ext cx="323850" cy="20955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1495425</xdr:colOff>
          <xdr:row>2</xdr:row>
          <xdr:rowOff>1047750</xdr:rowOff>
        </xdr:from>
        <xdr:to>
          <xdr:col>0</xdr:col>
          <xdr:colOff>2409825</xdr:colOff>
          <xdr:row>2</xdr:row>
          <xdr:rowOff>1733550</xdr:rowOff>
        </xdr:to>
        <xdr:sp macro="" textlink="">
          <xdr:nvSpPr>
            <xdr:cNvPr id="36880" name="Object 16" hidden="1">
              <a:extLst>
                <a:ext uri="{63B3BB69-23CF-44E3-9099-C40C66FF867C}">
                  <a14:compatExt spid="_x0000_s368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38100</xdr:rowOff>
        </xdr:from>
        <xdr:to>
          <xdr:col>0</xdr:col>
          <xdr:colOff>7096125</xdr:colOff>
          <xdr:row>44</xdr:row>
          <xdr:rowOff>95250</xdr:rowOff>
        </xdr:to>
        <xdr:sp macro="" textlink="">
          <xdr:nvSpPr>
            <xdr:cNvPr id="79886" name="Object 14" hidden="1">
              <a:extLst>
                <a:ext uri="{63B3BB69-23CF-44E3-9099-C40C66FF867C}">
                  <a14:compatExt spid="_x0000_s7988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66675</xdr:rowOff>
        </xdr:from>
        <xdr:to>
          <xdr:col>0</xdr:col>
          <xdr:colOff>9105900</xdr:colOff>
          <xdr:row>43</xdr:row>
          <xdr:rowOff>95250</xdr:rowOff>
        </xdr:to>
        <xdr:sp macro="" textlink="">
          <xdr:nvSpPr>
            <xdr:cNvPr id="172034" name="Object 2" hidden="1">
              <a:extLst>
                <a:ext uri="{63B3BB69-23CF-44E3-9099-C40C66FF867C}">
                  <a14:compatExt spid="_x0000_s172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0</xdr:col>
      <xdr:colOff>678180</xdr:colOff>
      <xdr:row>2</xdr:row>
      <xdr:rowOff>754380</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4370"/>
          <a:ext cx="6781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a:extLst>
            <a:ext uri="{FF2B5EF4-FFF2-40B4-BE49-F238E27FC236}">
              <a16:creationId xmlns="" xmlns:a16="http://schemas.microsoft.com/office/drawing/2014/main" id="{00000000-0008-0000-0400-000003000000}"/>
            </a:ext>
          </a:extLst>
        </xdr:cNvPr>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twoCellAnchor>
    <xdr:from>
      <xdr:col>2</xdr:col>
      <xdr:colOff>209550</xdr:colOff>
      <xdr:row>17</xdr:row>
      <xdr:rowOff>400049</xdr:rowOff>
    </xdr:from>
    <xdr:to>
      <xdr:col>7</xdr:col>
      <xdr:colOff>485775</xdr:colOff>
      <xdr:row>20</xdr:row>
      <xdr:rowOff>238125</xdr:rowOff>
    </xdr:to>
    <xdr:sp macro="" textlink="">
      <xdr:nvSpPr>
        <xdr:cNvPr id="4" name="Left Arrow Callout 3">
          <a:extLst>
            <a:ext uri="{FF2B5EF4-FFF2-40B4-BE49-F238E27FC236}">
              <a16:creationId xmlns="" xmlns:a16="http://schemas.microsoft.com/office/drawing/2014/main" id="{00000000-0008-0000-0400-000004000000}"/>
            </a:ext>
          </a:extLst>
        </xdr:cNvPr>
        <xdr:cNvSpPr/>
      </xdr:nvSpPr>
      <xdr:spPr>
        <a:xfrm>
          <a:off x="8791575" y="6724649"/>
          <a:ext cx="3228975" cy="733426"/>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xdr:from>
      <xdr:col>2</xdr:col>
      <xdr:colOff>219075</xdr:colOff>
      <xdr:row>29</xdr:row>
      <xdr:rowOff>104775</xdr:rowOff>
    </xdr:from>
    <xdr:to>
      <xdr:col>7</xdr:col>
      <xdr:colOff>504825</xdr:colOff>
      <xdr:row>32</xdr:row>
      <xdr:rowOff>133350</xdr:rowOff>
    </xdr:to>
    <xdr:sp macro="" textlink="">
      <xdr:nvSpPr>
        <xdr:cNvPr id="5" name="Left Arrow Callout 4">
          <a:extLst>
            <a:ext uri="{FF2B5EF4-FFF2-40B4-BE49-F238E27FC236}">
              <a16:creationId xmlns="" xmlns:a16="http://schemas.microsoft.com/office/drawing/2014/main" id="{00000000-0008-0000-0400-000005000000}"/>
            </a:ext>
          </a:extLst>
        </xdr:cNvPr>
        <xdr:cNvSpPr/>
      </xdr:nvSpPr>
      <xdr:spPr>
        <a:xfrm>
          <a:off x="10467975" y="10915650"/>
          <a:ext cx="3238500" cy="771525"/>
        </a:xfrm>
        <a:prstGeom prst="leftArrowCallout">
          <a:avLst>
            <a:gd name="adj1" fmla="val 25000"/>
            <a:gd name="adj2" fmla="val 25000"/>
            <a:gd name="adj3" fmla="val 25000"/>
            <a:gd name="adj4" fmla="val 8677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This information is not linked to anything else in the workbook.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15240</xdr:rowOff>
    </xdr:from>
    <xdr:to>
      <xdr:col>1</xdr:col>
      <xdr:colOff>232410</xdr:colOff>
      <xdr:row>2</xdr:row>
      <xdr:rowOff>0</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240"/>
          <a:ext cx="43243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28575</xdr:colOff>
      <xdr:row>0</xdr:row>
      <xdr:rowOff>123825</xdr:rowOff>
    </xdr:from>
    <xdr:to>
      <xdr:col>14</xdr:col>
      <xdr:colOff>571500</xdr:colOff>
      <xdr:row>5</xdr:row>
      <xdr:rowOff>133350</xdr:rowOff>
    </xdr:to>
    <xdr:sp macro="" textlink="">
      <xdr:nvSpPr>
        <xdr:cNvPr id="3" name="Down Arrow Callout 2">
          <a:extLst>
            <a:ext uri="{FF2B5EF4-FFF2-40B4-BE49-F238E27FC236}">
              <a16:creationId xmlns="" xmlns:a16="http://schemas.microsoft.com/office/drawing/2014/main" id="{00000000-0008-0000-0600-000003000000}"/>
            </a:ext>
          </a:extLst>
        </xdr:cNvPr>
        <xdr:cNvSpPr/>
      </xdr:nvSpPr>
      <xdr:spPr>
        <a:xfrm>
          <a:off x="10648950" y="123825"/>
          <a:ext cx="1647825"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xdr:colOff>
      <xdr:row>0</xdr:row>
      <xdr:rowOff>7620</xdr:rowOff>
    </xdr:from>
    <xdr:to>
      <xdr:col>1</xdr:col>
      <xdr:colOff>480060</xdr:colOff>
      <xdr:row>1</xdr:row>
      <xdr:rowOff>374577</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20"/>
          <a:ext cx="693420" cy="747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xdr:colOff>
      <xdr:row>0</xdr:row>
      <xdr:rowOff>15239</xdr:rowOff>
    </xdr:from>
    <xdr:to>
      <xdr:col>1</xdr:col>
      <xdr:colOff>495300</xdr:colOff>
      <xdr:row>2</xdr:row>
      <xdr:rowOff>9674</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15239"/>
          <a:ext cx="708660" cy="756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1</xdr:col>
      <xdr:colOff>464820</xdr:colOff>
      <xdr:row>1</xdr:row>
      <xdr:rowOff>243840</xdr:rowOff>
    </xdr:to>
    <xdr:pic>
      <xdr:nvPicPr>
        <xdr:cNvPr id="2" name="Picture 1" descr="/Volumes/koi/Backups.backupdb/Nancy Law Rogers’ Computer 2/2012-06-30-000538/Macintosh HD/Users/nancylawrogers/Desktop/dhhslogo-4.gif">
          <a:extLst>
            <a:ext uri="{FF2B5EF4-FFF2-40B4-BE49-F238E27FC236}">
              <a16:creationId xmlns=""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15240"/>
          <a:ext cx="6781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DHHS%20Review%20Tools%20for%20Providers%203-11-13%20Test%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Post-Payment Innovations Waiver"/>
      <sheetName val="Post-Payment Opioid"/>
      <sheetName val="Post-Payment DA"/>
      <sheetName val="Post-Payment Residential"/>
      <sheetName val="Post-Payment Day Tx"/>
      <sheetName val="Post-Payment PRTF"/>
      <sheetName val="Staff Qual FBC-PH-MedCRT-ADATC"/>
      <sheetName val="OVERALL SUMMARY"/>
      <sheetName val="Individual Records"/>
      <sheetName val="Personnel"/>
      <sheetName val="Post-Payment"/>
      <sheetName val="Data Extraction"/>
    </sheetNames>
    <sheetDataSet>
      <sheetData sheetId="0" refreshError="1"/>
      <sheetData sheetId="1" refreshError="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row r="5">
          <cell r="B5" t="str">
            <v>ABC Provider</v>
          </cell>
        </row>
      </sheetData>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ncdma.s3.amazonaws.com/s3fs-public/documents/files/8L.pdf" TargetMode="External"/><Relationship Id="rId13" Type="http://schemas.openxmlformats.org/officeDocument/2006/relationships/hyperlink" Target="https://ncdma.s3.amazonaws.com/s3fs-public/documents/files/8A-2.pdf" TargetMode="External"/><Relationship Id="rId18" Type="http://schemas.openxmlformats.org/officeDocument/2006/relationships/image" Target="../media/image1.emf"/><Relationship Id="rId3" Type="http://schemas.openxmlformats.org/officeDocument/2006/relationships/hyperlink" Target="https://ncdma.s3.amazonaws.com/s3fs-public/documents/files/8D1.pdf" TargetMode="External"/><Relationship Id="rId7" Type="http://schemas.openxmlformats.org/officeDocument/2006/relationships/hyperlink" Target="https://ncdma.s3.amazonaws.com/s3fs-public/documents/files/8j.pdf" TargetMode="External"/><Relationship Id="rId12" Type="http://schemas.openxmlformats.org/officeDocument/2006/relationships/hyperlink" Target="https://ncdma.s3.amazonaws.com/s3fs-public/documents/files/8A-1_2.pdf" TargetMode="External"/><Relationship Id="rId17" Type="http://schemas.openxmlformats.org/officeDocument/2006/relationships/oleObject" Target="../embeddings/oleObject1.bin"/><Relationship Id="rId2" Type="http://schemas.openxmlformats.org/officeDocument/2006/relationships/hyperlink" Target="https://ncdma.s3.amazonaws.com/s3fs-public/documents/files/8C.pdf" TargetMode="External"/><Relationship Id="rId16" Type="http://schemas.openxmlformats.org/officeDocument/2006/relationships/vmlDrawing" Target="../drawings/vmlDrawing1.vml"/><Relationship Id="rId1" Type="http://schemas.openxmlformats.org/officeDocument/2006/relationships/hyperlink" Target="https://ncdma.s3.amazonaws.com/s3fs-public/documents/files/8B.pdf" TargetMode="External"/><Relationship Id="rId6" Type="http://schemas.openxmlformats.org/officeDocument/2006/relationships/hyperlink" Target="https://ncdma.s3.amazonaws.com/s3fs-public/documents/files/8i.pdf" TargetMode="External"/><Relationship Id="rId11" Type="http://schemas.openxmlformats.org/officeDocument/2006/relationships/hyperlink" Target="https://ncdma.s3.amazonaws.com/s3fs-public/documents/files/8A_1.pdf" TargetMode="External"/><Relationship Id="rId5" Type="http://schemas.openxmlformats.org/officeDocument/2006/relationships/hyperlink" Target="https://ncdma.s3.amazonaws.com/s3fs-public/documents/files/8E.pdf" TargetMode="External"/><Relationship Id="rId15" Type="http://schemas.openxmlformats.org/officeDocument/2006/relationships/drawing" Target="../drawings/drawing2.xml"/><Relationship Id="rId10" Type="http://schemas.openxmlformats.org/officeDocument/2006/relationships/hyperlink" Target="https://ncdma.s3.amazonaws.com/s3fs-public/documents/files/8P.pdf" TargetMode="External"/><Relationship Id="rId4" Type="http://schemas.openxmlformats.org/officeDocument/2006/relationships/hyperlink" Target="https://ncdma.s3.amazonaws.com/s3fs-public/documents/files/8D2.pdf" TargetMode="External"/><Relationship Id="rId9" Type="http://schemas.openxmlformats.org/officeDocument/2006/relationships/hyperlink" Target="https://ncdma.s3.amazonaws.com/s3fs-public/documents/files/8-O.pdf" TargetMode="External"/><Relationship Id="rId1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L1" sqref="L1"/>
    </sheetView>
  </sheetViews>
  <sheetFormatPr defaultColWidth="9.140625" defaultRowHeight="12.75"/>
  <cols>
    <col min="1" max="1" width="9.42578125" style="377" customWidth="1"/>
    <col min="2" max="16384" width="9.140625" style="377"/>
  </cols>
  <sheetData/>
  <sheetProtection sheet="1" objects="1" scenarios="1"/>
  <printOptions horizontalCentered="1"/>
  <pageMargins left="0.3" right="0.3" top="0.5" bottom="0.5" header="0.3" footer="0.3"/>
  <pageSetup orientation="portrait" r:id="rId1"/>
  <headerFooter>
    <oddFooter>&amp;C&amp;P</oddFooter>
  </headerFooter>
  <rowBreaks count="1" manualBreakCount="1">
    <brk id="5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8"/>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321</v>
      </c>
      <c r="D3" s="445"/>
      <c r="E3" s="445"/>
      <c r="F3" s="445"/>
      <c r="G3" s="445"/>
      <c r="H3" s="445"/>
      <c r="I3" s="445"/>
      <c r="J3" s="445"/>
      <c r="K3" s="445"/>
      <c r="L3" s="444"/>
      <c r="M3" s="445" t="s">
        <v>321</v>
      </c>
      <c r="N3" s="445"/>
      <c r="O3" s="445"/>
      <c r="P3" s="445"/>
      <c r="Q3" s="445"/>
      <c r="R3" s="445"/>
      <c r="S3" s="445"/>
      <c r="T3" s="445"/>
      <c r="U3" s="445"/>
      <c r="V3" s="444"/>
      <c r="W3" s="445" t="s">
        <v>321</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443"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9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9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97"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98"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97"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98"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97"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98"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97"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98"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97"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98"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97"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98"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97"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98"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97"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98"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97"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98"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97"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98"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99"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98"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97"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98"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99"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98"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97"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98"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97"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700"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39" thickTop="1">
      <c r="A42" s="673" t="s">
        <v>295</v>
      </c>
      <c r="B42" s="697" t="s">
        <v>333</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25.5">
      <c r="A44" s="671" t="s">
        <v>296</v>
      </c>
      <c r="B44" s="697" t="s">
        <v>334</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38.25">
      <c r="A46" s="673" t="s">
        <v>323</v>
      </c>
      <c r="B46" s="697" t="s">
        <v>335</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6"/>
      <c r="AG46" s="680">
        <f t="shared" ref="AG46" si="72">COUNTIF(C46:AF46,"=Met")</f>
        <v>0</v>
      </c>
      <c r="AH46" s="681">
        <f t="shared" ref="AH46" si="73">IF(SUM(AG46,AI46)=0,0,AG46/SUM(AG46,AI46))</f>
        <v>0</v>
      </c>
      <c r="AI46" s="682">
        <f t="shared" ref="AI46" si="74">COUNTIF(C46:AF46,"=Not Met")</f>
        <v>0</v>
      </c>
      <c r="AJ46" s="681">
        <f t="shared" ref="AJ46" si="75">IF(SUM(AG46,AI46)=0,0,AI46/SUM(AG46,AI46))</f>
        <v>0</v>
      </c>
      <c r="AK46" s="683">
        <f t="shared" ref="AK46" si="76">COUNTIF(C46:AF46,"=N/A")</f>
        <v>0</v>
      </c>
    </row>
    <row r="47" spans="1:37">
      <c r="A47" s="669"/>
      <c r="B47" s="698" t="s">
        <v>175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7"/>
      <c r="AG47" s="458"/>
      <c r="AH47" s="459"/>
      <c r="AI47" s="460"/>
      <c r="AJ47" s="459"/>
      <c r="AK47" s="461"/>
    </row>
    <row r="48" spans="1:37" ht="38.25">
      <c r="A48" s="671" t="s">
        <v>324</v>
      </c>
      <c r="B48" s="697" t="s">
        <v>336</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6"/>
      <c r="AG48" s="680">
        <f t="shared" ref="AG48" si="77">COUNTIF(C48:AF48,"=Met")</f>
        <v>0</v>
      </c>
      <c r="AH48" s="681">
        <f t="shared" ref="AH48" si="78">IF(SUM(AG48,AI48)=0,0,AG48/SUM(AG48,AI48))</f>
        <v>0</v>
      </c>
      <c r="AI48" s="682">
        <f t="shared" ref="AI48" si="79">COUNTIF(C48:AF48,"=Not Met")</f>
        <v>0</v>
      </c>
      <c r="AJ48" s="681">
        <f t="shared" ref="AJ48" si="80">IF(SUM(AG48,AI48)=0,0,AI48/SUM(AG48,AI48))</f>
        <v>0</v>
      </c>
      <c r="AK48" s="683">
        <f t="shared" ref="AK48" si="81">COUNTIF(C48:AF48,"=N/A")</f>
        <v>0</v>
      </c>
    </row>
    <row r="49" spans="1:37">
      <c r="A49" s="669"/>
      <c r="B49" s="698" t="s">
        <v>175</v>
      </c>
      <c r="C49" s="476"/>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7"/>
      <c r="AG49" s="458"/>
      <c r="AH49" s="459"/>
      <c r="AI49" s="460"/>
      <c r="AJ49" s="459"/>
      <c r="AK49" s="461"/>
    </row>
    <row r="50" spans="1:37" ht="38.25">
      <c r="A50" s="673" t="s">
        <v>325</v>
      </c>
      <c r="B50" s="697" t="s">
        <v>337</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6"/>
      <c r="AG50" s="680">
        <f t="shared" ref="AG50" si="82">COUNTIF(C50:AF50,"=Met")</f>
        <v>0</v>
      </c>
      <c r="AH50" s="681">
        <f t="shared" ref="AH50" si="83">IF(SUM(AG50,AI50)=0,0,AG50/SUM(AG50,AI50))</f>
        <v>0</v>
      </c>
      <c r="AI50" s="682">
        <f t="shared" ref="AI50" si="84">COUNTIF(C50:AF50,"=Not Met")</f>
        <v>0</v>
      </c>
      <c r="AJ50" s="681">
        <f t="shared" ref="AJ50" si="85">IF(SUM(AG50,AI50)=0,0,AI50/SUM(AG50,AI50))</f>
        <v>0</v>
      </c>
      <c r="AK50" s="683">
        <f t="shared" ref="AK50" si="86">COUNTIF(C50:AF50,"=N/A")</f>
        <v>0</v>
      </c>
    </row>
    <row r="51" spans="1:37">
      <c r="A51" s="669"/>
      <c r="B51" s="698" t="s">
        <v>175</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7"/>
      <c r="AG51" s="458"/>
      <c r="AH51" s="459"/>
      <c r="AI51" s="460"/>
      <c r="AJ51" s="459"/>
      <c r="AK51" s="461"/>
    </row>
    <row r="52" spans="1:37" ht="38.25">
      <c r="A52" s="671" t="s">
        <v>326</v>
      </c>
      <c r="B52" s="697" t="s">
        <v>338</v>
      </c>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6"/>
      <c r="AG52" s="680">
        <f t="shared" ref="AG52" si="87">COUNTIF(C52:AF52,"=Met")</f>
        <v>0</v>
      </c>
      <c r="AH52" s="681">
        <f t="shared" ref="AH52" si="88">IF(SUM(AG52,AI52)=0,0,AG52/SUM(AG52,AI52))</f>
        <v>0</v>
      </c>
      <c r="AI52" s="682">
        <f t="shared" ref="AI52" si="89">COUNTIF(C52:AF52,"=Not Met")</f>
        <v>0</v>
      </c>
      <c r="AJ52" s="681">
        <f t="shared" ref="AJ52" si="90">IF(SUM(AG52,AI52)=0,0,AI52/SUM(AG52,AI52))</f>
        <v>0</v>
      </c>
      <c r="AK52" s="683">
        <f t="shared" ref="AK52" si="91">COUNTIF(C52:AF52,"=N/A")</f>
        <v>0</v>
      </c>
    </row>
    <row r="53" spans="1:37">
      <c r="A53" s="669"/>
      <c r="B53" s="698" t="s">
        <v>175</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7"/>
      <c r="AG53" s="458"/>
      <c r="AH53" s="459"/>
      <c r="AI53" s="460"/>
      <c r="AJ53" s="459"/>
      <c r="AK53" s="461"/>
    </row>
    <row r="54" spans="1:37" ht="38.25">
      <c r="A54" s="673" t="s">
        <v>327</v>
      </c>
      <c r="B54" s="697" t="s">
        <v>330</v>
      </c>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6"/>
      <c r="AG54" s="680">
        <f t="shared" ref="AG54" si="92">COUNTIF(C54:AF54,"=Met")</f>
        <v>0</v>
      </c>
      <c r="AH54" s="681">
        <f t="shared" ref="AH54" si="93">IF(SUM(AG54,AI54)=0,0,AG54/SUM(AG54,AI54))</f>
        <v>0</v>
      </c>
      <c r="AI54" s="682">
        <f t="shared" ref="AI54" si="94">COUNTIF(C54:AF54,"=Not Met")</f>
        <v>0</v>
      </c>
      <c r="AJ54" s="681">
        <f t="shared" ref="AJ54" si="95">IF(SUM(AG54,AI54)=0,0,AI54/SUM(AG54,AI54))</f>
        <v>0</v>
      </c>
      <c r="AK54" s="683">
        <f t="shared" ref="AK54" si="96">COUNTIF(C54:AF54,"=N/A")</f>
        <v>0</v>
      </c>
    </row>
    <row r="55" spans="1:37">
      <c r="A55" s="669"/>
      <c r="B55" s="698" t="s">
        <v>175</v>
      </c>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7"/>
      <c r="AG55" s="458"/>
      <c r="AH55" s="459"/>
      <c r="AI55" s="460"/>
      <c r="AJ55" s="459"/>
      <c r="AK55" s="461"/>
    </row>
    <row r="56" spans="1:37" ht="38.25">
      <c r="A56" s="673" t="s">
        <v>328</v>
      </c>
      <c r="B56" s="697" t="s">
        <v>332</v>
      </c>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6"/>
      <c r="AG56" s="680">
        <f t="shared" ref="AG56" si="97">COUNTIF(C56:AF56,"=Met")</f>
        <v>0</v>
      </c>
      <c r="AH56" s="681">
        <f t="shared" ref="AH56" si="98">IF(SUM(AG56,AI56)=0,0,AG56/SUM(AG56,AI56))</f>
        <v>0</v>
      </c>
      <c r="AI56" s="682">
        <f t="shared" ref="AI56" si="99">COUNTIF(C56:AF56,"=Not Met")</f>
        <v>0</v>
      </c>
      <c r="AJ56" s="681">
        <f t="shared" ref="AJ56" si="100">IF(SUM(AG56,AI56)=0,0,AI56/SUM(AG56,AI56))</f>
        <v>0</v>
      </c>
      <c r="AK56" s="683">
        <f t="shared" ref="AK56" si="101">COUNTIF(C56:AF56,"=N/A")</f>
        <v>0</v>
      </c>
    </row>
    <row r="57" spans="1:37">
      <c r="A57" s="669"/>
      <c r="B57" s="698" t="s">
        <v>175</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7"/>
      <c r="AG57" s="458"/>
      <c r="AH57" s="459"/>
      <c r="AI57" s="460"/>
      <c r="AJ57" s="459"/>
      <c r="AK57" s="461"/>
    </row>
    <row r="58" spans="1:37" ht="63.75">
      <c r="A58" s="671" t="s">
        <v>329</v>
      </c>
      <c r="B58" s="697" t="s">
        <v>331</v>
      </c>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72"/>
      <c r="AG58" s="64">
        <f t="shared" ref="AG58" si="102">COUNTIF(C58:AF58,"=Met")</f>
        <v>0</v>
      </c>
      <c r="AH58" s="65">
        <f t="shared" ref="AH58" si="103">IF(SUM(AG58,AI58)=0,0,AG58/SUM(AG58,AI58))</f>
        <v>0</v>
      </c>
      <c r="AI58" s="66">
        <f t="shared" ref="AI58" si="104">COUNTIF(C58:AF58,"=Not Met")</f>
        <v>0</v>
      </c>
      <c r="AJ58" s="65">
        <f t="shared" ref="AJ58" si="105">IF(SUM(AG58,AI58)=0,0,AI58/SUM(AG58,AI58))</f>
        <v>0</v>
      </c>
      <c r="AK58" s="67">
        <f t="shared" ref="AK58" si="106">COUNTIF(C58:AF58,"=N/A")</f>
        <v>0</v>
      </c>
    </row>
    <row r="59" spans="1:37" ht="15" thickBot="1">
      <c r="A59" s="672"/>
      <c r="B59" s="701" t="s">
        <v>175</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9"/>
      <c r="AG59" s="462"/>
      <c r="AH59" s="463"/>
      <c r="AI59" s="464"/>
      <c r="AJ59" s="463"/>
      <c r="AK59" s="465"/>
    </row>
    <row r="60" spans="1:37" ht="15" thickBot="1">
      <c r="B60" s="446"/>
    </row>
    <row r="61" spans="1:37" s="204" customFormat="1" ht="13.9" customHeight="1">
      <c r="B61" s="275" t="s">
        <v>56</v>
      </c>
      <c r="C61" s="276">
        <f t="shared" ref="C61:AF61" si="107">COUNTIF(C14:C59,"=Met")</f>
        <v>0</v>
      </c>
      <c r="D61" s="277">
        <f t="shared" si="107"/>
        <v>0</v>
      </c>
      <c r="E61" s="277">
        <f t="shared" si="107"/>
        <v>0</v>
      </c>
      <c r="F61" s="277">
        <f t="shared" si="107"/>
        <v>0</v>
      </c>
      <c r="G61" s="277">
        <f t="shared" si="107"/>
        <v>0</v>
      </c>
      <c r="H61" s="277">
        <f t="shared" si="107"/>
        <v>0</v>
      </c>
      <c r="I61" s="277">
        <f t="shared" si="107"/>
        <v>0</v>
      </c>
      <c r="J61" s="277">
        <f t="shared" si="107"/>
        <v>0</v>
      </c>
      <c r="K61" s="277">
        <f t="shared" si="107"/>
        <v>0</v>
      </c>
      <c r="L61" s="277">
        <f t="shared" si="107"/>
        <v>0</v>
      </c>
      <c r="M61" s="277">
        <f t="shared" si="107"/>
        <v>0</v>
      </c>
      <c r="N61" s="277">
        <f t="shared" si="107"/>
        <v>0</v>
      </c>
      <c r="O61" s="277">
        <f t="shared" si="107"/>
        <v>0</v>
      </c>
      <c r="P61" s="277">
        <f t="shared" si="107"/>
        <v>0</v>
      </c>
      <c r="Q61" s="277">
        <f t="shared" si="107"/>
        <v>0</v>
      </c>
      <c r="R61" s="277">
        <f t="shared" si="107"/>
        <v>0</v>
      </c>
      <c r="S61" s="277">
        <f t="shared" si="107"/>
        <v>0</v>
      </c>
      <c r="T61" s="277">
        <f t="shared" si="107"/>
        <v>0</v>
      </c>
      <c r="U61" s="277">
        <f t="shared" si="107"/>
        <v>0</v>
      </c>
      <c r="V61" s="277">
        <f t="shared" si="107"/>
        <v>0</v>
      </c>
      <c r="W61" s="277">
        <f t="shared" si="107"/>
        <v>0</v>
      </c>
      <c r="X61" s="277">
        <f t="shared" si="107"/>
        <v>0</v>
      </c>
      <c r="Y61" s="277">
        <f t="shared" si="107"/>
        <v>0</v>
      </c>
      <c r="Z61" s="277">
        <f t="shared" si="107"/>
        <v>0</v>
      </c>
      <c r="AA61" s="277">
        <f t="shared" si="107"/>
        <v>0</v>
      </c>
      <c r="AB61" s="277">
        <f t="shared" si="107"/>
        <v>0</v>
      </c>
      <c r="AC61" s="277">
        <f t="shared" si="107"/>
        <v>0</v>
      </c>
      <c r="AD61" s="277">
        <f t="shared" si="107"/>
        <v>0</v>
      </c>
      <c r="AE61" s="277">
        <f t="shared" si="107"/>
        <v>0</v>
      </c>
      <c r="AF61" s="278">
        <f t="shared" si="107"/>
        <v>0</v>
      </c>
      <c r="AH61" s="273"/>
      <c r="AI61" s="274"/>
      <c r="AJ61" s="273"/>
      <c r="AK61" s="274"/>
    </row>
    <row r="62" spans="1:37" s="204" customFormat="1" ht="13.9" customHeight="1">
      <c r="B62" s="275" t="s">
        <v>57</v>
      </c>
      <c r="C62" s="279">
        <f t="shared" ref="C62:AF62" si="108">IF(SUM(C61,C63)=0,0,C61/SUM(C61,C63))</f>
        <v>0</v>
      </c>
      <c r="D62" s="280">
        <f t="shared" si="108"/>
        <v>0</v>
      </c>
      <c r="E62" s="280">
        <f t="shared" si="108"/>
        <v>0</v>
      </c>
      <c r="F62" s="280">
        <f t="shared" si="108"/>
        <v>0</v>
      </c>
      <c r="G62" s="280">
        <f t="shared" si="108"/>
        <v>0</v>
      </c>
      <c r="H62" s="280">
        <f t="shared" si="108"/>
        <v>0</v>
      </c>
      <c r="I62" s="280">
        <f t="shared" si="108"/>
        <v>0</v>
      </c>
      <c r="J62" s="280">
        <f t="shared" si="108"/>
        <v>0</v>
      </c>
      <c r="K62" s="280">
        <f t="shared" si="108"/>
        <v>0</v>
      </c>
      <c r="L62" s="280">
        <f t="shared" si="108"/>
        <v>0</v>
      </c>
      <c r="M62" s="280">
        <f t="shared" si="108"/>
        <v>0</v>
      </c>
      <c r="N62" s="280">
        <f t="shared" si="108"/>
        <v>0</v>
      </c>
      <c r="O62" s="280">
        <f t="shared" si="108"/>
        <v>0</v>
      </c>
      <c r="P62" s="280">
        <f t="shared" si="108"/>
        <v>0</v>
      </c>
      <c r="Q62" s="280">
        <f t="shared" si="108"/>
        <v>0</v>
      </c>
      <c r="R62" s="280">
        <f t="shared" si="108"/>
        <v>0</v>
      </c>
      <c r="S62" s="280">
        <f t="shared" si="108"/>
        <v>0</v>
      </c>
      <c r="T62" s="280">
        <f t="shared" si="108"/>
        <v>0</v>
      </c>
      <c r="U62" s="280">
        <f t="shared" si="108"/>
        <v>0</v>
      </c>
      <c r="V62" s="280">
        <f t="shared" si="108"/>
        <v>0</v>
      </c>
      <c r="W62" s="280">
        <f t="shared" si="108"/>
        <v>0</v>
      </c>
      <c r="X62" s="280">
        <f t="shared" si="108"/>
        <v>0</v>
      </c>
      <c r="Y62" s="280">
        <f t="shared" si="108"/>
        <v>0</v>
      </c>
      <c r="Z62" s="280">
        <f t="shared" si="108"/>
        <v>0</v>
      </c>
      <c r="AA62" s="280">
        <f t="shared" si="108"/>
        <v>0</v>
      </c>
      <c r="AB62" s="280">
        <f t="shared" si="108"/>
        <v>0</v>
      </c>
      <c r="AC62" s="280">
        <f t="shared" si="108"/>
        <v>0</v>
      </c>
      <c r="AD62" s="280">
        <f t="shared" si="108"/>
        <v>0</v>
      </c>
      <c r="AE62" s="280">
        <f t="shared" si="108"/>
        <v>0</v>
      </c>
      <c r="AF62" s="281">
        <f t="shared" si="108"/>
        <v>0</v>
      </c>
      <c r="AH62" s="273"/>
      <c r="AI62" s="274"/>
      <c r="AJ62" s="273"/>
      <c r="AK62" s="274"/>
    </row>
    <row r="63" spans="1:37" s="204" customFormat="1" ht="13.9" customHeight="1">
      <c r="B63" s="275" t="s">
        <v>58</v>
      </c>
      <c r="C63" s="282">
        <f t="shared" ref="C63:AF63" si="109">COUNTIF(C14:C59,"=Not Met")</f>
        <v>0</v>
      </c>
      <c r="D63" s="283">
        <f t="shared" si="109"/>
        <v>0</v>
      </c>
      <c r="E63" s="283">
        <f t="shared" si="109"/>
        <v>0</v>
      </c>
      <c r="F63" s="283">
        <f t="shared" si="109"/>
        <v>0</v>
      </c>
      <c r="G63" s="283">
        <f t="shared" si="109"/>
        <v>0</v>
      </c>
      <c r="H63" s="283">
        <f t="shared" si="109"/>
        <v>0</v>
      </c>
      <c r="I63" s="283">
        <f t="shared" si="109"/>
        <v>0</v>
      </c>
      <c r="J63" s="283">
        <f t="shared" si="109"/>
        <v>0</v>
      </c>
      <c r="K63" s="283">
        <f t="shared" si="109"/>
        <v>0</v>
      </c>
      <c r="L63" s="283">
        <f t="shared" si="109"/>
        <v>0</v>
      </c>
      <c r="M63" s="283">
        <f t="shared" si="109"/>
        <v>0</v>
      </c>
      <c r="N63" s="283">
        <f t="shared" si="109"/>
        <v>0</v>
      </c>
      <c r="O63" s="283">
        <f t="shared" si="109"/>
        <v>0</v>
      </c>
      <c r="P63" s="283">
        <f t="shared" si="109"/>
        <v>0</v>
      </c>
      <c r="Q63" s="283">
        <f t="shared" si="109"/>
        <v>0</v>
      </c>
      <c r="R63" s="283">
        <f t="shared" si="109"/>
        <v>0</v>
      </c>
      <c r="S63" s="283">
        <f t="shared" si="109"/>
        <v>0</v>
      </c>
      <c r="T63" s="283">
        <f t="shared" si="109"/>
        <v>0</v>
      </c>
      <c r="U63" s="283">
        <f t="shared" si="109"/>
        <v>0</v>
      </c>
      <c r="V63" s="283">
        <f t="shared" si="109"/>
        <v>0</v>
      </c>
      <c r="W63" s="283">
        <f t="shared" si="109"/>
        <v>0</v>
      </c>
      <c r="X63" s="283">
        <f t="shared" si="109"/>
        <v>0</v>
      </c>
      <c r="Y63" s="283">
        <f t="shared" si="109"/>
        <v>0</v>
      </c>
      <c r="Z63" s="283">
        <f t="shared" si="109"/>
        <v>0</v>
      </c>
      <c r="AA63" s="283">
        <f t="shared" si="109"/>
        <v>0</v>
      </c>
      <c r="AB63" s="283">
        <f t="shared" si="109"/>
        <v>0</v>
      </c>
      <c r="AC63" s="283">
        <f t="shared" si="109"/>
        <v>0</v>
      </c>
      <c r="AD63" s="283">
        <f t="shared" si="109"/>
        <v>0</v>
      </c>
      <c r="AE63" s="283">
        <f t="shared" si="109"/>
        <v>0</v>
      </c>
      <c r="AF63" s="284">
        <f t="shared" si="109"/>
        <v>0</v>
      </c>
      <c r="AH63" s="273"/>
      <c r="AI63" s="274"/>
      <c r="AJ63" s="273"/>
      <c r="AK63" s="274"/>
    </row>
    <row r="64" spans="1:37" s="204" customFormat="1" ht="13.9" customHeight="1">
      <c r="B64" s="275" t="s">
        <v>59</v>
      </c>
      <c r="C64" s="279">
        <f t="shared" ref="C64:AF64" si="110">IF(SUM(C61,C63)=0,0,C63/SUM(C61,C63))</f>
        <v>0</v>
      </c>
      <c r="D64" s="280">
        <f t="shared" si="110"/>
        <v>0</v>
      </c>
      <c r="E64" s="280">
        <f t="shared" si="110"/>
        <v>0</v>
      </c>
      <c r="F64" s="280">
        <f t="shared" si="110"/>
        <v>0</v>
      </c>
      <c r="G64" s="280">
        <f t="shared" si="110"/>
        <v>0</v>
      </c>
      <c r="H64" s="280">
        <f t="shared" si="110"/>
        <v>0</v>
      </c>
      <c r="I64" s="280">
        <f t="shared" si="110"/>
        <v>0</v>
      </c>
      <c r="J64" s="280">
        <f t="shared" si="110"/>
        <v>0</v>
      </c>
      <c r="K64" s="280">
        <f t="shared" si="110"/>
        <v>0</v>
      </c>
      <c r="L64" s="280">
        <f t="shared" si="110"/>
        <v>0</v>
      </c>
      <c r="M64" s="280">
        <f t="shared" si="110"/>
        <v>0</v>
      </c>
      <c r="N64" s="280">
        <f t="shared" si="110"/>
        <v>0</v>
      </c>
      <c r="O64" s="280">
        <f t="shared" si="110"/>
        <v>0</v>
      </c>
      <c r="P64" s="280">
        <f t="shared" si="110"/>
        <v>0</v>
      </c>
      <c r="Q64" s="280">
        <f t="shared" si="110"/>
        <v>0</v>
      </c>
      <c r="R64" s="280">
        <f t="shared" si="110"/>
        <v>0</v>
      </c>
      <c r="S64" s="280">
        <f t="shared" si="110"/>
        <v>0</v>
      </c>
      <c r="T64" s="280">
        <f t="shared" si="110"/>
        <v>0</v>
      </c>
      <c r="U64" s="280">
        <f t="shared" si="110"/>
        <v>0</v>
      </c>
      <c r="V64" s="280">
        <f t="shared" si="110"/>
        <v>0</v>
      </c>
      <c r="W64" s="280">
        <f t="shared" si="110"/>
        <v>0</v>
      </c>
      <c r="X64" s="280">
        <f t="shared" si="110"/>
        <v>0</v>
      </c>
      <c r="Y64" s="280">
        <f t="shared" si="110"/>
        <v>0</v>
      </c>
      <c r="Z64" s="280">
        <f t="shared" si="110"/>
        <v>0</v>
      </c>
      <c r="AA64" s="280">
        <f t="shared" si="110"/>
        <v>0</v>
      </c>
      <c r="AB64" s="280">
        <f t="shared" si="110"/>
        <v>0</v>
      </c>
      <c r="AC64" s="280">
        <f t="shared" si="110"/>
        <v>0</v>
      </c>
      <c r="AD64" s="280">
        <f t="shared" si="110"/>
        <v>0</v>
      </c>
      <c r="AE64" s="280">
        <f t="shared" si="110"/>
        <v>0</v>
      </c>
      <c r="AF64" s="281">
        <f t="shared" si="110"/>
        <v>0</v>
      </c>
      <c r="AH64" s="273"/>
      <c r="AI64" s="274"/>
      <c r="AJ64" s="273"/>
      <c r="AK64" s="274"/>
    </row>
    <row r="65" spans="2:37" s="204" customFormat="1" ht="13.9" customHeight="1" thickBot="1">
      <c r="B65" s="275" t="s">
        <v>60</v>
      </c>
      <c r="C65" s="285">
        <f t="shared" ref="C65:AF65" si="111">COUNTIF(C14:C59,"=N/A")</f>
        <v>0</v>
      </c>
      <c r="D65" s="286">
        <f t="shared" si="111"/>
        <v>0</v>
      </c>
      <c r="E65" s="286">
        <f t="shared" si="111"/>
        <v>0</v>
      </c>
      <c r="F65" s="286">
        <f t="shared" si="111"/>
        <v>0</v>
      </c>
      <c r="G65" s="286">
        <f t="shared" si="111"/>
        <v>0</v>
      </c>
      <c r="H65" s="286">
        <f t="shared" si="111"/>
        <v>0</v>
      </c>
      <c r="I65" s="286">
        <f t="shared" si="111"/>
        <v>0</v>
      </c>
      <c r="J65" s="286">
        <f t="shared" si="111"/>
        <v>0</v>
      </c>
      <c r="K65" s="286">
        <f t="shared" si="111"/>
        <v>0</v>
      </c>
      <c r="L65" s="286">
        <f t="shared" si="111"/>
        <v>0</v>
      </c>
      <c r="M65" s="286">
        <f t="shared" si="111"/>
        <v>0</v>
      </c>
      <c r="N65" s="286">
        <f t="shared" si="111"/>
        <v>0</v>
      </c>
      <c r="O65" s="286">
        <f t="shared" si="111"/>
        <v>0</v>
      </c>
      <c r="P65" s="286">
        <f t="shared" si="111"/>
        <v>0</v>
      </c>
      <c r="Q65" s="286">
        <f t="shared" si="111"/>
        <v>0</v>
      </c>
      <c r="R65" s="286">
        <f t="shared" si="111"/>
        <v>0</v>
      </c>
      <c r="S65" s="286">
        <f t="shared" si="111"/>
        <v>0</v>
      </c>
      <c r="T65" s="286">
        <f t="shared" si="111"/>
        <v>0</v>
      </c>
      <c r="U65" s="286">
        <f t="shared" si="111"/>
        <v>0</v>
      </c>
      <c r="V65" s="286">
        <f t="shared" si="111"/>
        <v>0</v>
      </c>
      <c r="W65" s="286">
        <f t="shared" si="111"/>
        <v>0</v>
      </c>
      <c r="X65" s="286">
        <f t="shared" si="111"/>
        <v>0</v>
      </c>
      <c r="Y65" s="286">
        <f t="shared" si="111"/>
        <v>0</v>
      </c>
      <c r="Z65" s="286">
        <f t="shared" si="111"/>
        <v>0</v>
      </c>
      <c r="AA65" s="286">
        <f t="shared" si="111"/>
        <v>0</v>
      </c>
      <c r="AB65" s="286">
        <f t="shared" si="111"/>
        <v>0</v>
      </c>
      <c r="AC65" s="286">
        <f t="shared" si="111"/>
        <v>0</v>
      </c>
      <c r="AD65" s="286">
        <f t="shared" si="111"/>
        <v>0</v>
      </c>
      <c r="AE65" s="286">
        <f t="shared" si="111"/>
        <v>0</v>
      </c>
      <c r="AF65" s="287">
        <f t="shared" si="111"/>
        <v>0</v>
      </c>
      <c r="AH65" s="92"/>
      <c r="AI65" s="92"/>
      <c r="AJ65" s="92"/>
      <c r="AK65" s="92"/>
    </row>
    <row r="66" spans="2:37" s="204" customFormat="1" ht="13.9" customHeight="1" thickBot="1">
      <c r="B66" s="861"/>
      <c r="C66" s="862"/>
      <c r="D66" s="862"/>
      <c r="E66" s="862"/>
      <c r="F66" s="862"/>
      <c r="G66" s="862"/>
      <c r="H66" s="862"/>
      <c r="I66" s="862"/>
      <c r="J66" s="862"/>
      <c r="K66" s="862"/>
      <c r="L66" s="862"/>
      <c r="M66" s="862"/>
      <c r="N66" s="862"/>
      <c r="O66" s="862"/>
      <c r="P66" s="862"/>
      <c r="Q66" s="862"/>
      <c r="R66" s="862"/>
      <c r="S66" s="862"/>
      <c r="T66" s="862"/>
      <c r="U66" s="862"/>
      <c r="V66" s="862"/>
      <c r="W66" s="862"/>
      <c r="X66" s="862"/>
      <c r="Y66" s="862"/>
      <c r="Z66" s="862"/>
      <c r="AA66" s="862"/>
      <c r="AB66" s="862"/>
      <c r="AC66" s="862"/>
      <c r="AD66" s="862"/>
      <c r="AE66" s="862"/>
      <c r="AF66" s="862"/>
      <c r="AG66" s="862"/>
      <c r="AH66" s="862"/>
      <c r="AI66" s="862"/>
      <c r="AJ66" s="862"/>
      <c r="AK66" s="862"/>
    </row>
    <row r="67" spans="2:37" ht="15" thickBot="1">
      <c r="C67" s="439" t="s">
        <v>174</v>
      </c>
      <c r="D67" s="438"/>
      <c r="E67" s="438"/>
      <c r="F67" s="438"/>
      <c r="G67" s="438"/>
      <c r="H67" s="438"/>
      <c r="I67" s="438"/>
      <c r="J67" s="438"/>
      <c r="K67" s="438"/>
      <c r="L67" s="437"/>
      <c r="M67" s="439" t="s">
        <v>173</v>
      </c>
      <c r="N67" s="438"/>
      <c r="O67" s="438"/>
      <c r="P67" s="438"/>
      <c r="Q67" s="438"/>
      <c r="R67" s="438"/>
      <c r="S67" s="438"/>
      <c r="T67" s="438"/>
      <c r="U67" s="438"/>
      <c r="V67" s="437"/>
      <c r="W67" s="439" t="s">
        <v>172</v>
      </c>
      <c r="X67" s="438"/>
      <c r="Y67" s="438"/>
      <c r="Z67" s="438"/>
      <c r="AA67" s="438"/>
      <c r="AB67" s="438"/>
      <c r="AC67" s="438"/>
      <c r="AD67" s="438"/>
      <c r="AE67" s="438"/>
      <c r="AF67" s="437"/>
    </row>
    <row r="68" spans="2:37" ht="49.9" customHeight="1" thickBot="1">
      <c r="C68" s="863"/>
      <c r="D68" s="864"/>
      <c r="E68" s="864"/>
      <c r="F68" s="864"/>
      <c r="G68" s="864"/>
      <c r="H68" s="864"/>
      <c r="I68" s="864"/>
      <c r="J68" s="864"/>
      <c r="K68" s="864"/>
      <c r="L68" s="865"/>
      <c r="M68" s="863"/>
      <c r="N68" s="864"/>
      <c r="O68" s="864"/>
      <c r="P68" s="864"/>
      <c r="Q68" s="864"/>
      <c r="R68" s="864"/>
      <c r="S68" s="864"/>
      <c r="T68" s="864"/>
      <c r="U68" s="864"/>
      <c r="V68" s="865"/>
      <c r="W68" s="863"/>
      <c r="X68" s="864"/>
      <c r="Y68" s="864"/>
      <c r="Z68" s="864"/>
      <c r="AA68" s="864"/>
      <c r="AB68" s="864"/>
      <c r="AC68" s="864"/>
      <c r="AD68" s="864"/>
      <c r="AE68" s="864"/>
      <c r="AF68" s="865"/>
    </row>
  </sheetData>
  <sheetProtection sheet="1" objects="1" scenarios="1"/>
  <mergeCells count="22">
    <mergeCell ref="B66:AK66"/>
    <mergeCell ref="C68:L68"/>
    <mergeCell ref="M68:V68"/>
    <mergeCell ref="W68:AF68"/>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12:AF12">
    <cfRule type="cellIs" dxfId="507" priority="53" operator="equal">
      <formula>"N/A"</formula>
    </cfRule>
    <cfRule type="cellIs" dxfId="506" priority="54" operator="equal">
      <formula>"Not Met"</formula>
    </cfRule>
  </conditionalFormatting>
  <conditionalFormatting sqref="C22:AF22">
    <cfRule type="cellIs" dxfId="505" priority="43" operator="equal">
      <formula>"N/A"</formula>
    </cfRule>
    <cfRule type="cellIs" dxfId="504" priority="44" operator="equal">
      <formula>"Not Met"</formula>
    </cfRule>
  </conditionalFormatting>
  <conditionalFormatting sqref="C14:AF14">
    <cfRule type="cellIs" dxfId="503" priority="45" operator="equal">
      <formula>"N/A"</formula>
    </cfRule>
    <cfRule type="cellIs" dxfId="502" priority="46" operator="equal">
      <formula>"Not Met"</formula>
    </cfRule>
  </conditionalFormatting>
  <conditionalFormatting sqref="C38:AF38">
    <cfRule type="cellIs" dxfId="501" priority="33" operator="equal">
      <formula>"N/A"</formula>
    </cfRule>
    <cfRule type="cellIs" dxfId="500" priority="34" operator="equal">
      <formula>"Not Met"</formula>
    </cfRule>
  </conditionalFormatting>
  <conditionalFormatting sqref="C40:AF40">
    <cfRule type="cellIs" dxfId="499" priority="31" operator="equal">
      <formula>"N/A"</formula>
    </cfRule>
    <cfRule type="cellIs" dxfId="498" priority="32" operator="equal">
      <formula>"Not Met"</formula>
    </cfRule>
  </conditionalFormatting>
  <conditionalFormatting sqref="C18:AF18">
    <cfRule type="cellIs" dxfId="497" priority="29" operator="equal">
      <formula>"N/A"</formula>
    </cfRule>
    <cfRule type="cellIs" dxfId="496" priority="30" operator="equal">
      <formula>"Not Met"</formula>
    </cfRule>
  </conditionalFormatting>
  <conditionalFormatting sqref="C30:AF30">
    <cfRule type="cellIs" dxfId="495" priority="21" operator="equal">
      <formula>"N/A"</formula>
    </cfRule>
    <cfRule type="cellIs" dxfId="494" priority="22" operator="equal">
      <formula>"Not Met"</formula>
    </cfRule>
  </conditionalFormatting>
  <conditionalFormatting sqref="C28:AF28">
    <cfRule type="cellIs" dxfId="493" priority="23" operator="equal">
      <formula>"N/A"</formula>
    </cfRule>
    <cfRule type="cellIs" dxfId="492" priority="24" operator="equal">
      <formula>"Not Met"</formula>
    </cfRule>
  </conditionalFormatting>
  <conditionalFormatting sqref="C26:AF26">
    <cfRule type="cellIs" dxfId="491" priority="19" operator="equal">
      <formula>"N/A"</formula>
    </cfRule>
    <cfRule type="cellIs" dxfId="490" priority="20" operator="equal">
      <formula>"Not Met"</formula>
    </cfRule>
  </conditionalFormatting>
  <conditionalFormatting sqref="C42:AF42">
    <cfRule type="cellIs" dxfId="489" priority="15" operator="equal">
      <formula>"N/A"</formula>
    </cfRule>
    <cfRule type="cellIs" dxfId="488" priority="16" operator="equal">
      <formula>"Not Met"</formula>
    </cfRule>
  </conditionalFormatting>
  <conditionalFormatting sqref="C24:AF24">
    <cfRule type="cellIs" dxfId="487" priority="41" operator="equal">
      <formula>"N/A"</formula>
    </cfRule>
    <cfRule type="cellIs" dxfId="486" priority="42" operator="equal">
      <formula>"Not Met"</formula>
    </cfRule>
  </conditionalFormatting>
  <conditionalFormatting sqref="C32:AF32">
    <cfRule type="cellIs" dxfId="485" priority="39" operator="equal">
      <formula>"N/A"</formula>
    </cfRule>
    <cfRule type="cellIs" dxfId="484" priority="40" operator="equal">
      <formula>"Not Met"</formula>
    </cfRule>
  </conditionalFormatting>
  <conditionalFormatting sqref="C34:AF34">
    <cfRule type="cellIs" dxfId="483" priority="37" operator="equal">
      <formula>"N/A"</formula>
    </cfRule>
    <cfRule type="cellIs" dxfId="482" priority="38" operator="equal">
      <formula>"Not Met"</formula>
    </cfRule>
  </conditionalFormatting>
  <conditionalFormatting sqref="C36:AF36">
    <cfRule type="cellIs" dxfId="481" priority="35" operator="equal">
      <formula>"N/A"</formula>
    </cfRule>
    <cfRule type="cellIs" dxfId="480" priority="36" operator="equal">
      <formula>"Not Met"</formula>
    </cfRule>
  </conditionalFormatting>
  <conditionalFormatting sqref="C16:AF16">
    <cfRule type="cellIs" dxfId="479" priority="27" operator="equal">
      <formula>"N/A"</formula>
    </cfRule>
    <cfRule type="cellIs" dxfId="478" priority="28" operator="equal">
      <formula>"Not Met"</formula>
    </cfRule>
  </conditionalFormatting>
  <conditionalFormatting sqref="C20:AF20">
    <cfRule type="cellIs" dxfId="477" priority="25" operator="equal">
      <formula>"N/A"</formula>
    </cfRule>
    <cfRule type="cellIs" dxfId="476" priority="26" operator="equal">
      <formula>"Not Met"</formula>
    </cfRule>
  </conditionalFormatting>
  <conditionalFormatting sqref="C58:AF58">
    <cfRule type="cellIs" dxfId="475" priority="17" operator="equal">
      <formula>"N/A"</formula>
    </cfRule>
    <cfRule type="cellIs" dxfId="474" priority="18" operator="equal">
      <formula>"Not Met"</formula>
    </cfRule>
  </conditionalFormatting>
  <conditionalFormatting sqref="C56:AF56">
    <cfRule type="cellIs" dxfId="473" priority="13" operator="equal">
      <formula>"N/A"</formula>
    </cfRule>
    <cfRule type="cellIs" dxfId="472" priority="14" operator="equal">
      <formula>"Not Met"</formula>
    </cfRule>
  </conditionalFormatting>
  <conditionalFormatting sqref="C48:AF48">
    <cfRule type="cellIs" dxfId="471" priority="11" operator="equal">
      <formula>"N/A"</formula>
    </cfRule>
    <cfRule type="cellIs" dxfId="470" priority="12" operator="equal">
      <formula>"Not Met"</formula>
    </cfRule>
  </conditionalFormatting>
  <conditionalFormatting sqref="C46:AF46">
    <cfRule type="cellIs" dxfId="469" priority="9" operator="equal">
      <formula>"N/A"</formula>
    </cfRule>
    <cfRule type="cellIs" dxfId="468" priority="10" operator="equal">
      <formula>"Not Met"</formula>
    </cfRule>
  </conditionalFormatting>
  <conditionalFormatting sqref="C44:AF44">
    <cfRule type="cellIs" dxfId="467" priority="7" operator="equal">
      <formula>"N/A"</formula>
    </cfRule>
    <cfRule type="cellIs" dxfId="466" priority="8" operator="equal">
      <formula>"Not Met"</formula>
    </cfRule>
  </conditionalFormatting>
  <conditionalFormatting sqref="C52:AF52">
    <cfRule type="cellIs" dxfId="465" priority="5" operator="equal">
      <formula>"N/A"</formula>
    </cfRule>
    <cfRule type="cellIs" dxfId="464" priority="6" operator="equal">
      <formula>"Not Met"</formula>
    </cfRule>
  </conditionalFormatting>
  <conditionalFormatting sqref="C50:AF50">
    <cfRule type="cellIs" dxfId="463" priority="3" operator="equal">
      <formula>"N/A"</formula>
    </cfRule>
    <cfRule type="cellIs" dxfId="462" priority="4" operator="equal">
      <formula>"Not Met"</formula>
    </cfRule>
  </conditionalFormatting>
  <conditionalFormatting sqref="C54:AF54">
    <cfRule type="cellIs" dxfId="461" priority="1" operator="equal">
      <formula>"N/A"</formula>
    </cfRule>
    <cfRule type="cellIs" dxfId="460" priority="2" operator="equal">
      <formula>"Not Met"</formula>
    </cfRule>
  </conditionalFormatting>
  <dataValidations count="2">
    <dataValidation type="list" allowBlank="1" showInputMessage="1" showErrorMessage="1" sqref="C14:AF14 C22:AF22 C24:AF24 C32:AF32 C34:AF34 C36:AF36 C38:AF38 C40:AF40 C26:AF26 C18:AF18 C16:AF16 C20:AF20 C28:AF28 C30:AF30 C58:AF58 C42:AF42 C56:AF56 C48:AF48 C46:AF46 C44:AF44 C52:AF52 C50:AF50 C54:AF54">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Assertive Community Treatment Team (ACTT)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6"/>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191</v>
      </c>
      <c r="D3" s="445"/>
      <c r="E3" s="445"/>
      <c r="F3" s="445"/>
      <c r="G3" s="445"/>
      <c r="H3" s="445"/>
      <c r="I3" s="445"/>
      <c r="J3" s="445"/>
      <c r="K3" s="445"/>
      <c r="L3" s="444"/>
      <c r="M3" s="445" t="s">
        <v>191</v>
      </c>
      <c r="N3" s="445"/>
      <c r="O3" s="445"/>
      <c r="P3" s="445"/>
      <c r="Q3" s="445"/>
      <c r="R3" s="445"/>
      <c r="S3" s="445"/>
      <c r="T3" s="445"/>
      <c r="U3" s="445"/>
      <c r="V3" s="444"/>
      <c r="W3" s="445" t="s">
        <v>191</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97"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98"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97"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98"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97"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98"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97"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98"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97"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98"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97"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98"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97"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98"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97"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98"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97"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98"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97"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98"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99"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98"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97"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98"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99"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98"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97"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98"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97"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700"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3" t="s">
        <v>295</v>
      </c>
      <c r="B42" s="697" t="s">
        <v>339</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25.5">
      <c r="A44" s="671" t="s">
        <v>296</v>
      </c>
      <c r="B44" s="697" t="s">
        <v>340</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38.25">
      <c r="A46" s="673" t="s">
        <v>323</v>
      </c>
      <c r="B46" s="697" t="s">
        <v>341</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6"/>
      <c r="AG46" s="680">
        <f t="shared" ref="AG46" si="72">COUNTIF(C46:AF46,"=Met")</f>
        <v>0</v>
      </c>
      <c r="AH46" s="681">
        <f t="shared" ref="AH46" si="73">IF(SUM(AG46,AI46)=0,0,AG46/SUM(AG46,AI46))</f>
        <v>0</v>
      </c>
      <c r="AI46" s="682">
        <f t="shared" ref="AI46" si="74">COUNTIF(C46:AF46,"=Not Met")</f>
        <v>0</v>
      </c>
      <c r="AJ46" s="681">
        <f t="shared" ref="AJ46" si="75">IF(SUM(AG46,AI46)=0,0,AI46/SUM(AG46,AI46))</f>
        <v>0</v>
      </c>
      <c r="AK46" s="683">
        <f t="shared" ref="AK46" si="76">COUNTIF(C46:AF46,"=N/A")</f>
        <v>0</v>
      </c>
    </row>
    <row r="47" spans="1:37">
      <c r="A47" s="669"/>
      <c r="B47" s="698" t="s">
        <v>175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7"/>
      <c r="AG47" s="458"/>
      <c r="AH47" s="459"/>
      <c r="AI47" s="460"/>
      <c r="AJ47" s="459"/>
      <c r="AK47" s="461"/>
    </row>
    <row r="48" spans="1:37" ht="25.5">
      <c r="A48" s="671" t="s">
        <v>324</v>
      </c>
      <c r="B48" s="697" t="s">
        <v>342</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6"/>
      <c r="AG48" s="680">
        <f t="shared" ref="AG48" si="77">COUNTIF(C48:AF48,"=Met")</f>
        <v>0</v>
      </c>
      <c r="AH48" s="681">
        <f t="shared" ref="AH48" si="78">IF(SUM(AG48,AI48)=0,0,AG48/SUM(AG48,AI48))</f>
        <v>0</v>
      </c>
      <c r="AI48" s="682">
        <f t="shared" ref="AI48" si="79">COUNTIF(C48:AF48,"=Not Met")</f>
        <v>0</v>
      </c>
      <c r="AJ48" s="681">
        <f t="shared" ref="AJ48" si="80">IF(SUM(AG48,AI48)=0,0,AI48/SUM(AG48,AI48))</f>
        <v>0</v>
      </c>
      <c r="AK48" s="683">
        <f t="shared" ref="AK48" si="81">COUNTIF(C48:AF48,"=N/A")</f>
        <v>0</v>
      </c>
    </row>
    <row r="49" spans="1:37">
      <c r="A49" s="669"/>
      <c r="B49" s="698" t="s">
        <v>175</v>
      </c>
      <c r="C49" s="476"/>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7"/>
      <c r="AG49" s="458"/>
      <c r="AH49" s="459"/>
      <c r="AI49" s="460"/>
      <c r="AJ49" s="459"/>
      <c r="AK49" s="461"/>
    </row>
    <row r="50" spans="1:37" ht="76.5">
      <c r="A50" s="673" t="s">
        <v>325</v>
      </c>
      <c r="B50" s="697" t="s">
        <v>343</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6"/>
      <c r="AG50" s="680">
        <f t="shared" ref="AG50" si="82">COUNTIF(C50:AF50,"=Met")</f>
        <v>0</v>
      </c>
      <c r="AH50" s="681">
        <f t="shared" ref="AH50" si="83">IF(SUM(AG50,AI50)=0,0,AG50/SUM(AG50,AI50))</f>
        <v>0</v>
      </c>
      <c r="AI50" s="682">
        <f t="shared" ref="AI50" si="84">COUNTIF(C50:AF50,"=Not Met")</f>
        <v>0</v>
      </c>
      <c r="AJ50" s="681">
        <f t="shared" ref="AJ50" si="85">IF(SUM(AG50,AI50)=0,0,AI50/SUM(AG50,AI50))</f>
        <v>0</v>
      </c>
      <c r="AK50" s="683">
        <f t="shared" ref="AK50" si="86">COUNTIF(C50:AF50,"=N/A")</f>
        <v>0</v>
      </c>
    </row>
    <row r="51" spans="1:37">
      <c r="A51" s="669"/>
      <c r="B51" s="698" t="s">
        <v>175</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7"/>
      <c r="AG51" s="458"/>
      <c r="AH51" s="459"/>
      <c r="AI51" s="460"/>
      <c r="AJ51" s="459"/>
      <c r="AK51" s="461"/>
    </row>
    <row r="52" spans="1:37" ht="89.25">
      <c r="A52" s="671" t="s">
        <v>326</v>
      </c>
      <c r="B52" s="697" t="s">
        <v>344</v>
      </c>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6"/>
      <c r="AG52" s="680">
        <f t="shared" ref="AG52" si="87">COUNTIF(C52:AF52,"=Met")</f>
        <v>0</v>
      </c>
      <c r="AH52" s="681">
        <f t="shared" ref="AH52" si="88">IF(SUM(AG52,AI52)=0,0,AG52/SUM(AG52,AI52))</f>
        <v>0</v>
      </c>
      <c r="AI52" s="682">
        <f t="shared" ref="AI52" si="89">COUNTIF(C52:AF52,"=Not Met")</f>
        <v>0</v>
      </c>
      <c r="AJ52" s="681">
        <f t="shared" ref="AJ52" si="90">IF(SUM(AG52,AI52)=0,0,AI52/SUM(AG52,AI52))</f>
        <v>0</v>
      </c>
      <c r="AK52" s="683">
        <f t="shared" ref="AK52" si="91">COUNTIF(C52:AF52,"=N/A")</f>
        <v>0</v>
      </c>
    </row>
    <row r="53" spans="1:37">
      <c r="A53" s="669"/>
      <c r="B53" s="698" t="s">
        <v>175</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7"/>
      <c r="AG53" s="458"/>
      <c r="AH53" s="459"/>
      <c r="AI53" s="460"/>
      <c r="AJ53" s="459"/>
      <c r="AK53" s="461"/>
    </row>
    <row r="54" spans="1:37" ht="38.25">
      <c r="A54" s="673" t="s">
        <v>327</v>
      </c>
      <c r="B54" s="697" t="s">
        <v>345</v>
      </c>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6"/>
      <c r="AG54" s="680">
        <f t="shared" ref="AG54" si="92">COUNTIF(C54:AF54,"=Met")</f>
        <v>0</v>
      </c>
      <c r="AH54" s="681">
        <f t="shared" ref="AH54" si="93">IF(SUM(AG54,AI54)=0,0,AG54/SUM(AG54,AI54))</f>
        <v>0</v>
      </c>
      <c r="AI54" s="682">
        <f t="shared" ref="AI54" si="94">COUNTIF(C54:AF54,"=Not Met")</f>
        <v>0</v>
      </c>
      <c r="AJ54" s="681">
        <f t="shared" ref="AJ54" si="95">IF(SUM(AG54,AI54)=0,0,AI54/SUM(AG54,AI54))</f>
        <v>0</v>
      </c>
      <c r="AK54" s="683">
        <f t="shared" ref="AK54" si="96">COUNTIF(C54:AF54,"=N/A")</f>
        <v>0</v>
      </c>
    </row>
    <row r="55" spans="1:37">
      <c r="A55" s="669"/>
      <c r="B55" s="698" t="s">
        <v>175</v>
      </c>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7"/>
      <c r="AG55" s="458"/>
      <c r="AH55" s="459"/>
      <c r="AI55" s="460"/>
      <c r="AJ55" s="459"/>
      <c r="AK55" s="461"/>
    </row>
    <row r="56" spans="1:37" ht="51">
      <c r="A56" s="671" t="s">
        <v>328</v>
      </c>
      <c r="B56" s="697" t="s">
        <v>346</v>
      </c>
      <c r="C56" s="440"/>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72"/>
      <c r="AG56" s="64">
        <f t="shared" ref="AG56" si="97">COUNTIF(C56:AF56,"=Met")</f>
        <v>0</v>
      </c>
      <c r="AH56" s="65">
        <f t="shared" ref="AH56" si="98">IF(SUM(AG56,AI56)=0,0,AG56/SUM(AG56,AI56))</f>
        <v>0</v>
      </c>
      <c r="AI56" s="66">
        <f t="shared" ref="AI56" si="99">COUNTIF(C56:AF56,"=Not Met")</f>
        <v>0</v>
      </c>
      <c r="AJ56" s="65">
        <f t="shared" ref="AJ56" si="100">IF(SUM(AG56,AI56)=0,0,AI56/SUM(AG56,AI56))</f>
        <v>0</v>
      </c>
      <c r="AK56" s="67">
        <f t="shared" ref="AK56" si="101">COUNTIF(C56:AF56,"=N/A")</f>
        <v>0</v>
      </c>
    </row>
    <row r="57" spans="1:37" ht="15" thickBot="1">
      <c r="A57" s="672"/>
      <c r="B57" s="701" t="s">
        <v>175</v>
      </c>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9"/>
      <c r="AG57" s="462"/>
      <c r="AH57" s="463"/>
      <c r="AI57" s="464"/>
      <c r="AJ57" s="463"/>
      <c r="AK57" s="465"/>
    </row>
    <row r="58" spans="1:37" ht="15" thickBot="1">
      <c r="B58" s="446"/>
    </row>
    <row r="59" spans="1:37" s="204" customFormat="1" ht="13.9" customHeight="1">
      <c r="B59" s="275" t="s">
        <v>56</v>
      </c>
      <c r="C59" s="276">
        <f t="shared" ref="C59:AF59" si="102">COUNTIF(C14:C57,"=Met")</f>
        <v>0</v>
      </c>
      <c r="D59" s="277">
        <f t="shared" si="102"/>
        <v>0</v>
      </c>
      <c r="E59" s="277">
        <f t="shared" si="102"/>
        <v>0</v>
      </c>
      <c r="F59" s="277">
        <f t="shared" si="102"/>
        <v>0</v>
      </c>
      <c r="G59" s="277">
        <f t="shared" si="102"/>
        <v>0</v>
      </c>
      <c r="H59" s="277">
        <f t="shared" si="102"/>
        <v>0</v>
      </c>
      <c r="I59" s="277">
        <f t="shared" si="102"/>
        <v>0</v>
      </c>
      <c r="J59" s="277">
        <f t="shared" si="102"/>
        <v>0</v>
      </c>
      <c r="K59" s="277">
        <f t="shared" si="102"/>
        <v>0</v>
      </c>
      <c r="L59" s="277">
        <f t="shared" si="102"/>
        <v>0</v>
      </c>
      <c r="M59" s="277">
        <f t="shared" si="102"/>
        <v>0</v>
      </c>
      <c r="N59" s="277">
        <f t="shared" si="102"/>
        <v>0</v>
      </c>
      <c r="O59" s="277">
        <f t="shared" si="102"/>
        <v>0</v>
      </c>
      <c r="P59" s="277">
        <f t="shared" si="102"/>
        <v>0</v>
      </c>
      <c r="Q59" s="277">
        <f t="shared" si="102"/>
        <v>0</v>
      </c>
      <c r="R59" s="277">
        <f t="shared" si="102"/>
        <v>0</v>
      </c>
      <c r="S59" s="277">
        <f t="shared" si="102"/>
        <v>0</v>
      </c>
      <c r="T59" s="277">
        <f t="shared" si="102"/>
        <v>0</v>
      </c>
      <c r="U59" s="277">
        <f t="shared" si="102"/>
        <v>0</v>
      </c>
      <c r="V59" s="277">
        <f t="shared" si="102"/>
        <v>0</v>
      </c>
      <c r="W59" s="277">
        <f t="shared" si="102"/>
        <v>0</v>
      </c>
      <c r="X59" s="277">
        <f t="shared" si="102"/>
        <v>0</v>
      </c>
      <c r="Y59" s="277">
        <f t="shared" si="102"/>
        <v>0</v>
      </c>
      <c r="Z59" s="277">
        <f t="shared" si="102"/>
        <v>0</v>
      </c>
      <c r="AA59" s="277">
        <f t="shared" si="102"/>
        <v>0</v>
      </c>
      <c r="AB59" s="277">
        <f t="shared" si="102"/>
        <v>0</v>
      </c>
      <c r="AC59" s="277">
        <f t="shared" si="102"/>
        <v>0</v>
      </c>
      <c r="AD59" s="277">
        <f t="shared" si="102"/>
        <v>0</v>
      </c>
      <c r="AE59" s="277">
        <f t="shared" si="102"/>
        <v>0</v>
      </c>
      <c r="AF59" s="277">
        <f t="shared" si="102"/>
        <v>0</v>
      </c>
      <c r="AH59" s="273"/>
      <c r="AI59" s="274"/>
      <c r="AJ59" s="273"/>
      <c r="AK59" s="274"/>
    </row>
    <row r="60" spans="1:37" s="204" customFormat="1" ht="13.9" customHeight="1">
      <c r="B60" s="275" t="s">
        <v>57</v>
      </c>
      <c r="C60" s="279">
        <f t="shared" ref="C60:AF60" si="103">IF(SUM(C59,C61)=0,0,C59/SUM(C59,C61))</f>
        <v>0</v>
      </c>
      <c r="D60" s="280">
        <f t="shared" si="103"/>
        <v>0</v>
      </c>
      <c r="E60" s="280">
        <f t="shared" si="103"/>
        <v>0</v>
      </c>
      <c r="F60" s="280">
        <f t="shared" si="103"/>
        <v>0</v>
      </c>
      <c r="G60" s="280">
        <f t="shared" si="103"/>
        <v>0</v>
      </c>
      <c r="H60" s="280">
        <f t="shared" si="103"/>
        <v>0</v>
      </c>
      <c r="I60" s="280">
        <f t="shared" si="103"/>
        <v>0</v>
      </c>
      <c r="J60" s="280">
        <f t="shared" si="103"/>
        <v>0</v>
      </c>
      <c r="K60" s="280">
        <f t="shared" si="103"/>
        <v>0</v>
      </c>
      <c r="L60" s="280">
        <f t="shared" si="103"/>
        <v>0</v>
      </c>
      <c r="M60" s="280">
        <f t="shared" si="103"/>
        <v>0</v>
      </c>
      <c r="N60" s="280">
        <f t="shared" si="103"/>
        <v>0</v>
      </c>
      <c r="O60" s="280">
        <f t="shared" si="103"/>
        <v>0</v>
      </c>
      <c r="P60" s="280">
        <f t="shared" si="103"/>
        <v>0</v>
      </c>
      <c r="Q60" s="280">
        <f t="shared" si="103"/>
        <v>0</v>
      </c>
      <c r="R60" s="280">
        <f t="shared" si="103"/>
        <v>0</v>
      </c>
      <c r="S60" s="280">
        <f t="shared" si="103"/>
        <v>0</v>
      </c>
      <c r="T60" s="280">
        <f t="shared" si="103"/>
        <v>0</v>
      </c>
      <c r="U60" s="280">
        <f t="shared" si="103"/>
        <v>0</v>
      </c>
      <c r="V60" s="280">
        <f t="shared" si="103"/>
        <v>0</v>
      </c>
      <c r="W60" s="280">
        <f t="shared" si="103"/>
        <v>0</v>
      </c>
      <c r="X60" s="280">
        <f t="shared" si="103"/>
        <v>0</v>
      </c>
      <c r="Y60" s="280">
        <f t="shared" si="103"/>
        <v>0</v>
      </c>
      <c r="Z60" s="280">
        <f t="shared" si="103"/>
        <v>0</v>
      </c>
      <c r="AA60" s="280">
        <f t="shared" si="103"/>
        <v>0</v>
      </c>
      <c r="AB60" s="280">
        <f t="shared" si="103"/>
        <v>0</v>
      </c>
      <c r="AC60" s="280">
        <f t="shared" si="103"/>
        <v>0</v>
      </c>
      <c r="AD60" s="280">
        <f t="shared" si="103"/>
        <v>0</v>
      </c>
      <c r="AE60" s="280">
        <f t="shared" si="103"/>
        <v>0</v>
      </c>
      <c r="AF60" s="280">
        <f t="shared" si="103"/>
        <v>0</v>
      </c>
      <c r="AH60" s="273"/>
      <c r="AI60" s="274"/>
      <c r="AJ60" s="273"/>
      <c r="AK60" s="274"/>
    </row>
    <row r="61" spans="1:37" s="204" customFormat="1" ht="13.9" customHeight="1">
      <c r="B61" s="275" t="s">
        <v>58</v>
      </c>
      <c r="C61" s="282">
        <f t="shared" ref="C61:AF61" si="104">COUNTIF(C14:C57,"=Not Met")</f>
        <v>0</v>
      </c>
      <c r="D61" s="283">
        <f t="shared" si="104"/>
        <v>0</v>
      </c>
      <c r="E61" s="283">
        <f t="shared" si="104"/>
        <v>0</v>
      </c>
      <c r="F61" s="283">
        <f t="shared" si="104"/>
        <v>0</v>
      </c>
      <c r="G61" s="283">
        <f t="shared" si="104"/>
        <v>0</v>
      </c>
      <c r="H61" s="283">
        <f t="shared" si="104"/>
        <v>0</v>
      </c>
      <c r="I61" s="283">
        <f t="shared" si="104"/>
        <v>0</v>
      </c>
      <c r="J61" s="283">
        <f t="shared" si="104"/>
        <v>0</v>
      </c>
      <c r="K61" s="283">
        <f t="shared" si="104"/>
        <v>0</v>
      </c>
      <c r="L61" s="283">
        <f t="shared" si="104"/>
        <v>0</v>
      </c>
      <c r="M61" s="283">
        <f t="shared" si="104"/>
        <v>0</v>
      </c>
      <c r="N61" s="283">
        <f t="shared" si="104"/>
        <v>0</v>
      </c>
      <c r="O61" s="283">
        <f t="shared" si="104"/>
        <v>0</v>
      </c>
      <c r="P61" s="283">
        <f t="shared" si="104"/>
        <v>0</v>
      </c>
      <c r="Q61" s="283">
        <f t="shared" si="104"/>
        <v>0</v>
      </c>
      <c r="R61" s="283">
        <f t="shared" si="104"/>
        <v>0</v>
      </c>
      <c r="S61" s="283">
        <f t="shared" si="104"/>
        <v>0</v>
      </c>
      <c r="T61" s="283">
        <f t="shared" si="104"/>
        <v>0</v>
      </c>
      <c r="U61" s="283">
        <f t="shared" si="104"/>
        <v>0</v>
      </c>
      <c r="V61" s="283">
        <f t="shared" si="104"/>
        <v>0</v>
      </c>
      <c r="W61" s="283">
        <f t="shared" si="104"/>
        <v>0</v>
      </c>
      <c r="X61" s="283">
        <f t="shared" si="104"/>
        <v>0</v>
      </c>
      <c r="Y61" s="283">
        <f t="shared" si="104"/>
        <v>0</v>
      </c>
      <c r="Z61" s="283">
        <f t="shared" si="104"/>
        <v>0</v>
      </c>
      <c r="AA61" s="283">
        <f t="shared" si="104"/>
        <v>0</v>
      </c>
      <c r="AB61" s="283">
        <f t="shared" si="104"/>
        <v>0</v>
      </c>
      <c r="AC61" s="283">
        <f t="shared" si="104"/>
        <v>0</v>
      </c>
      <c r="AD61" s="283">
        <f t="shared" si="104"/>
        <v>0</v>
      </c>
      <c r="AE61" s="283">
        <f t="shared" si="104"/>
        <v>0</v>
      </c>
      <c r="AF61" s="283">
        <f t="shared" si="104"/>
        <v>0</v>
      </c>
      <c r="AH61" s="273"/>
      <c r="AI61" s="274"/>
      <c r="AJ61" s="273"/>
      <c r="AK61" s="274"/>
    </row>
    <row r="62" spans="1:37" s="204" customFormat="1" ht="13.9" customHeight="1">
      <c r="B62" s="275" t="s">
        <v>59</v>
      </c>
      <c r="C62" s="279">
        <f t="shared" ref="C62:AF62" si="105">IF(SUM(C59,C61)=0,0,C61/SUM(C59,C61))</f>
        <v>0</v>
      </c>
      <c r="D62" s="280">
        <f t="shared" si="105"/>
        <v>0</v>
      </c>
      <c r="E62" s="280">
        <f t="shared" si="105"/>
        <v>0</v>
      </c>
      <c r="F62" s="280">
        <f t="shared" si="105"/>
        <v>0</v>
      </c>
      <c r="G62" s="280">
        <f t="shared" si="105"/>
        <v>0</v>
      </c>
      <c r="H62" s="280">
        <f t="shared" si="105"/>
        <v>0</v>
      </c>
      <c r="I62" s="280">
        <f t="shared" si="105"/>
        <v>0</v>
      </c>
      <c r="J62" s="280">
        <f t="shared" si="105"/>
        <v>0</v>
      </c>
      <c r="K62" s="280">
        <f t="shared" si="105"/>
        <v>0</v>
      </c>
      <c r="L62" s="280">
        <f t="shared" si="105"/>
        <v>0</v>
      </c>
      <c r="M62" s="280">
        <f t="shared" si="105"/>
        <v>0</v>
      </c>
      <c r="N62" s="280">
        <f t="shared" si="105"/>
        <v>0</v>
      </c>
      <c r="O62" s="280">
        <f t="shared" si="105"/>
        <v>0</v>
      </c>
      <c r="P62" s="280">
        <f t="shared" si="105"/>
        <v>0</v>
      </c>
      <c r="Q62" s="280">
        <f t="shared" si="105"/>
        <v>0</v>
      </c>
      <c r="R62" s="280">
        <f t="shared" si="105"/>
        <v>0</v>
      </c>
      <c r="S62" s="280">
        <f t="shared" si="105"/>
        <v>0</v>
      </c>
      <c r="T62" s="280">
        <f t="shared" si="105"/>
        <v>0</v>
      </c>
      <c r="U62" s="280">
        <f t="shared" si="105"/>
        <v>0</v>
      </c>
      <c r="V62" s="280">
        <f t="shared" si="105"/>
        <v>0</v>
      </c>
      <c r="W62" s="280">
        <f t="shared" si="105"/>
        <v>0</v>
      </c>
      <c r="X62" s="280">
        <f t="shared" si="105"/>
        <v>0</v>
      </c>
      <c r="Y62" s="280">
        <f t="shared" si="105"/>
        <v>0</v>
      </c>
      <c r="Z62" s="280">
        <f t="shared" si="105"/>
        <v>0</v>
      </c>
      <c r="AA62" s="280">
        <f t="shared" si="105"/>
        <v>0</v>
      </c>
      <c r="AB62" s="280">
        <f t="shared" si="105"/>
        <v>0</v>
      </c>
      <c r="AC62" s="280">
        <f t="shared" si="105"/>
        <v>0</v>
      </c>
      <c r="AD62" s="280">
        <f t="shared" si="105"/>
        <v>0</v>
      </c>
      <c r="AE62" s="280">
        <f t="shared" si="105"/>
        <v>0</v>
      </c>
      <c r="AF62" s="280">
        <f t="shared" si="105"/>
        <v>0</v>
      </c>
      <c r="AH62" s="273"/>
      <c r="AI62" s="274"/>
      <c r="AJ62" s="273"/>
      <c r="AK62" s="274"/>
    </row>
    <row r="63" spans="1:37" s="204" customFormat="1" ht="13.9" customHeight="1" thickBot="1">
      <c r="B63" s="275" t="s">
        <v>60</v>
      </c>
      <c r="C63" s="285">
        <f t="shared" ref="C63:AF63" si="106">COUNTIF(C14:C57,"=N/A")</f>
        <v>0</v>
      </c>
      <c r="D63" s="286">
        <f t="shared" si="106"/>
        <v>0</v>
      </c>
      <c r="E63" s="286">
        <f t="shared" si="106"/>
        <v>0</v>
      </c>
      <c r="F63" s="286">
        <f t="shared" si="106"/>
        <v>0</v>
      </c>
      <c r="G63" s="286">
        <f t="shared" si="106"/>
        <v>0</v>
      </c>
      <c r="H63" s="286">
        <f t="shared" si="106"/>
        <v>0</v>
      </c>
      <c r="I63" s="286">
        <f t="shared" si="106"/>
        <v>0</v>
      </c>
      <c r="J63" s="286">
        <f t="shared" si="106"/>
        <v>0</v>
      </c>
      <c r="K63" s="286">
        <f t="shared" si="106"/>
        <v>0</v>
      </c>
      <c r="L63" s="286">
        <f t="shared" si="106"/>
        <v>0</v>
      </c>
      <c r="M63" s="286">
        <f t="shared" si="106"/>
        <v>0</v>
      </c>
      <c r="N63" s="286">
        <f t="shared" si="106"/>
        <v>0</v>
      </c>
      <c r="O63" s="286">
        <f t="shared" si="106"/>
        <v>0</v>
      </c>
      <c r="P63" s="286">
        <f t="shared" si="106"/>
        <v>0</v>
      </c>
      <c r="Q63" s="286">
        <f t="shared" si="106"/>
        <v>0</v>
      </c>
      <c r="R63" s="286">
        <f t="shared" si="106"/>
        <v>0</v>
      </c>
      <c r="S63" s="286">
        <f t="shared" si="106"/>
        <v>0</v>
      </c>
      <c r="T63" s="286">
        <f t="shared" si="106"/>
        <v>0</v>
      </c>
      <c r="U63" s="286">
        <f t="shared" si="106"/>
        <v>0</v>
      </c>
      <c r="V63" s="286">
        <f t="shared" si="106"/>
        <v>0</v>
      </c>
      <c r="W63" s="286">
        <f t="shared" si="106"/>
        <v>0</v>
      </c>
      <c r="X63" s="286">
        <f t="shared" si="106"/>
        <v>0</v>
      </c>
      <c r="Y63" s="286">
        <f t="shared" si="106"/>
        <v>0</v>
      </c>
      <c r="Z63" s="286">
        <f t="shared" si="106"/>
        <v>0</v>
      </c>
      <c r="AA63" s="286">
        <f t="shared" si="106"/>
        <v>0</v>
      </c>
      <c r="AB63" s="286">
        <f t="shared" si="106"/>
        <v>0</v>
      </c>
      <c r="AC63" s="286">
        <f t="shared" si="106"/>
        <v>0</v>
      </c>
      <c r="AD63" s="286">
        <f t="shared" si="106"/>
        <v>0</v>
      </c>
      <c r="AE63" s="286">
        <f t="shared" si="106"/>
        <v>0</v>
      </c>
      <c r="AF63" s="286">
        <f t="shared" si="106"/>
        <v>0</v>
      </c>
      <c r="AH63" s="92"/>
      <c r="AI63" s="92"/>
      <c r="AJ63" s="92"/>
      <c r="AK63" s="92"/>
    </row>
    <row r="64" spans="1:37" s="204" customFormat="1" ht="13.9" customHeight="1" thickBot="1">
      <c r="B64" s="861"/>
      <c r="C64" s="862"/>
      <c r="D64" s="862"/>
      <c r="E64" s="862"/>
      <c r="F64" s="862"/>
      <c r="G64" s="862"/>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row>
    <row r="65" spans="3:32" ht="15" thickBot="1">
      <c r="C65" s="439" t="s">
        <v>174</v>
      </c>
      <c r="D65" s="438"/>
      <c r="E65" s="438"/>
      <c r="F65" s="438"/>
      <c r="G65" s="438"/>
      <c r="H65" s="438"/>
      <c r="I65" s="438"/>
      <c r="J65" s="438"/>
      <c r="K65" s="438"/>
      <c r="L65" s="437"/>
      <c r="M65" s="439" t="s">
        <v>173</v>
      </c>
      <c r="N65" s="438"/>
      <c r="O65" s="438"/>
      <c r="P65" s="438"/>
      <c r="Q65" s="438"/>
      <c r="R65" s="438"/>
      <c r="S65" s="438"/>
      <c r="T65" s="438"/>
      <c r="U65" s="438"/>
      <c r="V65" s="437"/>
      <c r="W65" s="439" t="s">
        <v>172</v>
      </c>
      <c r="X65" s="438"/>
      <c r="Y65" s="438"/>
      <c r="Z65" s="438"/>
      <c r="AA65" s="438"/>
      <c r="AB65" s="438"/>
      <c r="AC65" s="438"/>
      <c r="AD65" s="438"/>
      <c r="AE65" s="438"/>
      <c r="AF65" s="437"/>
    </row>
    <row r="66" spans="3:32" ht="49.9" customHeight="1" thickBot="1">
      <c r="C66" s="863"/>
      <c r="D66" s="864"/>
      <c r="E66" s="864"/>
      <c r="F66" s="864"/>
      <c r="G66" s="864"/>
      <c r="H66" s="864"/>
      <c r="I66" s="864"/>
      <c r="J66" s="864"/>
      <c r="K66" s="864"/>
      <c r="L66" s="865"/>
      <c r="M66" s="863"/>
      <c r="N66" s="864"/>
      <c r="O66" s="864"/>
      <c r="P66" s="864"/>
      <c r="Q66" s="864"/>
      <c r="R66" s="864"/>
      <c r="S66" s="864"/>
      <c r="T66" s="864"/>
      <c r="U66" s="864"/>
      <c r="V66" s="865"/>
      <c r="W66" s="863"/>
      <c r="X66" s="864"/>
      <c r="Y66" s="864"/>
      <c r="Z66" s="864"/>
      <c r="AA66" s="864"/>
      <c r="AB66" s="864"/>
      <c r="AC66" s="864"/>
      <c r="AD66" s="864"/>
      <c r="AE66" s="864"/>
      <c r="AF66" s="865"/>
    </row>
  </sheetData>
  <sheetProtection sheet="1" objects="1" scenarios="1"/>
  <mergeCells count="22">
    <mergeCell ref="B64:AK64"/>
    <mergeCell ref="C66:L66"/>
    <mergeCell ref="M66:V66"/>
    <mergeCell ref="W66:AF66"/>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32:AF32">
    <cfRule type="cellIs" dxfId="459" priority="43" operator="equal">
      <formula>"N/A"</formula>
    </cfRule>
    <cfRule type="cellIs" dxfId="458" priority="44" operator="equal">
      <formula>"Not Met"</formula>
    </cfRule>
  </conditionalFormatting>
  <conditionalFormatting sqref="C12:AF12">
    <cfRule type="cellIs" dxfId="457" priority="51" operator="equal">
      <formula>"N/A"</formula>
    </cfRule>
    <cfRule type="cellIs" dxfId="456" priority="52" operator="equal">
      <formula>"Not Met"</formula>
    </cfRule>
  </conditionalFormatting>
  <conditionalFormatting sqref="C14:AF14">
    <cfRule type="cellIs" dxfId="455" priority="49" operator="equal">
      <formula>"N/A"</formula>
    </cfRule>
    <cfRule type="cellIs" dxfId="454" priority="50" operator="equal">
      <formula>"Not Met"</formula>
    </cfRule>
  </conditionalFormatting>
  <conditionalFormatting sqref="C22:AF22">
    <cfRule type="cellIs" dxfId="453" priority="47" operator="equal">
      <formula>"N/A"</formula>
    </cfRule>
    <cfRule type="cellIs" dxfId="452" priority="48" operator="equal">
      <formula>"Not Met"</formula>
    </cfRule>
  </conditionalFormatting>
  <conditionalFormatting sqref="C40:AF40">
    <cfRule type="cellIs" dxfId="451" priority="35" operator="equal">
      <formula>"N/A"</formula>
    </cfRule>
    <cfRule type="cellIs" dxfId="450" priority="36" operator="equal">
      <formula>"Not Met"</formula>
    </cfRule>
  </conditionalFormatting>
  <conditionalFormatting sqref="C18:AF18">
    <cfRule type="cellIs" dxfId="449" priority="33" operator="equal">
      <formula>"N/A"</formula>
    </cfRule>
    <cfRule type="cellIs" dxfId="448" priority="34" operator="equal">
      <formula>"Not Met"</formula>
    </cfRule>
  </conditionalFormatting>
  <conditionalFormatting sqref="C24:AF24">
    <cfRule type="cellIs" dxfId="447" priority="45" operator="equal">
      <formula>"N/A"</formula>
    </cfRule>
    <cfRule type="cellIs" dxfId="446" priority="46" operator="equal">
      <formula>"Not Met"</formula>
    </cfRule>
  </conditionalFormatting>
  <conditionalFormatting sqref="C36:AF36">
    <cfRule type="cellIs" dxfId="445" priority="39" operator="equal">
      <formula>"N/A"</formula>
    </cfRule>
    <cfRule type="cellIs" dxfId="444" priority="40" operator="equal">
      <formula>"Not Met"</formula>
    </cfRule>
  </conditionalFormatting>
  <conditionalFormatting sqref="C38:AF38">
    <cfRule type="cellIs" dxfId="443" priority="37" operator="equal">
      <formula>"N/A"</formula>
    </cfRule>
    <cfRule type="cellIs" dxfId="442" priority="38" operator="equal">
      <formula>"Not Met"</formula>
    </cfRule>
  </conditionalFormatting>
  <conditionalFormatting sqref="C28:AF28">
    <cfRule type="cellIs" dxfId="441" priority="27" operator="equal">
      <formula>"N/A"</formula>
    </cfRule>
    <cfRule type="cellIs" dxfId="440" priority="28" operator="equal">
      <formula>"Not Met"</formula>
    </cfRule>
  </conditionalFormatting>
  <conditionalFormatting sqref="C30:AF30">
    <cfRule type="cellIs" dxfId="439" priority="25" operator="equal">
      <formula>"N/A"</formula>
    </cfRule>
    <cfRule type="cellIs" dxfId="438" priority="26" operator="equal">
      <formula>"Not Met"</formula>
    </cfRule>
  </conditionalFormatting>
  <conditionalFormatting sqref="C20:AF20">
    <cfRule type="cellIs" dxfId="437" priority="29" operator="equal">
      <formula>"N/A"</formula>
    </cfRule>
    <cfRule type="cellIs" dxfId="436" priority="30" operator="equal">
      <formula>"Not Met"</formula>
    </cfRule>
  </conditionalFormatting>
  <conditionalFormatting sqref="C16:AF16">
    <cfRule type="cellIs" dxfId="435" priority="31" operator="equal">
      <formula>"N/A"</formula>
    </cfRule>
    <cfRule type="cellIs" dxfId="434" priority="32" operator="equal">
      <formula>"Not Met"</formula>
    </cfRule>
  </conditionalFormatting>
  <conditionalFormatting sqref="C46:AF46">
    <cfRule type="cellIs" dxfId="433" priority="11" operator="equal">
      <formula>"N/A"</formula>
    </cfRule>
    <cfRule type="cellIs" dxfId="432" priority="12" operator="equal">
      <formula>"Not Met"</formula>
    </cfRule>
  </conditionalFormatting>
  <conditionalFormatting sqref="C54:AF54">
    <cfRule type="cellIs" dxfId="431" priority="3" operator="equal">
      <formula>"N/A"</formula>
    </cfRule>
    <cfRule type="cellIs" dxfId="430" priority="4" operator="equal">
      <formula>"Not Met"</formula>
    </cfRule>
  </conditionalFormatting>
  <conditionalFormatting sqref="C50:AF50">
    <cfRule type="cellIs" dxfId="429" priority="5" operator="equal">
      <formula>"N/A"</formula>
    </cfRule>
    <cfRule type="cellIs" dxfId="428" priority="6" operator="equal">
      <formula>"Not Met"</formula>
    </cfRule>
  </conditionalFormatting>
  <conditionalFormatting sqref="C26:AF26">
    <cfRule type="cellIs" dxfId="427" priority="23" operator="equal">
      <formula>"N/A"</formula>
    </cfRule>
    <cfRule type="cellIs" dxfId="426" priority="24" operator="equal">
      <formula>"Not Met"</formula>
    </cfRule>
  </conditionalFormatting>
  <conditionalFormatting sqref="C34:AF34">
    <cfRule type="cellIs" dxfId="425" priority="41" operator="equal">
      <formula>"N/A"</formula>
    </cfRule>
    <cfRule type="cellIs" dxfId="424" priority="42" operator="equal">
      <formula>"Not Met"</formula>
    </cfRule>
  </conditionalFormatting>
  <conditionalFormatting sqref="C42:AF42">
    <cfRule type="cellIs" dxfId="423" priority="15" operator="equal">
      <formula>"N/A"</formula>
    </cfRule>
    <cfRule type="cellIs" dxfId="422" priority="16" operator="equal">
      <formula>"Not Met"</formula>
    </cfRule>
  </conditionalFormatting>
  <conditionalFormatting sqref="C48:AF48">
    <cfRule type="cellIs" dxfId="421" priority="13" operator="equal">
      <formula>"N/A"</formula>
    </cfRule>
    <cfRule type="cellIs" dxfId="420" priority="14" operator="equal">
      <formula>"Not Met"</formula>
    </cfRule>
  </conditionalFormatting>
  <conditionalFormatting sqref="C56:AF56">
    <cfRule type="cellIs" dxfId="419" priority="1" operator="equal">
      <formula>"N/A"</formula>
    </cfRule>
    <cfRule type="cellIs" dxfId="418" priority="2" operator="equal">
      <formula>"Not Met"</formula>
    </cfRule>
  </conditionalFormatting>
  <conditionalFormatting sqref="C44:AF44">
    <cfRule type="cellIs" dxfId="417" priority="9" operator="equal">
      <formula>"N/A"</formula>
    </cfRule>
    <cfRule type="cellIs" dxfId="416" priority="10" operator="equal">
      <formula>"Not Met"</formula>
    </cfRule>
  </conditionalFormatting>
  <conditionalFormatting sqref="C52:AF52">
    <cfRule type="cellIs" dxfId="415" priority="7" operator="equal">
      <formula>"N/A"</formula>
    </cfRule>
    <cfRule type="cellIs" dxfId="414" priority="8" operator="equal">
      <formula>"Not Met"</formula>
    </cfRule>
  </conditionalFormatting>
  <dataValidations count="2">
    <dataValidation type="list" allowBlank="1" showInputMessage="1" showErrorMessage="1" sqref="C54:AF54 C30:AF30 C14:AF14 C22:AF22 C24:AF24 C32:AF32 C34:AF34 C36:AF36 C38:AF38 C40:AF40 C26:AF26 C18:AF18 C16:AF16 C20:AF20 C28:AF28 C42:AF42 C48:AF48 C46:AF46 C44:AF44 C52:AF52 C50:AF50 C56:AF56">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Community Support Team (CST)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71"/>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194</v>
      </c>
      <c r="D3" s="445"/>
      <c r="E3" s="445"/>
      <c r="F3" s="445"/>
      <c r="G3" s="445"/>
      <c r="H3" s="445"/>
      <c r="I3" s="445"/>
      <c r="J3" s="445"/>
      <c r="K3" s="445"/>
      <c r="L3" s="444"/>
      <c r="M3" s="445" t="s">
        <v>194</v>
      </c>
      <c r="N3" s="445"/>
      <c r="O3" s="445"/>
      <c r="P3" s="445"/>
      <c r="Q3" s="445"/>
      <c r="R3" s="445"/>
      <c r="S3" s="445"/>
      <c r="T3" s="445"/>
      <c r="U3" s="445"/>
      <c r="V3" s="444"/>
      <c r="W3" s="445" t="s">
        <v>194</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ht="15" customHeight="1">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ht="15" customHeight="1">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97"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98"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97"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98"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97"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98"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97"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98"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97"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98"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97"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98"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97"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98"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97"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98"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97"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98"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99"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98"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97"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98"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99"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98"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97"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98"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97"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700"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39" thickTop="1">
      <c r="A42" s="673" t="s">
        <v>295</v>
      </c>
      <c r="B42" s="697" t="s">
        <v>351</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25.5">
      <c r="A44" s="671" t="s">
        <v>296</v>
      </c>
      <c r="B44" s="697" t="s">
        <v>340</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25.5">
      <c r="A46" s="673" t="s">
        <v>323</v>
      </c>
      <c r="B46" s="697" t="s">
        <v>347</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6"/>
      <c r="AG46" s="680">
        <f t="shared" ref="AG46" si="72">COUNTIF(C46:AF46,"=Met")</f>
        <v>0</v>
      </c>
      <c r="AH46" s="681">
        <f t="shared" ref="AH46" si="73">IF(SUM(AG46,AI46)=0,0,AG46/SUM(AG46,AI46))</f>
        <v>0</v>
      </c>
      <c r="AI46" s="682">
        <f t="shared" ref="AI46" si="74">COUNTIF(C46:AF46,"=Not Met")</f>
        <v>0</v>
      </c>
      <c r="AJ46" s="681">
        <f t="shared" ref="AJ46" si="75">IF(SUM(AG46,AI46)=0,0,AI46/SUM(AG46,AI46))</f>
        <v>0</v>
      </c>
      <c r="AK46" s="683">
        <f t="shared" ref="AK46" si="76">COUNTIF(C46:AF46,"=N/A")</f>
        <v>0</v>
      </c>
    </row>
    <row r="47" spans="1:37">
      <c r="A47" s="669"/>
      <c r="B47" s="698" t="s">
        <v>175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7"/>
      <c r="AG47" s="458"/>
      <c r="AH47" s="459"/>
      <c r="AI47" s="460"/>
      <c r="AJ47" s="459"/>
      <c r="AK47" s="461"/>
    </row>
    <row r="48" spans="1:37" ht="25.5">
      <c r="A48" s="671" t="s">
        <v>324</v>
      </c>
      <c r="B48" s="697" t="s">
        <v>348</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6"/>
      <c r="AG48" s="680">
        <f t="shared" ref="AG48" si="77">COUNTIF(C48:AF48,"=Met")</f>
        <v>0</v>
      </c>
      <c r="AH48" s="681">
        <f t="shared" ref="AH48" si="78">IF(SUM(AG48,AI48)=0,0,AG48/SUM(AG48,AI48))</f>
        <v>0</v>
      </c>
      <c r="AI48" s="682">
        <f t="shared" ref="AI48" si="79">COUNTIF(C48:AF48,"=Not Met")</f>
        <v>0</v>
      </c>
      <c r="AJ48" s="681">
        <f t="shared" ref="AJ48" si="80">IF(SUM(AG48,AI48)=0,0,AI48/SUM(AG48,AI48))</f>
        <v>0</v>
      </c>
      <c r="AK48" s="683">
        <f t="shared" ref="AK48" si="81">COUNTIF(C48:AF48,"=N/A")</f>
        <v>0</v>
      </c>
    </row>
    <row r="49" spans="1:37">
      <c r="A49" s="669"/>
      <c r="B49" s="698" t="s">
        <v>175</v>
      </c>
      <c r="C49" s="476"/>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7"/>
      <c r="AG49" s="458"/>
      <c r="AH49" s="459"/>
      <c r="AI49" s="460"/>
      <c r="AJ49" s="459"/>
      <c r="AK49" s="461"/>
    </row>
    <row r="50" spans="1:37" ht="51">
      <c r="A50" s="673" t="s">
        <v>325</v>
      </c>
      <c r="B50" s="697" t="s">
        <v>349</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6"/>
      <c r="AG50" s="680">
        <f t="shared" ref="AG50" si="82">COUNTIF(C50:AF50,"=Met")</f>
        <v>0</v>
      </c>
      <c r="AH50" s="681">
        <f t="shared" ref="AH50" si="83">IF(SUM(AG50,AI50)=0,0,AG50/SUM(AG50,AI50))</f>
        <v>0</v>
      </c>
      <c r="AI50" s="682">
        <f t="shared" ref="AI50" si="84">COUNTIF(C50:AF50,"=Not Met")</f>
        <v>0</v>
      </c>
      <c r="AJ50" s="681">
        <f t="shared" ref="AJ50" si="85">IF(SUM(AG50,AI50)=0,0,AI50/SUM(AG50,AI50))</f>
        <v>0</v>
      </c>
      <c r="AK50" s="683">
        <f t="shared" ref="AK50" si="86">COUNTIF(C50:AF50,"=N/A")</f>
        <v>0</v>
      </c>
    </row>
    <row r="51" spans="1:37">
      <c r="A51" s="669"/>
      <c r="B51" s="698" t="s">
        <v>175</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7"/>
      <c r="AG51" s="458"/>
      <c r="AH51" s="459"/>
      <c r="AI51" s="460"/>
      <c r="AJ51" s="459"/>
      <c r="AK51" s="461"/>
    </row>
    <row r="52" spans="1:37" ht="25.5">
      <c r="A52" s="671" t="s">
        <v>326</v>
      </c>
      <c r="B52" s="697" t="s">
        <v>342</v>
      </c>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6"/>
      <c r="AG52" s="680">
        <f t="shared" ref="AG52" si="87">COUNTIF(C52:AF52,"=Met")</f>
        <v>0</v>
      </c>
      <c r="AH52" s="681">
        <f t="shared" ref="AH52" si="88">IF(SUM(AG52,AI52)=0,0,AG52/SUM(AG52,AI52))</f>
        <v>0</v>
      </c>
      <c r="AI52" s="682">
        <f t="shared" ref="AI52" si="89">COUNTIF(C52:AF52,"=Not Met")</f>
        <v>0</v>
      </c>
      <c r="AJ52" s="681">
        <f t="shared" ref="AJ52" si="90">IF(SUM(AG52,AI52)=0,0,AI52/SUM(AG52,AI52))</f>
        <v>0</v>
      </c>
      <c r="AK52" s="683">
        <f t="shared" ref="AK52" si="91">COUNTIF(C52:AF52,"=N/A")</f>
        <v>0</v>
      </c>
    </row>
    <row r="53" spans="1:37">
      <c r="A53" s="669"/>
      <c r="B53" s="698" t="s">
        <v>175</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7"/>
      <c r="AG53" s="458"/>
      <c r="AH53" s="459"/>
      <c r="AI53" s="460"/>
      <c r="AJ53" s="459"/>
      <c r="AK53" s="461"/>
    </row>
    <row r="54" spans="1:37" ht="76.5">
      <c r="A54" s="671" t="s">
        <v>327</v>
      </c>
      <c r="B54" s="697" t="s">
        <v>350</v>
      </c>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72"/>
      <c r="AG54" s="64">
        <f t="shared" ref="AG54" si="92">COUNTIF(C54:AF54,"=Met")</f>
        <v>0</v>
      </c>
      <c r="AH54" s="65">
        <f t="shared" ref="AH54" si="93">IF(SUM(AG54,AI54)=0,0,AG54/SUM(AG54,AI54))</f>
        <v>0</v>
      </c>
      <c r="AI54" s="66">
        <f t="shared" ref="AI54" si="94">COUNTIF(C54:AF54,"=Not Met")</f>
        <v>0</v>
      </c>
      <c r="AJ54" s="65">
        <f t="shared" ref="AJ54" si="95">IF(SUM(AG54,AI54)=0,0,AI54/SUM(AG54,AI54))</f>
        <v>0</v>
      </c>
      <c r="AK54" s="67">
        <f t="shared" ref="AK54" si="96">COUNTIF(C54:AF54,"=N/A")</f>
        <v>0</v>
      </c>
    </row>
    <row r="55" spans="1:37" ht="15" thickBot="1">
      <c r="A55" s="672"/>
      <c r="B55" s="701" t="s">
        <v>175</v>
      </c>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9"/>
      <c r="AG55" s="462"/>
      <c r="AH55" s="463"/>
      <c r="AI55" s="464"/>
      <c r="AJ55" s="463"/>
      <c r="AK55" s="465"/>
    </row>
    <row r="56" spans="1:37" ht="15" thickBot="1">
      <c r="B56" s="446"/>
    </row>
    <row r="57" spans="1:37" s="204" customFormat="1" ht="13.9" customHeight="1">
      <c r="B57" s="275" t="s">
        <v>56</v>
      </c>
      <c r="C57" s="276">
        <f t="shared" ref="C57:AF57" si="97">COUNTIF(C14:C55,"=Met")</f>
        <v>0</v>
      </c>
      <c r="D57" s="277">
        <f t="shared" si="97"/>
        <v>0</v>
      </c>
      <c r="E57" s="277">
        <f t="shared" si="97"/>
        <v>0</v>
      </c>
      <c r="F57" s="277">
        <f t="shared" si="97"/>
        <v>0</v>
      </c>
      <c r="G57" s="277">
        <f t="shared" si="97"/>
        <v>0</v>
      </c>
      <c r="H57" s="277">
        <f t="shared" si="97"/>
        <v>0</v>
      </c>
      <c r="I57" s="277">
        <f t="shared" si="97"/>
        <v>0</v>
      </c>
      <c r="J57" s="277">
        <f t="shared" si="97"/>
        <v>0</v>
      </c>
      <c r="K57" s="277">
        <f t="shared" si="97"/>
        <v>0</v>
      </c>
      <c r="L57" s="277">
        <f t="shared" si="97"/>
        <v>0</v>
      </c>
      <c r="M57" s="277">
        <f t="shared" si="97"/>
        <v>0</v>
      </c>
      <c r="N57" s="277">
        <f t="shared" si="97"/>
        <v>0</v>
      </c>
      <c r="O57" s="277">
        <f t="shared" si="97"/>
        <v>0</v>
      </c>
      <c r="P57" s="277">
        <f t="shared" si="97"/>
        <v>0</v>
      </c>
      <c r="Q57" s="277">
        <f t="shared" si="97"/>
        <v>0</v>
      </c>
      <c r="R57" s="277">
        <f t="shared" si="97"/>
        <v>0</v>
      </c>
      <c r="S57" s="277">
        <f t="shared" si="97"/>
        <v>0</v>
      </c>
      <c r="T57" s="277">
        <f t="shared" si="97"/>
        <v>0</v>
      </c>
      <c r="U57" s="277">
        <f t="shared" si="97"/>
        <v>0</v>
      </c>
      <c r="V57" s="277">
        <f t="shared" si="97"/>
        <v>0</v>
      </c>
      <c r="W57" s="277">
        <f t="shared" si="97"/>
        <v>0</v>
      </c>
      <c r="X57" s="277">
        <f t="shared" si="97"/>
        <v>0</v>
      </c>
      <c r="Y57" s="277">
        <f t="shared" si="97"/>
        <v>0</v>
      </c>
      <c r="Z57" s="277">
        <f t="shared" si="97"/>
        <v>0</v>
      </c>
      <c r="AA57" s="277">
        <f t="shared" si="97"/>
        <v>0</v>
      </c>
      <c r="AB57" s="277">
        <f t="shared" si="97"/>
        <v>0</v>
      </c>
      <c r="AC57" s="277">
        <f t="shared" si="97"/>
        <v>0</v>
      </c>
      <c r="AD57" s="277">
        <f t="shared" si="97"/>
        <v>0</v>
      </c>
      <c r="AE57" s="277">
        <f t="shared" si="97"/>
        <v>0</v>
      </c>
      <c r="AF57" s="278">
        <f t="shared" si="97"/>
        <v>0</v>
      </c>
      <c r="AH57" s="273"/>
      <c r="AI57" s="274"/>
      <c r="AJ57" s="273"/>
      <c r="AK57" s="274"/>
    </row>
    <row r="58" spans="1:37" s="204" customFormat="1" ht="13.9" customHeight="1">
      <c r="B58" s="275" t="s">
        <v>57</v>
      </c>
      <c r="C58" s="279">
        <f t="shared" ref="C58:AF58" si="98">IF(SUM(C57,C59)=0,0,C57/SUM(C57,C59))</f>
        <v>0</v>
      </c>
      <c r="D58" s="280">
        <f t="shared" si="98"/>
        <v>0</v>
      </c>
      <c r="E58" s="280">
        <f t="shared" si="98"/>
        <v>0</v>
      </c>
      <c r="F58" s="280">
        <f t="shared" si="98"/>
        <v>0</v>
      </c>
      <c r="G58" s="280">
        <f t="shared" si="98"/>
        <v>0</v>
      </c>
      <c r="H58" s="280">
        <f t="shared" si="98"/>
        <v>0</v>
      </c>
      <c r="I58" s="280">
        <f t="shared" si="98"/>
        <v>0</v>
      </c>
      <c r="J58" s="280">
        <f t="shared" si="98"/>
        <v>0</v>
      </c>
      <c r="K58" s="280">
        <f t="shared" si="98"/>
        <v>0</v>
      </c>
      <c r="L58" s="280">
        <f t="shared" si="98"/>
        <v>0</v>
      </c>
      <c r="M58" s="280">
        <f t="shared" si="98"/>
        <v>0</v>
      </c>
      <c r="N58" s="280">
        <f t="shared" si="98"/>
        <v>0</v>
      </c>
      <c r="O58" s="280">
        <f t="shared" si="98"/>
        <v>0</v>
      </c>
      <c r="P58" s="280">
        <f t="shared" si="98"/>
        <v>0</v>
      </c>
      <c r="Q58" s="280">
        <f t="shared" si="98"/>
        <v>0</v>
      </c>
      <c r="R58" s="280">
        <f t="shared" si="98"/>
        <v>0</v>
      </c>
      <c r="S58" s="280">
        <f t="shared" si="98"/>
        <v>0</v>
      </c>
      <c r="T58" s="280">
        <f t="shared" si="98"/>
        <v>0</v>
      </c>
      <c r="U58" s="280">
        <f t="shared" si="98"/>
        <v>0</v>
      </c>
      <c r="V58" s="280">
        <f t="shared" si="98"/>
        <v>0</v>
      </c>
      <c r="W58" s="280">
        <f t="shared" si="98"/>
        <v>0</v>
      </c>
      <c r="X58" s="280">
        <f t="shared" si="98"/>
        <v>0</v>
      </c>
      <c r="Y58" s="280">
        <f t="shared" si="98"/>
        <v>0</v>
      </c>
      <c r="Z58" s="280">
        <f t="shared" si="98"/>
        <v>0</v>
      </c>
      <c r="AA58" s="280">
        <f t="shared" si="98"/>
        <v>0</v>
      </c>
      <c r="AB58" s="280">
        <f t="shared" si="98"/>
        <v>0</v>
      </c>
      <c r="AC58" s="280">
        <f t="shared" si="98"/>
        <v>0</v>
      </c>
      <c r="AD58" s="280">
        <f t="shared" si="98"/>
        <v>0</v>
      </c>
      <c r="AE58" s="280">
        <f t="shared" si="98"/>
        <v>0</v>
      </c>
      <c r="AF58" s="281">
        <f t="shared" si="98"/>
        <v>0</v>
      </c>
      <c r="AH58" s="273"/>
      <c r="AI58" s="274"/>
      <c r="AJ58" s="273"/>
      <c r="AK58" s="274"/>
    </row>
    <row r="59" spans="1:37" s="204" customFormat="1" ht="13.9" customHeight="1">
      <c r="B59" s="275" t="s">
        <v>58</v>
      </c>
      <c r="C59" s="282">
        <f t="shared" ref="C59:AF59" si="99">COUNTIF(C14:C55,"=Not Met")</f>
        <v>0</v>
      </c>
      <c r="D59" s="283">
        <f t="shared" si="99"/>
        <v>0</v>
      </c>
      <c r="E59" s="283">
        <f t="shared" si="99"/>
        <v>0</v>
      </c>
      <c r="F59" s="283">
        <f t="shared" si="99"/>
        <v>0</v>
      </c>
      <c r="G59" s="283">
        <f t="shared" si="99"/>
        <v>0</v>
      </c>
      <c r="H59" s="283">
        <f t="shared" si="99"/>
        <v>0</v>
      </c>
      <c r="I59" s="283">
        <f t="shared" si="99"/>
        <v>0</v>
      </c>
      <c r="J59" s="283">
        <f t="shared" si="99"/>
        <v>0</v>
      </c>
      <c r="K59" s="283">
        <f t="shared" si="99"/>
        <v>0</v>
      </c>
      <c r="L59" s="283">
        <f t="shared" si="99"/>
        <v>0</v>
      </c>
      <c r="M59" s="283">
        <f t="shared" si="99"/>
        <v>0</v>
      </c>
      <c r="N59" s="283">
        <f t="shared" si="99"/>
        <v>0</v>
      </c>
      <c r="O59" s="283">
        <f t="shared" si="99"/>
        <v>0</v>
      </c>
      <c r="P59" s="283">
        <f t="shared" si="99"/>
        <v>0</v>
      </c>
      <c r="Q59" s="283">
        <f t="shared" si="99"/>
        <v>0</v>
      </c>
      <c r="R59" s="283">
        <f t="shared" si="99"/>
        <v>0</v>
      </c>
      <c r="S59" s="283">
        <f t="shared" si="99"/>
        <v>0</v>
      </c>
      <c r="T59" s="283">
        <f t="shared" si="99"/>
        <v>0</v>
      </c>
      <c r="U59" s="283">
        <f t="shared" si="99"/>
        <v>0</v>
      </c>
      <c r="V59" s="283">
        <f t="shared" si="99"/>
        <v>0</v>
      </c>
      <c r="W59" s="283">
        <f t="shared" si="99"/>
        <v>0</v>
      </c>
      <c r="X59" s="283">
        <f t="shared" si="99"/>
        <v>0</v>
      </c>
      <c r="Y59" s="283">
        <f t="shared" si="99"/>
        <v>0</v>
      </c>
      <c r="Z59" s="283">
        <f t="shared" si="99"/>
        <v>0</v>
      </c>
      <c r="AA59" s="283">
        <f t="shared" si="99"/>
        <v>0</v>
      </c>
      <c r="AB59" s="283">
        <f t="shared" si="99"/>
        <v>0</v>
      </c>
      <c r="AC59" s="283">
        <f t="shared" si="99"/>
        <v>0</v>
      </c>
      <c r="AD59" s="283">
        <f t="shared" si="99"/>
        <v>0</v>
      </c>
      <c r="AE59" s="283">
        <f t="shared" si="99"/>
        <v>0</v>
      </c>
      <c r="AF59" s="284">
        <f t="shared" si="99"/>
        <v>0</v>
      </c>
      <c r="AH59" s="273"/>
      <c r="AI59" s="274"/>
      <c r="AJ59" s="273"/>
      <c r="AK59" s="274"/>
    </row>
    <row r="60" spans="1:37" s="204" customFormat="1" ht="13.9" customHeight="1">
      <c r="B60" s="275" t="s">
        <v>59</v>
      </c>
      <c r="C60" s="279">
        <f t="shared" ref="C60:AF60" si="100">IF(SUM(C57,C59)=0,0,C59/SUM(C57,C59))</f>
        <v>0</v>
      </c>
      <c r="D60" s="280">
        <f t="shared" si="100"/>
        <v>0</v>
      </c>
      <c r="E60" s="280">
        <f t="shared" si="100"/>
        <v>0</v>
      </c>
      <c r="F60" s="280">
        <f t="shared" si="100"/>
        <v>0</v>
      </c>
      <c r="G60" s="280">
        <f t="shared" si="100"/>
        <v>0</v>
      </c>
      <c r="H60" s="280">
        <f t="shared" si="100"/>
        <v>0</v>
      </c>
      <c r="I60" s="280">
        <f t="shared" si="100"/>
        <v>0</v>
      </c>
      <c r="J60" s="280">
        <f t="shared" si="100"/>
        <v>0</v>
      </c>
      <c r="K60" s="280">
        <f t="shared" si="100"/>
        <v>0</v>
      </c>
      <c r="L60" s="280">
        <f t="shared" si="100"/>
        <v>0</v>
      </c>
      <c r="M60" s="280">
        <f t="shared" si="100"/>
        <v>0</v>
      </c>
      <c r="N60" s="280">
        <f t="shared" si="100"/>
        <v>0</v>
      </c>
      <c r="O60" s="280">
        <f t="shared" si="100"/>
        <v>0</v>
      </c>
      <c r="P60" s="280">
        <f t="shared" si="100"/>
        <v>0</v>
      </c>
      <c r="Q60" s="280">
        <f t="shared" si="100"/>
        <v>0</v>
      </c>
      <c r="R60" s="280">
        <f t="shared" si="100"/>
        <v>0</v>
      </c>
      <c r="S60" s="280">
        <f t="shared" si="100"/>
        <v>0</v>
      </c>
      <c r="T60" s="280">
        <f t="shared" si="100"/>
        <v>0</v>
      </c>
      <c r="U60" s="280">
        <f t="shared" si="100"/>
        <v>0</v>
      </c>
      <c r="V60" s="280">
        <f t="shared" si="100"/>
        <v>0</v>
      </c>
      <c r="W60" s="280">
        <f t="shared" si="100"/>
        <v>0</v>
      </c>
      <c r="X60" s="280">
        <f t="shared" si="100"/>
        <v>0</v>
      </c>
      <c r="Y60" s="280">
        <f t="shared" si="100"/>
        <v>0</v>
      </c>
      <c r="Z60" s="280">
        <f t="shared" si="100"/>
        <v>0</v>
      </c>
      <c r="AA60" s="280">
        <f t="shared" si="100"/>
        <v>0</v>
      </c>
      <c r="AB60" s="280">
        <f t="shared" si="100"/>
        <v>0</v>
      </c>
      <c r="AC60" s="280">
        <f t="shared" si="100"/>
        <v>0</v>
      </c>
      <c r="AD60" s="280">
        <f t="shared" si="100"/>
        <v>0</v>
      </c>
      <c r="AE60" s="280">
        <f t="shared" si="100"/>
        <v>0</v>
      </c>
      <c r="AF60" s="281">
        <f t="shared" si="100"/>
        <v>0</v>
      </c>
      <c r="AH60" s="273"/>
      <c r="AI60" s="274"/>
      <c r="AJ60" s="273"/>
      <c r="AK60" s="274"/>
    </row>
    <row r="61" spans="1:37" s="204" customFormat="1" ht="13.9" customHeight="1" thickBot="1">
      <c r="B61" s="275" t="s">
        <v>60</v>
      </c>
      <c r="C61" s="285">
        <f t="shared" ref="C61:AF61" si="101">COUNTIF(C14:C55,"=N/A")</f>
        <v>0</v>
      </c>
      <c r="D61" s="286">
        <f t="shared" si="101"/>
        <v>0</v>
      </c>
      <c r="E61" s="286">
        <f t="shared" si="101"/>
        <v>0</v>
      </c>
      <c r="F61" s="286">
        <f t="shared" si="101"/>
        <v>0</v>
      </c>
      <c r="G61" s="286">
        <f t="shared" si="101"/>
        <v>0</v>
      </c>
      <c r="H61" s="286">
        <f t="shared" si="101"/>
        <v>0</v>
      </c>
      <c r="I61" s="286">
        <f t="shared" si="101"/>
        <v>0</v>
      </c>
      <c r="J61" s="286">
        <f t="shared" si="101"/>
        <v>0</v>
      </c>
      <c r="K61" s="286">
        <f t="shared" si="101"/>
        <v>0</v>
      </c>
      <c r="L61" s="286">
        <f t="shared" si="101"/>
        <v>0</v>
      </c>
      <c r="M61" s="286">
        <f t="shared" si="101"/>
        <v>0</v>
      </c>
      <c r="N61" s="286">
        <f t="shared" si="101"/>
        <v>0</v>
      </c>
      <c r="O61" s="286">
        <f t="shared" si="101"/>
        <v>0</v>
      </c>
      <c r="P61" s="286">
        <f t="shared" si="101"/>
        <v>0</v>
      </c>
      <c r="Q61" s="286">
        <f t="shared" si="101"/>
        <v>0</v>
      </c>
      <c r="R61" s="286">
        <f t="shared" si="101"/>
        <v>0</v>
      </c>
      <c r="S61" s="286">
        <f t="shared" si="101"/>
        <v>0</v>
      </c>
      <c r="T61" s="286">
        <f t="shared" si="101"/>
        <v>0</v>
      </c>
      <c r="U61" s="286">
        <f t="shared" si="101"/>
        <v>0</v>
      </c>
      <c r="V61" s="286">
        <f t="shared" si="101"/>
        <v>0</v>
      </c>
      <c r="W61" s="286">
        <f t="shared" si="101"/>
        <v>0</v>
      </c>
      <c r="X61" s="286">
        <f t="shared" si="101"/>
        <v>0</v>
      </c>
      <c r="Y61" s="286">
        <f t="shared" si="101"/>
        <v>0</v>
      </c>
      <c r="Z61" s="286">
        <f t="shared" si="101"/>
        <v>0</v>
      </c>
      <c r="AA61" s="286">
        <f t="shared" si="101"/>
        <v>0</v>
      </c>
      <c r="AB61" s="286">
        <f t="shared" si="101"/>
        <v>0</v>
      </c>
      <c r="AC61" s="286">
        <f t="shared" si="101"/>
        <v>0</v>
      </c>
      <c r="AD61" s="286">
        <f t="shared" si="101"/>
        <v>0</v>
      </c>
      <c r="AE61" s="286">
        <f t="shared" si="101"/>
        <v>0</v>
      </c>
      <c r="AF61" s="287">
        <f t="shared" si="101"/>
        <v>0</v>
      </c>
      <c r="AH61" s="92"/>
      <c r="AI61" s="92"/>
      <c r="AJ61" s="92"/>
      <c r="AK61" s="92"/>
    </row>
    <row r="62" spans="1:37" s="204" customFormat="1" ht="13.9" customHeight="1" thickBot="1">
      <c r="B62" s="861"/>
      <c r="C62" s="862"/>
      <c r="D62" s="862"/>
      <c r="E62" s="862"/>
      <c r="F62" s="862"/>
      <c r="G62" s="862"/>
      <c r="H62" s="862"/>
      <c r="I62" s="862"/>
      <c r="J62" s="862"/>
      <c r="K62" s="862"/>
      <c r="L62" s="862"/>
      <c r="M62" s="862"/>
      <c r="N62" s="862"/>
      <c r="O62" s="862"/>
      <c r="P62" s="862"/>
      <c r="Q62" s="862"/>
      <c r="R62" s="862"/>
      <c r="S62" s="862"/>
      <c r="T62" s="862"/>
      <c r="U62" s="862"/>
      <c r="V62" s="862"/>
      <c r="W62" s="862"/>
      <c r="X62" s="862"/>
      <c r="Y62" s="862"/>
      <c r="Z62" s="862"/>
      <c r="AA62" s="862"/>
      <c r="AB62" s="862"/>
      <c r="AC62" s="862"/>
      <c r="AD62" s="862"/>
      <c r="AE62" s="862"/>
      <c r="AF62" s="862"/>
      <c r="AG62" s="862"/>
      <c r="AH62" s="862"/>
      <c r="AI62" s="862"/>
      <c r="AJ62" s="862"/>
      <c r="AK62" s="862"/>
    </row>
    <row r="63" spans="1:37" ht="15" thickBot="1">
      <c r="C63" s="439" t="s">
        <v>174</v>
      </c>
      <c r="D63" s="438"/>
      <c r="E63" s="438"/>
      <c r="F63" s="438"/>
      <c r="G63" s="438"/>
      <c r="H63" s="438"/>
      <c r="I63" s="438"/>
      <c r="J63" s="438"/>
      <c r="K63" s="438"/>
      <c r="L63" s="437"/>
      <c r="M63" s="439" t="s">
        <v>173</v>
      </c>
      <c r="N63" s="438"/>
      <c r="O63" s="438"/>
      <c r="P63" s="438"/>
      <c r="Q63" s="438"/>
      <c r="R63" s="438"/>
      <c r="S63" s="438"/>
      <c r="T63" s="438"/>
      <c r="U63" s="438"/>
      <c r="V63" s="437"/>
      <c r="W63" s="439" t="s">
        <v>172</v>
      </c>
      <c r="X63" s="438"/>
      <c r="Y63" s="438"/>
      <c r="Z63" s="438"/>
      <c r="AA63" s="438"/>
      <c r="AB63" s="438"/>
      <c r="AC63" s="438"/>
      <c r="AD63" s="438"/>
      <c r="AE63" s="438"/>
      <c r="AF63" s="437"/>
    </row>
    <row r="64" spans="1:37" ht="49.9" customHeight="1" thickBot="1">
      <c r="C64" s="863"/>
      <c r="D64" s="864"/>
      <c r="E64" s="864"/>
      <c r="F64" s="864"/>
      <c r="G64" s="864"/>
      <c r="H64" s="864"/>
      <c r="I64" s="864"/>
      <c r="J64" s="864"/>
      <c r="K64" s="864"/>
      <c r="L64" s="865"/>
      <c r="M64" s="863"/>
      <c r="N64" s="864"/>
      <c r="O64" s="864"/>
      <c r="P64" s="864"/>
      <c r="Q64" s="864"/>
      <c r="R64" s="864"/>
      <c r="S64" s="864"/>
      <c r="T64" s="864"/>
      <c r="U64" s="864"/>
      <c r="V64" s="865"/>
      <c r="W64" s="863"/>
      <c r="X64" s="864"/>
      <c r="Y64" s="864"/>
      <c r="Z64" s="864"/>
      <c r="AA64" s="864"/>
      <c r="AB64" s="864"/>
      <c r="AC64" s="864"/>
      <c r="AD64" s="864"/>
      <c r="AE64" s="864"/>
      <c r="AF64" s="865"/>
    </row>
    <row r="68" spans="2:2" ht="15">
      <c r="B68" s="505"/>
    </row>
    <row r="69" spans="2:2" ht="15">
      <c r="B69" s="505"/>
    </row>
    <row r="70" spans="2:2" ht="15">
      <c r="B70" s="505"/>
    </row>
    <row r="71" spans="2:2" ht="15">
      <c r="B71" s="506"/>
    </row>
  </sheetData>
  <sheetProtection sheet="1" objects="1" scenarios="1"/>
  <mergeCells count="22">
    <mergeCell ref="B62:AK62"/>
    <mergeCell ref="C64:L64"/>
    <mergeCell ref="M64:V64"/>
    <mergeCell ref="W64:AF64"/>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12:AF12">
    <cfRule type="cellIs" dxfId="413" priority="59" operator="equal">
      <formula>"N/A"</formula>
    </cfRule>
    <cfRule type="cellIs" dxfId="412" priority="60" operator="equal">
      <formula>"Not Met"</formula>
    </cfRule>
  </conditionalFormatting>
  <conditionalFormatting sqref="C22:AF22">
    <cfRule type="cellIs" dxfId="411" priority="47" operator="equal">
      <formula>"N/A"</formula>
    </cfRule>
    <cfRule type="cellIs" dxfId="410" priority="48" operator="equal">
      <formula>"Not Met"</formula>
    </cfRule>
  </conditionalFormatting>
  <conditionalFormatting sqref="C34:AF34">
    <cfRule type="cellIs" dxfId="409" priority="41" operator="equal">
      <formula>"N/A"</formula>
    </cfRule>
    <cfRule type="cellIs" dxfId="408" priority="42" operator="equal">
      <formula>"Not Met"</formula>
    </cfRule>
  </conditionalFormatting>
  <conditionalFormatting sqref="C32:AF32">
    <cfRule type="cellIs" dxfId="407" priority="43" operator="equal">
      <formula>"N/A"</formula>
    </cfRule>
    <cfRule type="cellIs" dxfId="406" priority="44" operator="equal">
      <formula>"Not Met"</formula>
    </cfRule>
  </conditionalFormatting>
  <conditionalFormatting sqref="C14:AF14">
    <cfRule type="cellIs" dxfId="405" priority="49" operator="equal">
      <formula>"N/A"</formula>
    </cfRule>
    <cfRule type="cellIs" dxfId="404" priority="50" operator="equal">
      <formula>"Not Met"</formula>
    </cfRule>
  </conditionalFormatting>
  <conditionalFormatting sqref="C16:AF16">
    <cfRule type="cellIs" dxfId="403" priority="31" operator="equal">
      <formula>"N/A"</formula>
    </cfRule>
    <cfRule type="cellIs" dxfId="402" priority="32" operator="equal">
      <formula>"Not Met"</formula>
    </cfRule>
  </conditionalFormatting>
  <conditionalFormatting sqref="C24:AF24">
    <cfRule type="cellIs" dxfId="401" priority="45" operator="equal">
      <formula>"N/A"</formula>
    </cfRule>
    <cfRule type="cellIs" dxfId="400" priority="46" operator="equal">
      <formula>"Not Met"</formula>
    </cfRule>
  </conditionalFormatting>
  <conditionalFormatting sqref="C36:AF36">
    <cfRule type="cellIs" dxfId="399" priority="39" operator="equal">
      <formula>"N/A"</formula>
    </cfRule>
    <cfRule type="cellIs" dxfId="398" priority="40" operator="equal">
      <formula>"Not Met"</formula>
    </cfRule>
  </conditionalFormatting>
  <conditionalFormatting sqref="C38:AF38">
    <cfRule type="cellIs" dxfId="397" priority="37" operator="equal">
      <formula>"N/A"</formula>
    </cfRule>
    <cfRule type="cellIs" dxfId="396" priority="38" operator="equal">
      <formula>"Not Met"</formula>
    </cfRule>
  </conditionalFormatting>
  <conditionalFormatting sqref="C20:AF20">
    <cfRule type="cellIs" dxfId="395" priority="29" operator="equal">
      <formula>"N/A"</formula>
    </cfRule>
    <cfRule type="cellIs" dxfId="394" priority="30" operator="equal">
      <formula>"Not Met"</formula>
    </cfRule>
  </conditionalFormatting>
  <conditionalFormatting sqref="C28:AF28">
    <cfRule type="cellIs" dxfId="393" priority="27" operator="equal">
      <formula>"N/A"</formula>
    </cfRule>
    <cfRule type="cellIs" dxfId="392" priority="28" operator="equal">
      <formula>"Not Met"</formula>
    </cfRule>
  </conditionalFormatting>
  <conditionalFormatting sqref="C30:AF30">
    <cfRule type="cellIs" dxfId="391" priority="25" operator="equal">
      <formula>"N/A"</formula>
    </cfRule>
    <cfRule type="cellIs" dxfId="390" priority="26" operator="equal">
      <formula>"Not Met"</formula>
    </cfRule>
  </conditionalFormatting>
  <conditionalFormatting sqref="C26:AF26">
    <cfRule type="cellIs" dxfId="389" priority="23" operator="equal">
      <formula>"N/A"</formula>
    </cfRule>
    <cfRule type="cellIs" dxfId="388" priority="24" operator="equal">
      <formula>"Not Met"</formula>
    </cfRule>
  </conditionalFormatting>
  <conditionalFormatting sqref="C40:AF40">
    <cfRule type="cellIs" dxfId="387" priority="35" operator="equal">
      <formula>"N/A"</formula>
    </cfRule>
    <cfRule type="cellIs" dxfId="386" priority="36" operator="equal">
      <formula>"Not Met"</formula>
    </cfRule>
  </conditionalFormatting>
  <conditionalFormatting sqref="C18:AF18">
    <cfRule type="cellIs" dxfId="385" priority="33" operator="equal">
      <formula>"N/A"</formula>
    </cfRule>
    <cfRule type="cellIs" dxfId="384" priority="34" operator="equal">
      <formula>"Not Met"</formula>
    </cfRule>
  </conditionalFormatting>
  <conditionalFormatting sqref="C44:AF44">
    <cfRule type="cellIs" dxfId="383" priority="7" operator="equal">
      <formula>"N/A"</formula>
    </cfRule>
    <cfRule type="cellIs" dxfId="382" priority="8" operator="equal">
      <formula>"Not Met"</formula>
    </cfRule>
  </conditionalFormatting>
  <conditionalFormatting sqref="C52:AF52">
    <cfRule type="cellIs" dxfId="381" priority="5" operator="equal">
      <formula>"N/A"</formula>
    </cfRule>
    <cfRule type="cellIs" dxfId="380" priority="6" operator="equal">
      <formula>"Not Met"</formula>
    </cfRule>
  </conditionalFormatting>
  <conditionalFormatting sqref="C50:AF50">
    <cfRule type="cellIs" dxfId="379" priority="3" operator="equal">
      <formula>"N/A"</formula>
    </cfRule>
    <cfRule type="cellIs" dxfId="378" priority="4" operator="equal">
      <formula>"Not Met"</formula>
    </cfRule>
  </conditionalFormatting>
  <conditionalFormatting sqref="C54:AF54">
    <cfRule type="cellIs" dxfId="377" priority="1" operator="equal">
      <formula>"N/A"</formula>
    </cfRule>
    <cfRule type="cellIs" dxfId="376" priority="2" operator="equal">
      <formula>"Not Met"</formula>
    </cfRule>
  </conditionalFormatting>
  <conditionalFormatting sqref="C46:AF46">
    <cfRule type="cellIs" dxfId="375" priority="9" operator="equal">
      <formula>"N/A"</formula>
    </cfRule>
    <cfRule type="cellIs" dxfId="374" priority="10" operator="equal">
      <formula>"Not Met"</formula>
    </cfRule>
  </conditionalFormatting>
  <conditionalFormatting sqref="C42:AF42">
    <cfRule type="cellIs" dxfId="373" priority="13" operator="equal">
      <formula>"N/A"</formula>
    </cfRule>
    <cfRule type="cellIs" dxfId="372" priority="14" operator="equal">
      <formula>"Not Met"</formula>
    </cfRule>
  </conditionalFormatting>
  <conditionalFormatting sqref="C48:AF48">
    <cfRule type="cellIs" dxfId="371" priority="11" operator="equal">
      <formula>"N/A"</formula>
    </cfRule>
    <cfRule type="cellIs" dxfId="370" priority="12" operator="equal">
      <formula>"Not Met"</formula>
    </cfRule>
  </conditionalFormatting>
  <dataValidations count="2">
    <dataValidation type="list" allowBlank="1" showInputMessage="1" showErrorMessage="1" sqref="C20:AF20 C50:AF50 C28:AF28 C30:AF30 C14:AF14 C22:AF22 C24:AF24 C32:AF32 C34:AF34 C36:AF36 C38:AF38 C40:AF40 C26:AF26 C18:AF18 C16:AF16 C42:AF42 C48:AF48 C46:AF46 C44:AF44 C52:AF52 C54:AF54">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7" orientation="landscape" r:id="rId1"/>
  <headerFooter>
    <oddFooter>&amp;L&amp;8Staff Qualifications Worksheet for Child and Adolescent Day Treatment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2"/>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1" t="s">
        <v>182</v>
      </c>
      <c r="C1" s="450"/>
      <c r="D1" s="450"/>
      <c r="E1" s="450"/>
      <c r="F1" s="450"/>
      <c r="G1" s="450"/>
      <c r="H1" s="450"/>
      <c r="I1" s="450"/>
      <c r="J1" s="450"/>
      <c r="K1" s="450"/>
      <c r="L1" s="450"/>
      <c r="M1" s="1" t="s">
        <v>182</v>
      </c>
      <c r="N1" s="450"/>
      <c r="O1" s="450"/>
      <c r="P1" s="450"/>
      <c r="Q1" s="450"/>
      <c r="R1" s="450"/>
      <c r="S1" s="450"/>
      <c r="T1" s="450"/>
      <c r="U1" s="450"/>
      <c r="V1" s="450"/>
      <c r="W1" s="1" t="s">
        <v>182</v>
      </c>
      <c r="X1" s="450"/>
      <c r="Y1" s="450"/>
      <c r="Z1" s="450"/>
      <c r="AA1" s="450"/>
      <c r="AB1" s="450"/>
      <c r="AC1" s="450"/>
      <c r="AD1" s="450"/>
      <c r="AE1" s="450"/>
      <c r="AF1" s="450"/>
    </row>
    <row r="2" spans="1:37" ht="17.25" thickBot="1">
      <c r="A2" s="662"/>
    </row>
    <row r="3" spans="1:37" ht="40.15" customHeight="1" thickBot="1">
      <c r="A3" s="663"/>
      <c r="B3" s="652"/>
      <c r="C3" s="445" t="s">
        <v>354</v>
      </c>
      <c r="D3" s="445"/>
      <c r="E3" s="445"/>
      <c r="F3" s="445"/>
      <c r="G3" s="445"/>
      <c r="H3" s="445"/>
      <c r="I3" s="445"/>
      <c r="J3" s="445"/>
      <c r="K3" s="445"/>
      <c r="L3" s="444"/>
      <c r="M3" s="445" t="s">
        <v>354</v>
      </c>
      <c r="N3" s="445"/>
      <c r="O3" s="445"/>
      <c r="P3" s="445"/>
      <c r="Q3" s="445"/>
      <c r="R3" s="445"/>
      <c r="S3" s="445"/>
      <c r="T3" s="445"/>
      <c r="U3" s="445"/>
      <c r="V3" s="444"/>
      <c r="W3" s="445" t="s">
        <v>354</v>
      </c>
      <c r="X3" s="445"/>
      <c r="Y3" s="445"/>
      <c r="Z3" s="445"/>
      <c r="AA3" s="445"/>
      <c r="AB3" s="445"/>
      <c r="AC3" s="445"/>
      <c r="AD3" s="445"/>
      <c r="AE3" s="445"/>
      <c r="AF3" s="444"/>
    </row>
    <row r="4" spans="1:37" s="442" customFormat="1" ht="19.899999999999999" customHeight="1">
      <c r="A4" s="664"/>
      <c r="B4" s="702"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703"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704"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451"/>
      <c r="AH6" s="452"/>
      <c r="AI6" s="452"/>
      <c r="AJ6" s="452"/>
      <c r="AK6" s="452"/>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453" t="s">
        <v>32</v>
      </c>
      <c r="AH8" s="454" t="s">
        <v>33</v>
      </c>
      <c r="AI8" s="455" t="s">
        <v>34</v>
      </c>
      <c r="AJ8" s="456" t="s">
        <v>35</v>
      </c>
      <c r="AK8" s="457"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58"/>
      <c r="AH10" s="459"/>
      <c r="AI10" s="460"/>
      <c r="AJ10" s="459"/>
      <c r="AK10" s="461"/>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58"/>
      <c r="AH11" s="459"/>
      <c r="AI11" s="460"/>
      <c r="AJ11" s="459"/>
      <c r="AK11" s="461"/>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102.75" thickTop="1">
      <c r="A42" s="673" t="s">
        <v>295</v>
      </c>
      <c r="B42" s="697" t="s">
        <v>353</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25.5">
      <c r="A44" s="671" t="s">
        <v>296</v>
      </c>
      <c r="B44" s="697" t="s">
        <v>352</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76.5">
      <c r="A46" s="671" t="s">
        <v>323</v>
      </c>
      <c r="B46" s="697" t="s">
        <v>350</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72"/>
      <c r="AG46" s="64">
        <f t="shared" ref="AG46" si="72">COUNTIF(C46:AF46,"=Met")</f>
        <v>0</v>
      </c>
      <c r="AH46" s="65">
        <f t="shared" ref="AH46" si="73">IF(SUM(AG46,AI46)=0,0,AG46/SUM(AG46,AI46))</f>
        <v>0</v>
      </c>
      <c r="AI46" s="66">
        <f t="shared" ref="AI46" si="74">COUNTIF(C46:AF46,"=Not Met")</f>
        <v>0</v>
      </c>
      <c r="AJ46" s="65">
        <f t="shared" ref="AJ46" si="75">IF(SUM(AG46,AI46)=0,0,AI46/SUM(AG46,AI46))</f>
        <v>0</v>
      </c>
      <c r="AK46" s="67">
        <f t="shared" ref="AK46" si="76">COUNTIF(C46:AF46,"=N/A")</f>
        <v>0</v>
      </c>
    </row>
    <row r="47" spans="1:37" ht="15" thickBot="1">
      <c r="A47" s="672"/>
      <c r="B47" s="701" t="s">
        <v>175</v>
      </c>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9"/>
      <c r="AG47" s="462"/>
      <c r="AH47" s="463"/>
      <c r="AI47" s="464"/>
      <c r="AJ47" s="463"/>
      <c r="AK47" s="465"/>
    </row>
    <row r="48" spans="1:37" ht="15" thickBot="1">
      <c r="B48" s="446"/>
    </row>
    <row r="49" spans="2:37" s="204" customFormat="1" ht="13.9" customHeight="1">
      <c r="B49" s="275" t="s">
        <v>56</v>
      </c>
      <c r="C49" s="276">
        <f t="shared" ref="C49:AF49" si="77">COUNTIF(C14:C47,"=Met")</f>
        <v>0</v>
      </c>
      <c r="D49" s="277">
        <f t="shared" si="77"/>
        <v>0</v>
      </c>
      <c r="E49" s="277">
        <f t="shared" si="77"/>
        <v>0</v>
      </c>
      <c r="F49" s="277">
        <f t="shared" si="77"/>
        <v>0</v>
      </c>
      <c r="G49" s="277">
        <f t="shared" si="77"/>
        <v>0</v>
      </c>
      <c r="H49" s="277">
        <f t="shared" si="77"/>
        <v>0</v>
      </c>
      <c r="I49" s="277">
        <f t="shared" si="77"/>
        <v>0</v>
      </c>
      <c r="J49" s="277">
        <f t="shared" si="77"/>
        <v>0</v>
      </c>
      <c r="K49" s="277">
        <f t="shared" si="77"/>
        <v>0</v>
      </c>
      <c r="L49" s="277">
        <f t="shared" si="77"/>
        <v>0</v>
      </c>
      <c r="M49" s="277">
        <f t="shared" si="77"/>
        <v>0</v>
      </c>
      <c r="N49" s="277">
        <f t="shared" si="77"/>
        <v>0</v>
      </c>
      <c r="O49" s="277">
        <f t="shared" si="77"/>
        <v>0</v>
      </c>
      <c r="P49" s="277">
        <f t="shared" si="77"/>
        <v>0</v>
      </c>
      <c r="Q49" s="277">
        <f t="shared" si="77"/>
        <v>0</v>
      </c>
      <c r="R49" s="277">
        <f t="shared" si="77"/>
        <v>0</v>
      </c>
      <c r="S49" s="277">
        <f t="shared" si="77"/>
        <v>0</v>
      </c>
      <c r="T49" s="277">
        <f t="shared" si="77"/>
        <v>0</v>
      </c>
      <c r="U49" s="277">
        <f t="shared" si="77"/>
        <v>0</v>
      </c>
      <c r="V49" s="277">
        <f t="shared" si="77"/>
        <v>0</v>
      </c>
      <c r="W49" s="277">
        <f t="shared" si="77"/>
        <v>0</v>
      </c>
      <c r="X49" s="277">
        <f t="shared" si="77"/>
        <v>0</v>
      </c>
      <c r="Y49" s="277">
        <f t="shared" si="77"/>
        <v>0</v>
      </c>
      <c r="Z49" s="277">
        <f t="shared" si="77"/>
        <v>0</v>
      </c>
      <c r="AA49" s="277">
        <f t="shared" si="77"/>
        <v>0</v>
      </c>
      <c r="AB49" s="277">
        <f t="shared" si="77"/>
        <v>0</v>
      </c>
      <c r="AC49" s="277">
        <f t="shared" si="77"/>
        <v>0</v>
      </c>
      <c r="AD49" s="277">
        <f t="shared" si="77"/>
        <v>0</v>
      </c>
      <c r="AE49" s="277">
        <f t="shared" si="77"/>
        <v>0</v>
      </c>
      <c r="AF49" s="278">
        <f t="shared" si="77"/>
        <v>0</v>
      </c>
      <c r="AH49" s="273"/>
      <c r="AI49" s="274"/>
      <c r="AJ49" s="273"/>
      <c r="AK49" s="274"/>
    </row>
    <row r="50" spans="2:37" s="204" customFormat="1" ht="13.9" customHeight="1">
      <c r="B50" s="275" t="s">
        <v>57</v>
      </c>
      <c r="C50" s="279">
        <f t="shared" ref="C50" si="78">IF(SUM(C49,C51)=0,0,C49/SUM(C49,C51))</f>
        <v>0</v>
      </c>
      <c r="D50" s="280">
        <f t="shared" ref="D50:AF50" si="79">IF(SUM(D49,D51)=0,0,D49/SUM(D49,D51))</f>
        <v>0</v>
      </c>
      <c r="E50" s="280">
        <f t="shared" si="79"/>
        <v>0</v>
      </c>
      <c r="F50" s="280">
        <f t="shared" si="79"/>
        <v>0</v>
      </c>
      <c r="G50" s="280">
        <f t="shared" si="79"/>
        <v>0</v>
      </c>
      <c r="H50" s="280">
        <f t="shared" si="79"/>
        <v>0</v>
      </c>
      <c r="I50" s="280">
        <f t="shared" si="79"/>
        <v>0</v>
      </c>
      <c r="J50" s="280">
        <f t="shared" si="79"/>
        <v>0</v>
      </c>
      <c r="K50" s="280">
        <f t="shared" si="79"/>
        <v>0</v>
      </c>
      <c r="L50" s="280">
        <f t="shared" si="79"/>
        <v>0</v>
      </c>
      <c r="M50" s="280">
        <f t="shared" si="79"/>
        <v>0</v>
      </c>
      <c r="N50" s="280">
        <f t="shared" si="79"/>
        <v>0</v>
      </c>
      <c r="O50" s="280">
        <f t="shared" si="79"/>
        <v>0</v>
      </c>
      <c r="P50" s="280">
        <f t="shared" si="79"/>
        <v>0</v>
      </c>
      <c r="Q50" s="280">
        <f t="shared" si="79"/>
        <v>0</v>
      </c>
      <c r="R50" s="280">
        <f t="shared" si="79"/>
        <v>0</v>
      </c>
      <c r="S50" s="280">
        <f t="shared" si="79"/>
        <v>0</v>
      </c>
      <c r="T50" s="280">
        <f t="shared" si="79"/>
        <v>0</v>
      </c>
      <c r="U50" s="280">
        <f t="shared" si="79"/>
        <v>0</v>
      </c>
      <c r="V50" s="280">
        <f t="shared" si="79"/>
        <v>0</v>
      </c>
      <c r="W50" s="280">
        <f t="shared" si="79"/>
        <v>0</v>
      </c>
      <c r="X50" s="280">
        <f t="shared" si="79"/>
        <v>0</v>
      </c>
      <c r="Y50" s="280">
        <f t="shared" si="79"/>
        <v>0</v>
      </c>
      <c r="Z50" s="280">
        <f t="shared" si="79"/>
        <v>0</v>
      </c>
      <c r="AA50" s="280">
        <f t="shared" si="79"/>
        <v>0</v>
      </c>
      <c r="AB50" s="280">
        <f t="shared" si="79"/>
        <v>0</v>
      </c>
      <c r="AC50" s="280">
        <f t="shared" si="79"/>
        <v>0</v>
      </c>
      <c r="AD50" s="280">
        <f t="shared" si="79"/>
        <v>0</v>
      </c>
      <c r="AE50" s="280">
        <f t="shared" si="79"/>
        <v>0</v>
      </c>
      <c r="AF50" s="281">
        <f t="shared" si="79"/>
        <v>0</v>
      </c>
      <c r="AH50" s="273"/>
      <c r="AI50" s="274"/>
      <c r="AJ50" s="273"/>
      <c r="AK50" s="274"/>
    </row>
    <row r="51" spans="2:37" s="204" customFormat="1" ht="13.9" customHeight="1">
      <c r="B51" s="275" t="s">
        <v>58</v>
      </c>
      <c r="C51" s="282">
        <f t="shared" ref="C51:AF51" si="80">COUNTIF(C14:C47,"=Not Met")</f>
        <v>0</v>
      </c>
      <c r="D51" s="283">
        <f t="shared" si="80"/>
        <v>0</v>
      </c>
      <c r="E51" s="283">
        <f t="shared" si="80"/>
        <v>0</v>
      </c>
      <c r="F51" s="283">
        <f t="shared" si="80"/>
        <v>0</v>
      </c>
      <c r="G51" s="283">
        <f t="shared" si="80"/>
        <v>0</v>
      </c>
      <c r="H51" s="283">
        <f t="shared" si="80"/>
        <v>0</v>
      </c>
      <c r="I51" s="283">
        <f t="shared" si="80"/>
        <v>0</v>
      </c>
      <c r="J51" s="283">
        <f t="shared" si="80"/>
        <v>0</v>
      </c>
      <c r="K51" s="283">
        <f t="shared" si="80"/>
        <v>0</v>
      </c>
      <c r="L51" s="283">
        <f t="shared" si="80"/>
        <v>0</v>
      </c>
      <c r="M51" s="283">
        <f t="shared" si="80"/>
        <v>0</v>
      </c>
      <c r="N51" s="283">
        <f t="shared" si="80"/>
        <v>0</v>
      </c>
      <c r="O51" s="283">
        <f t="shared" si="80"/>
        <v>0</v>
      </c>
      <c r="P51" s="283">
        <f t="shared" si="80"/>
        <v>0</v>
      </c>
      <c r="Q51" s="283">
        <f t="shared" si="80"/>
        <v>0</v>
      </c>
      <c r="R51" s="283">
        <f t="shared" si="80"/>
        <v>0</v>
      </c>
      <c r="S51" s="283">
        <f t="shared" si="80"/>
        <v>0</v>
      </c>
      <c r="T51" s="283">
        <f t="shared" si="80"/>
        <v>0</v>
      </c>
      <c r="U51" s="283">
        <f t="shared" si="80"/>
        <v>0</v>
      </c>
      <c r="V51" s="283">
        <f t="shared" si="80"/>
        <v>0</v>
      </c>
      <c r="W51" s="283">
        <f t="shared" si="80"/>
        <v>0</v>
      </c>
      <c r="X51" s="283">
        <f t="shared" si="80"/>
        <v>0</v>
      </c>
      <c r="Y51" s="283">
        <f t="shared" si="80"/>
        <v>0</v>
      </c>
      <c r="Z51" s="283">
        <f t="shared" si="80"/>
        <v>0</v>
      </c>
      <c r="AA51" s="283">
        <f t="shared" si="80"/>
        <v>0</v>
      </c>
      <c r="AB51" s="283">
        <f t="shared" si="80"/>
        <v>0</v>
      </c>
      <c r="AC51" s="283">
        <f t="shared" si="80"/>
        <v>0</v>
      </c>
      <c r="AD51" s="283">
        <f t="shared" si="80"/>
        <v>0</v>
      </c>
      <c r="AE51" s="283">
        <f t="shared" si="80"/>
        <v>0</v>
      </c>
      <c r="AF51" s="284">
        <f t="shared" si="80"/>
        <v>0</v>
      </c>
      <c r="AH51" s="273"/>
      <c r="AI51" s="274"/>
      <c r="AJ51" s="273"/>
      <c r="AK51" s="274"/>
    </row>
    <row r="52" spans="2:37" s="204" customFormat="1" ht="13.9" customHeight="1">
      <c r="B52" s="275" t="s">
        <v>59</v>
      </c>
      <c r="C52" s="279">
        <f t="shared" ref="C52" si="81">IF(SUM(C49,C51)=0,0,C51/SUM(C49,C51))</f>
        <v>0</v>
      </c>
      <c r="D52" s="280">
        <f t="shared" ref="D52:AF52" si="82">IF(SUM(D49,D51)=0,0,D51/SUM(D49,D51))</f>
        <v>0</v>
      </c>
      <c r="E52" s="280">
        <f t="shared" si="82"/>
        <v>0</v>
      </c>
      <c r="F52" s="280">
        <f t="shared" si="82"/>
        <v>0</v>
      </c>
      <c r="G52" s="280">
        <f t="shared" si="82"/>
        <v>0</v>
      </c>
      <c r="H52" s="280">
        <f t="shared" si="82"/>
        <v>0</v>
      </c>
      <c r="I52" s="280">
        <f t="shared" si="82"/>
        <v>0</v>
      </c>
      <c r="J52" s="280">
        <f t="shared" si="82"/>
        <v>0</v>
      </c>
      <c r="K52" s="280">
        <f t="shared" si="82"/>
        <v>0</v>
      </c>
      <c r="L52" s="280">
        <f t="shared" si="82"/>
        <v>0</v>
      </c>
      <c r="M52" s="280">
        <f t="shared" si="82"/>
        <v>0</v>
      </c>
      <c r="N52" s="280">
        <f t="shared" si="82"/>
        <v>0</v>
      </c>
      <c r="O52" s="280">
        <f t="shared" si="82"/>
        <v>0</v>
      </c>
      <c r="P52" s="280">
        <f t="shared" si="82"/>
        <v>0</v>
      </c>
      <c r="Q52" s="280">
        <f t="shared" si="82"/>
        <v>0</v>
      </c>
      <c r="R52" s="280">
        <f t="shared" si="82"/>
        <v>0</v>
      </c>
      <c r="S52" s="280">
        <f t="shared" si="82"/>
        <v>0</v>
      </c>
      <c r="T52" s="280">
        <f t="shared" si="82"/>
        <v>0</v>
      </c>
      <c r="U52" s="280">
        <f t="shared" si="82"/>
        <v>0</v>
      </c>
      <c r="V52" s="280">
        <f t="shared" si="82"/>
        <v>0</v>
      </c>
      <c r="W52" s="280">
        <f t="shared" si="82"/>
        <v>0</v>
      </c>
      <c r="X52" s="280">
        <f t="shared" si="82"/>
        <v>0</v>
      </c>
      <c r="Y52" s="280">
        <f t="shared" si="82"/>
        <v>0</v>
      </c>
      <c r="Z52" s="280">
        <f t="shared" si="82"/>
        <v>0</v>
      </c>
      <c r="AA52" s="280">
        <f t="shared" si="82"/>
        <v>0</v>
      </c>
      <c r="AB52" s="280">
        <f t="shared" si="82"/>
        <v>0</v>
      </c>
      <c r="AC52" s="280">
        <f t="shared" si="82"/>
        <v>0</v>
      </c>
      <c r="AD52" s="280">
        <f t="shared" si="82"/>
        <v>0</v>
      </c>
      <c r="AE52" s="280">
        <f t="shared" si="82"/>
        <v>0</v>
      </c>
      <c r="AF52" s="281">
        <f t="shared" si="82"/>
        <v>0</v>
      </c>
      <c r="AH52" s="273"/>
      <c r="AI52" s="274"/>
      <c r="AJ52" s="273"/>
      <c r="AK52" s="274"/>
    </row>
    <row r="53" spans="2:37" s="204" customFormat="1" ht="13.9" customHeight="1" thickBot="1">
      <c r="B53" s="275" t="s">
        <v>60</v>
      </c>
      <c r="C53" s="285">
        <f t="shared" ref="C53:AF53" si="83">COUNTIF(C14:C47,"=N/A")</f>
        <v>0</v>
      </c>
      <c r="D53" s="286">
        <f t="shared" si="83"/>
        <v>0</v>
      </c>
      <c r="E53" s="286">
        <f t="shared" si="83"/>
        <v>0</v>
      </c>
      <c r="F53" s="286">
        <f t="shared" si="83"/>
        <v>0</v>
      </c>
      <c r="G53" s="286">
        <f t="shared" si="83"/>
        <v>0</v>
      </c>
      <c r="H53" s="286">
        <f t="shared" si="83"/>
        <v>0</v>
      </c>
      <c r="I53" s="286">
        <f t="shared" si="83"/>
        <v>0</v>
      </c>
      <c r="J53" s="286">
        <f t="shared" si="83"/>
        <v>0</v>
      </c>
      <c r="K53" s="286">
        <f t="shared" si="83"/>
        <v>0</v>
      </c>
      <c r="L53" s="286">
        <f t="shared" si="83"/>
        <v>0</v>
      </c>
      <c r="M53" s="286">
        <f t="shared" si="83"/>
        <v>0</v>
      </c>
      <c r="N53" s="286">
        <f t="shared" si="83"/>
        <v>0</v>
      </c>
      <c r="O53" s="286">
        <f t="shared" si="83"/>
        <v>0</v>
      </c>
      <c r="P53" s="286">
        <f t="shared" si="83"/>
        <v>0</v>
      </c>
      <c r="Q53" s="286">
        <f t="shared" si="83"/>
        <v>0</v>
      </c>
      <c r="R53" s="286">
        <f t="shared" si="83"/>
        <v>0</v>
      </c>
      <c r="S53" s="286">
        <f t="shared" si="83"/>
        <v>0</v>
      </c>
      <c r="T53" s="286">
        <f t="shared" si="83"/>
        <v>0</v>
      </c>
      <c r="U53" s="286">
        <f t="shared" si="83"/>
        <v>0</v>
      </c>
      <c r="V53" s="286">
        <f t="shared" si="83"/>
        <v>0</v>
      </c>
      <c r="W53" s="286">
        <f t="shared" si="83"/>
        <v>0</v>
      </c>
      <c r="X53" s="286">
        <f t="shared" si="83"/>
        <v>0</v>
      </c>
      <c r="Y53" s="286">
        <f t="shared" si="83"/>
        <v>0</v>
      </c>
      <c r="Z53" s="286">
        <f t="shared" si="83"/>
        <v>0</v>
      </c>
      <c r="AA53" s="286">
        <f t="shared" si="83"/>
        <v>0</v>
      </c>
      <c r="AB53" s="286">
        <f t="shared" si="83"/>
        <v>0</v>
      </c>
      <c r="AC53" s="286">
        <f t="shared" si="83"/>
        <v>0</v>
      </c>
      <c r="AD53" s="286">
        <f t="shared" si="83"/>
        <v>0</v>
      </c>
      <c r="AE53" s="286">
        <f t="shared" si="83"/>
        <v>0</v>
      </c>
      <c r="AF53" s="287">
        <f t="shared" si="83"/>
        <v>0</v>
      </c>
      <c r="AH53" s="92"/>
      <c r="AI53" s="92"/>
      <c r="AJ53" s="92"/>
      <c r="AK53" s="92"/>
    </row>
    <row r="54" spans="2:37" s="204" customFormat="1" ht="13.9" customHeight="1" thickBot="1">
      <c r="B54" s="861"/>
      <c r="C54" s="862"/>
      <c r="D54" s="862"/>
      <c r="E54" s="862"/>
      <c r="F54" s="862"/>
      <c r="G54" s="862"/>
      <c r="H54" s="862"/>
      <c r="I54" s="862"/>
      <c r="J54" s="862"/>
      <c r="K54" s="862"/>
      <c r="L54" s="862"/>
      <c r="M54" s="862"/>
      <c r="N54" s="862"/>
      <c r="O54" s="862"/>
      <c r="P54" s="862"/>
      <c r="Q54" s="862"/>
      <c r="R54" s="862"/>
      <c r="S54" s="862"/>
      <c r="T54" s="862"/>
      <c r="U54" s="862"/>
      <c r="V54" s="862"/>
      <c r="W54" s="862"/>
      <c r="X54" s="862"/>
      <c r="Y54" s="862"/>
      <c r="Z54" s="862"/>
      <c r="AA54" s="862"/>
      <c r="AB54" s="862"/>
      <c r="AC54" s="862"/>
      <c r="AD54" s="862"/>
      <c r="AE54" s="862"/>
      <c r="AF54" s="862"/>
      <c r="AG54" s="862"/>
      <c r="AH54" s="862"/>
      <c r="AI54" s="862"/>
      <c r="AJ54" s="862"/>
      <c r="AK54" s="862"/>
    </row>
    <row r="55" spans="2:37" ht="15" thickBot="1">
      <c r="C55" s="439" t="s">
        <v>174</v>
      </c>
      <c r="D55" s="438"/>
      <c r="E55" s="438"/>
      <c r="F55" s="438"/>
      <c r="G55" s="438"/>
      <c r="H55" s="438"/>
      <c r="I55" s="438"/>
      <c r="J55" s="438"/>
      <c r="K55" s="438"/>
      <c r="L55" s="437"/>
      <c r="M55" s="439" t="s">
        <v>173</v>
      </c>
      <c r="N55" s="438"/>
      <c r="O55" s="438"/>
      <c r="P55" s="438"/>
      <c r="Q55" s="438"/>
      <c r="R55" s="438"/>
      <c r="S55" s="438"/>
      <c r="T55" s="438"/>
      <c r="U55" s="438"/>
      <c r="V55" s="437"/>
      <c r="W55" s="439" t="s">
        <v>172</v>
      </c>
      <c r="X55" s="438"/>
      <c r="Y55" s="438"/>
      <c r="Z55" s="438"/>
      <c r="AA55" s="438"/>
      <c r="AB55" s="438"/>
      <c r="AC55" s="438"/>
      <c r="AD55" s="438"/>
      <c r="AE55" s="438"/>
      <c r="AF55" s="437"/>
    </row>
    <row r="56" spans="2:37" ht="49.9" customHeight="1" thickBot="1">
      <c r="C56" s="863"/>
      <c r="D56" s="864"/>
      <c r="E56" s="864"/>
      <c r="F56" s="864"/>
      <c r="G56" s="864"/>
      <c r="H56" s="864"/>
      <c r="I56" s="864"/>
      <c r="J56" s="864"/>
      <c r="K56" s="864"/>
      <c r="L56" s="865"/>
      <c r="M56" s="863"/>
      <c r="N56" s="864"/>
      <c r="O56" s="864"/>
      <c r="P56" s="864"/>
      <c r="Q56" s="864"/>
      <c r="R56" s="864"/>
      <c r="S56" s="864"/>
      <c r="T56" s="864"/>
      <c r="U56" s="864"/>
      <c r="V56" s="865"/>
      <c r="W56" s="863"/>
      <c r="X56" s="864"/>
      <c r="Y56" s="864"/>
      <c r="Z56" s="864"/>
      <c r="AA56" s="864"/>
      <c r="AB56" s="864"/>
      <c r="AC56" s="864"/>
      <c r="AD56" s="864"/>
      <c r="AE56" s="864"/>
      <c r="AF56" s="865"/>
    </row>
    <row r="59" spans="2:37" ht="15">
      <c r="B59" s="505"/>
    </row>
    <row r="60" spans="2:37" ht="15">
      <c r="B60" s="505"/>
    </row>
    <row r="61" spans="2:37" ht="15">
      <c r="B61" s="505"/>
    </row>
    <row r="62" spans="2:37" ht="15">
      <c r="B62" s="506"/>
    </row>
  </sheetData>
  <sheetProtection sheet="1" objects="1" scenarios="1"/>
  <mergeCells count="22">
    <mergeCell ref="S6:V6"/>
    <mergeCell ref="C4:G4"/>
    <mergeCell ref="C5:G5"/>
    <mergeCell ref="C6:G6"/>
    <mergeCell ref="I4:L4"/>
    <mergeCell ref="I5:L5"/>
    <mergeCell ref="C56:L56"/>
    <mergeCell ref="M56:V56"/>
    <mergeCell ref="W56:AF56"/>
    <mergeCell ref="B54:AK54"/>
    <mergeCell ref="W4:AA4"/>
    <mergeCell ref="AC4:AF4"/>
    <mergeCell ref="W5:AA5"/>
    <mergeCell ref="AC5:AF5"/>
    <mergeCell ref="W6:AA6"/>
    <mergeCell ref="AC6:AF6"/>
    <mergeCell ref="I6:L6"/>
    <mergeCell ref="M4:Q4"/>
    <mergeCell ref="S4:V4"/>
    <mergeCell ref="M5:Q5"/>
    <mergeCell ref="S5:V5"/>
    <mergeCell ref="M6:Q6"/>
  </mergeCells>
  <conditionalFormatting sqref="C12:AF12">
    <cfRule type="cellIs" dxfId="369" priority="35" operator="equal">
      <formula>"N/A"</formula>
    </cfRule>
    <cfRule type="cellIs" dxfId="368" priority="36" operator="equal">
      <formula>"Not Met"</formula>
    </cfRule>
  </conditionalFormatting>
  <conditionalFormatting sqref="C14:AF14">
    <cfRule type="cellIs" dxfId="367" priority="33" operator="equal">
      <formula>"N/A"</formula>
    </cfRule>
    <cfRule type="cellIs" dxfId="366" priority="34" operator="equal">
      <formula>"Not Met"</formula>
    </cfRule>
  </conditionalFormatting>
  <conditionalFormatting sqref="C22:AF22">
    <cfRule type="cellIs" dxfId="365" priority="31" operator="equal">
      <formula>"N/A"</formula>
    </cfRule>
    <cfRule type="cellIs" dxfId="364" priority="32" operator="equal">
      <formula>"Not Met"</formula>
    </cfRule>
  </conditionalFormatting>
  <conditionalFormatting sqref="C34:AF34">
    <cfRule type="cellIs" dxfId="363" priority="25" operator="equal">
      <formula>"N/A"</formula>
    </cfRule>
    <cfRule type="cellIs" dxfId="362" priority="26" operator="equal">
      <formula>"Not Met"</formula>
    </cfRule>
  </conditionalFormatting>
  <conditionalFormatting sqref="C36:AF36">
    <cfRule type="cellIs" dxfId="361" priority="23" operator="equal">
      <formula>"N/A"</formula>
    </cfRule>
    <cfRule type="cellIs" dxfId="360" priority="24" operator="equal">
      <formula>"Not Met"</formula>
    </cfRule>
  </conditionalFormatting>
  <conditionalFormatting sqref="C38:AF38">
    <cfRule type="cellIs" dxfId="359" priority="21" operator="equal">
      <formula>"N/A"</formula>
    </cfRule>
    <cfRule type="cellIs" dxfId="358" priority="22" operator="equal">
      <formula>"Not Met"</formula>
    </cfRule>
  </conditionalFormatting>
  <conditionalFormatting sqref="C40:AF40">
    <cfRule type="cellIs" dxfId="357" priority="19" operator="equal">
      <formula>"N/A"</formula>
    </cfRule>
    <cfRule type="cellIs" dxfId="356" priority="20" operator="equal">
      <formula>"Not Met"</formula>
    </cfRule>
  </conditionalFormatting>
  <conditionalFormatting sqref="C18:AF18">
    <cfRule type="cellIs" dxfId="355" priority="17" operator="equal">
      <formula>"N/A"</formula>
    </cfRule>
    <cfRule type="cellIs" dxfId="354" priority="18" operator="equal">
      <formula>"Not Met"</formula>
    </cfRule>
  </conditionalFormatting>
  <conditionalFormatting sqref="C16:AF16">
    <cfRule type="cellIs" dxfId="353" priority="15" operator="equal">
      <formula>"N/A"</formula>
    </cfRule>
    <cfRule type="cellIs" dxfId="352" priority="16" operator="equal">
      <formula>"Not Met"</formula>
    </cfRule>
  </conditionalFormatting>
  <conditionalFormatting sqref="C20:AF20">
    <cfRule type="cellIs" dxfId="351" priority="13" operator="equal">
      <formula>"N/A"</formula>
    </cfRule>
    <cfRule type="cellIs" dxfId="350" priority="14" operator="equal">
      <formula>"Not Met"</formula>
    </cfRule>
  </conditionalFormatting>
  <conditionalFormatting sqref="C28:AF28">
    <cfRule type="cellIs" dxfId="349" priority="11" operator="equal">
      <formula>"N/A"</formula>
    </cfRule>
    <cfRule type="cellIs" dxfId="348" priority="12" operator="equal">
      <formula>"Not Met"</formula>
    </cfRule>
  </conditionalFormatting>
  <conditionalFormatting sqref="C30:AF30">
    <cfRule type="cellIs" dxfId="347" priority="9" operator="equal">
      <formula>"N/A"</formula>
    </cfRule>
    <cfRule type="cellIs" dxfId="346" priority="10" operator="equal">
      <formula>"Not Met"</formula>
    </cfRule>
  </conditionalFormatting>
  <conditionalFormatting sqref="C26:AF26">
    <cfRule type="cellIs" dxfId="345" priority="7" operator="equal">
      <formula>"N/A"</formula>
    </cfRule>
    <cfRule type="cellIs" dxfId="344" priority="8" operator="equal">
      <formula>"Not Met"</formula>
    </cfRule>
  </conditionalFormatting>
  <conditionalFormatting sqref="C32:AF32">
    <cfRule type="cellIs" dxfId="343" priority="27" operator="equal">
      <formula>"N/A"</formula>
    </cfRule>
    <cfRule type="cellIs" dxfId="342" priority="28" operator="equal">
      <formula>"Not Met"</formula>
    </cfRule>
  </conditionalFormatting>
  <conditionalFormatting sqref="C24:AF24">
    <cfRule type="cellIs" dxfId="341" priority="29" operator="equal">
      <formula>"N/A"</formula>
    </cfRule>
    <cfRule type="cellIs" dxfId="340" priority="30" operator="equal">
      <formula>"Not Met"</formula>
    </cfRule>
  </conditionalFormatting>
  <conditionalFormatting sqref="C44:AF44">
    <cfRule type="cellIs" dxfId="339" priority="5" operator="equal">
      <formula>"N/A"</formula>
    </cfRule>
    <cfRule type="cellIs" dxfId="338" priority="6" operator="equal">
      <formula>"Not Met"</formula>
    </cfRule>
  </conditionalFormatting>
  <conditionalFormatting sqref="C42:AF42">
    <cfRule type="cellIs" dxfId="337" priority="3" operator="equal">
      <formula>"N/A"</formula>
    </cfRule>
    <cfRule type="cellIs" dxfId="336" priority="4" operator="equal">
      <formula>"Not Met"</formula>
    </cfRule>
  </conditionalFormatting>
  <conditionalFormatting sqref="C46:AF46">
    <cfRule type="cellIs" dxfId="335" priority="1" operator="equal">
      <formula>"N/A"</formula>
    </cfRule>
    <cfRule type="cellIs" dxfId="334" priority="2" operator="equal">
      <formula>"Not Met"</formula>
    </cfRule>
  </conditionalFormatting>
  <dataValidations count="2">
    <dataValidation type="list" allowBlank="1" showInputMessage="1" showErrorMessage="1" sqref="C26:AF26 C18:AF18 C16:AF16 C20:AF20 C28:AF28 C30:AF30 C14:AF14 C22:AF22 C24:AF24 C32:AF32 C34:AF34 C36:AF36 C38:AF38 C40:AF40 C42:AF42 C44:AF44 C46:AF46">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Professional Treatment Services in Facility-Based Crisis Program - Revised April 21, 2015&amp;R&amp;"Arial Narrow,Regular"&amp;8&amp;P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8"/>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188</v>
      </c>
      <c r="D3" s="445"/>
      <c r="E3" s="445"/>
      <c r="F3" s="445"/>
      <c r="G3" s="445"/>
      <c r="H3" s="445"/>
      <c r="I3" s="445"/>
      <c r="J3" s="445"/>
      <c r="K3" s="445"/>
      <c r="L3" s="444"/>
      <c r="M3" s="445" t="s">
        <v>188</v>
      </c>
      <c r="N3" s="445"/>
      <c r="O3" s="445"/>
      <c r="P3" s="445"/>
      <c r="Q3" s="445"/>
      <c r="R3" s="445"/>
      <c r="S3" s="445"/>
      <c r="T3" s="445"/>
      <c r="U3" s="445"/>
      <c r="V3" s="444"/>
      <c r="W3" s="445" t="s">
        <v>188</v>
      </c>
      <c r="X3" s="445"/>
      <c r="Y3" s="445"/>
      <c r="Z3" s="445"/>
      <c r="AA3" s="445"/>
      <c r="AB3" s="445"/>
      <c r="AC3" s="445"/>
      <c r="AD3" s="445"/>
      <c r="AE3" s="445"/>
      <c r="AF3" s="444"/>
    </row>
    <row r="4" spans="1:37" s="442" customFormat="1" ht="19.899999999999999" customHeight="1">
      <c r="A4" s="664"/>
      <c r="B4" s="702"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703"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704"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1" t="s">
        <v>295</v>
      </c>
      <c r="B42" s="658" t="s">
        <v>339</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72"/>
      <c r="AG42" s="256">
        <f>COUNTIF(C42:AF42,"=Met")</f>
        <v>0</v>
      </c>
      <c r="AH42" s="257">
        <f>IF(SUM(AG42,AI42)=0,0,AG42/SUM(AG42,AI42))</f>
        <v>0</v>
      </c>
      <c r="AI42" s="258">
        <f>COUNTIF(C42:AF42,"=Not Met")</f>
        <v>0</v>
      </c>
      <c r="AJ42" s="257">
        <f>IF(SUM(AG42,AI42)=0,0,AI42/SUM(AG42,AI42))</f>
        <v>0</v>
      </c>
      <c r="AK42" s="259">
        <f>COUNTIF(C42:AF42,"=N/A")</f>
        <v>0</v>
      </c>
    </row>
    <row r="43" spans="1:37">
      <c r="A43" s="705"/>
      <c r="B43" s="657"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91"/>
      <c r="AH43" s="489"/>
      <c r="AI43" s="490"/>
      <c r="AJ43" s="489"/>
      <c r="AK43" s="488"/>
    </row>
    <row r="44" spans="1:37" ht="25.5">
      <c r="A44" s="671" t="s">
        <v>296</v>
      </c>
      <c r="B44" s="659" t="s">
        <v>340</v>
      </c>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72"/>
      <c r="AG44" s="256">
        <f>COUNTIF(C44:AF44,"=Met")</f>
        <v>0</v>
      </c>
      <c r="AH44" s="257">
        <f>IF(SUM(AG44,AI44)=0,0,AG44/SUM(AG44,AI44))</f>
        <v>0</v>
      </c>
      <c r="AI44" s="258">
        <f>COUNTIF(C44:AF44,"=Not Met")</f>
        <v>0</v>
      </c>
      <c r="AJ44" s="257">
        <f>IF(SUM(AG44,AI44)=0,0,AI44/SUM(AG44,AI44))</f>
        <v>0</v>
      </c>
      <c r="AK44" s="259">
        <f>COUNTIF(C44:AF44,"=N/A")</f>
        <v>0</v>
      </c>
    </row>
    <row r="45" spans="1:37">
      <c r="A45" s="686"/>
      <c r="B45" s="657"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91"/>
      <c r="AH45" s="489"/>
      <c r="AI45" s="490"/>
      <c r="AJ45" s="489"/>
      <c r="AK45" s="488"/>
    </row>
    <row r="46" spans="1:37" ht="38.25">
      <c r="A46" s="671" t="s">
        <v>323</v>
      </c>
      <c r="B46" s="697" t="s">
        <v>355</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6"/>
      <c r="AG46" s="680">
        <f t="shared" ref="AG46" si="62">COUNTIF(C46:AF46,"=Met")</f>
        <v>0</v>
      </c>
      <c r="AH46" s="681">
        <f t="shared" ref="AH46" si="63">IF(SUM(AG46,AI46)=0,0,AG46/SUM(AG46,AI46))</f>
        <v>0</v>
      </c>
      <c r="AI46" s="682">
        <f t="shared" ref="AI46" si="64">COUNTIF(C46:AF46,"=Not Met")</f>
        <v>0</v>
      </c>
      <c r="AJ46" s="681">
        <f t="shared" ref="AJ46" si="65">IF(SUM(AG46,AI46)=0,0,AI46/SUM(AG46,AI46))</f>
        <v>0</v>
      </c>
      <c r="AK46" s="683">
        <f t="shared" ref="AK46" si="66">COUNTIF(C46:AF46,"=N/A")</f>
        <v>0</v>
      </c>
    </row>
    <row r="47" spans="1:37">
      <c r="A47" s="669"/>
      <c r="B47" s="698" t="s">
        <v>175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7"/>
      <c r="AG47" s="458"/>
      <c r="AH47" s="459"/>
      <c r="AI47" s="460"/>
      <c r="AJ47" s="459"/>
      <c r="AK47" s="461"/>
    </row>
    <row r="48" spans="1:37" ht="25.5">
      <c r="A48" s="673" t="s">
        <v>324</v>
      </c>
      <c r="B48" s="697" t="s">
        <v>356</v>
      </c>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6"/>
      <c r="AG48" s="680">
        <f t="shared" ref="AG48" si="67">COUNTIF(C48:AF48,"=Met")</f>
        <v>0</v>
      </c>
      <c r="AH48" s="681">
        <f t="shared" ref="AH48" si="68">IF(SUM(AG48,AI48)=0,0,AG48/SUM(AG48,AI48))</f>
        <v>0</v>
      </c>
      <c r="AI48" s="682">
        <f t="shared" ref="AI48" si="69">COUNTIF(C48:AF48,"=Not Met")</f>
        <v>0</v>
      </c>
      <c r="AJ48" s="681">
        <f t="shared" ref="AJ48" si="70">IF(SUM(AG48,AI48)=0,0,AI48/SUM(AG48,AI48))</f>
        <v>0</v>
      </c>
      <c r="AK48" s="683">
        <f t="shared" ref="AK48" si="71">COUNTIF(C48:AF48,"=N/A")</f>
        <v>0</v>
      </c>
    </row>
    <row r="49" spans="1:37">
      <c r="A49" s="669"/>
      <c r="B49" s="698" t="s">
        <v>175</v>
      </c>
      <c r="C49" s="476"/>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7"/>
      <c r="AG49" s="458"/>
      <c r="AH49" s="459"/>
      <c r="AI49" s="460"/>
      <c r="AJ49" s="459"/>
      <c r="AK49" s="461"/>
    </row>
    <row r="50" spans="1:37" ht="63.75">
      <c r="A50" s="671" t="s">
        <v>325</v>
      </c>
      <c r="B50" s="697" t="s">
        <v>357</v>
      </c>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6"/>
      <c r="AG50" s="680">
        <f t="shared" ref="AG50" si="72">COUNTIF(C50:AF50,"=Met")</f>
        <v>0</v>
      </c>
      <c r="AH50" s="681">
        <f t="shared" ref="AH50" si="73">IF(SUM(AG50,AI50)=0,0,AG50/SUM(AG50,AI50))</f>
        <v>0</v>
      </c>
      <c r="AI50" s="682">
        <f t="shared" ref="AI50" si="74">COUNTIF(C50:AF50,"=Not Met")</f>
        <v>0</v>
      </c>
      <c r="AJ50" s="681">
        <f t="shared" ref="AJ50" si="75">IF(SUM(AG50,AI50)=0,0,AI50/SUM(AG50,AI50))</f>
        <v>0</v>
      </c>
      <c r="AK50" s="683">
        <f t="shared" ref="AK50" si="76">COUNTIF(C50:AF50,"=N/A")</f>
        <v>0</v>
      </c>
    </row>
    <row r="51" spans="1:37">
      <c r="A51" s="669"/>
      <c r="B51" s="698" t="s">
        <v>175</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7"/>
      <c r="AG51" s="458"/>
      <c r="AH51" s="459"/>
      <c r="AI51" s="460"/>
      <c r="AJ51" s="459"/>
      <c r="AK51" s="461"/>
    </row>
    <row r="52" spans="1:37" ht="63.75">
      <c r="A52" s="673" t="s">
        <v>326</v>
      </c>
      <c r="B52" s="697" t="s">
        <v>358</v>
      </c>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6"/>
      <c r="AG52" s="680">
        <f t="shared" ref="AG52" si="77">COUNTIF(C52:AF52,"=Met")</f>
        <v>0</v>
      </c>
      <c r="AH52" s="681">
        <f t="shared" ref="AH52" si="78">IF(SUM(AG52,AI52)=0,0,AG52/SUM(AG52,AI52))</f>
        <v>0</v>
      </c>
      <c r="AI52" s="682">
        <f t="shared" ref="AI52" si="79">COUNTIF(C52:AF52,"=Not Met")</f>
        <v>0</v>
      </c>
      <c r="AJ52" s="681">
        <f t="shared" ref="AJ52" si="80">IF(SUM(AG52,AI52)=0,0,AI52/SUM(AG52,AI52))</f>
        <v>0</v>
      </c>
      <c r="AK52" s="683">
        <f t="shared" ref="AK52" si="81">COUNTIF(C52:AF52,"=N/A")</f>
        <v>0</v>
      </c>
    </row>
    <row r="53" spans="1:37">
      <c r="A53" s="669"/>
      <c r="B53" s="698" t="s">
        <v>175</v>
      </c>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7"/>
      <c r="AG53" s="458"/>
      <c r="AH53" s="459"/>
      <c r="AI53" s="460"/>
      <c r="AJ53" s="459"/>
      <c r="AK53" s="461"/>
    </row>
    <row r="54" spans="1:37" ht="38.25">
      <c r="A54" s="671" t="s">
        <v>327</v>
      </c>
      <c r="B54" s="697" t="s">
        <v>345</v>
      </c>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6"/>
      <c r="AG54" s="680">
        <f t="shared" ref="AG54" si="82">COUNTIF(C54:AF54,"=Met")</f>
        <v>0</v>
      </c>
      <c r="AH54" s="681">
        <f t="shared" ref="AH54" si="83">IF(SUM(AG54,AI54)=0,0,AG54/SUM(AG54,AI54))</f>
        <v>0</v>
      </c>
      <c r="AI54" s="682">
        <f t="shared" ref="AI54" si="84">COUNTIF(C54:AF54,"=Not Met")</f>
        <v>0</v>
      </c>
      <c r="AJ54" s="681">
        <f t="shared" ref="AJ54" si="85">IF(SUM(AG54,AI54)=0,0,AI54/SUM(AG54,AI54))</f>
        <v>0</v>
      </c>
      <c r="AK54" s="683">
        <f t="shared" ref="AK54" si="86">COUNTIF(C54:AF54,"=N/A")</f>
        <v>0</v>
      </c>
    </row>
    <row r="55" spans="1:37">
      <c r="A55" s="669"/>
      <c r="B55" s="698" t="s">
        <v>175</v>
      </c>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7"/>
      <c r="AG55" s="458"/>
      <c r="AH55" s="459"/>
      <c r="AI55" s="460"/>
      <c r="AJ55" s="459"/>
      <c r="AK55" s="461"/>
    </row>
    <row r="56" spans="1:37" ht="25.5">
      <c r="A56" s="673" t="s">
        <v>328</v>
      </c>
      <c r="B56" s="697" t="s">
        <v>359</v>
      </c>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6"/>
      <c r="AG56" s="680">
        <f t="shared" ref="AG56" si="87">COUNTIF(C56:AF56,"=Met")</f>
        <v>0</v>
      </c>
      <c r="AH56" s="681">
        <f t="shared" ref="AH56" si="88">IF(SUM(AG56,AI56)=0,0,AG56/SUM(AG56,AI56))</f>
        <v>0</v>
      </c>
      <c r="AI56" s="682">
        <f t="shared" ref="AI56" si="89">COUNTIF(C56:AF56,"=Not Met")</f>
        <v>0</v>
      </c>
      <c r="AJ56" s="681">
        <f t="shared" ref="AJ56" si="90">IF(SUM(AG56,AI56)=0,0,AI56/SUM(AG56,AI56))</f>
        <v>0</v>
      </c>
      <c r="AK56" s="683">
        <f t="shared" ref="AK56" si="91">COUNTIF(C56:AF56,"=N/A")</f>
        <v>0</v>
      </c>
    </row>
    <row r="57" spans="1:37">
      <c r="A57" s="669"/>
      <c r="B57" s="698" t="s">
        <v>175</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7"/>
      <c r="AG57" s="458"/>
      <c r="AH57" s="459"/>
      <c r="AI57" s="460"/>
      <c r="AJ57" s="459"/>
      <c r="AK57" s="461"/>
    </row>
    <row r="58" spans="1:37" ht="51">
      <c r="A58" s="671" t="s">
        <v>329</v>
      </c>
      <c r="B58" s="697" t="s">
        <v>346</v>
      </c>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72"/>
      <c r="AG58" s="64">
        <f t="shared" ref="AG58" si="92">COUNTIF(C58:AF58,"=Met")</f>
        <v>0</v>
      </c>
      <c r="AH58" s="65">
        <f t="shared" ref="AH58" si="93">IF(SUM(AG58,AI58)=0,0,AG58/SUM(AG58,AI58))</f>
        <v>0</v>
      </c>
      <c r="AI58" s="66">
        <f t="shared" ref="AI58" si="94">COUNTIF(C58:AF58,"=Not Met")</f>
        <v>0</v>
      </c>
      <c r="AJ58" s="65">
        <f t="shared" ref="AJ58" si="95">IF(SUM(AG58,AI58)=0,0,AI58/SUM(AG58,AI58))</f>
        <v>0</v>
      </c>
      <c r="AK58" s="67">
        <f t="shared" ref="AK58" si="96">COUNTIF(C58:AF58,"=N/A")</f>
        <v>0</v>
      </c>
    </row>
    <row r="59" spans="1:37" ht="15" thickBot="1">
      <c r="A59" s="672"/>
      <c r="B59" s="701" t="s">
        <v>175</v>
      </c>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9"/>
      <c r="AG59" s="462"/>
      <c r="AH59" s="463"/>
      <c r="AI59" s="464"/>
      <c r="AJ59" s="463"/>
      <c r="AK59" s="465"/>
    </row>
    <row r="60" spans="1:37" ht="15" thickBot="1">
      <c r="B60" s="446"/>
    </row>
    <row r="61" spans="1:37" s="204" customFormat="1" ht="13.9" customHeight="1">
      <c r="B61" s="275" t="s">
        <v>56</v>
      </c>
      <c r="C61" s="276">
        <f t="shared" ref="C61:AF61" si="97">COUNTIF(C14:C59,"=Met")</f>
        <v>0</v>
      </c>
      <c r="D61" s="277">
        <f t="shared" si="97"/>
        <v>0</v>
      </c>
      <c r="E61" s="277">
        <f t="shared" si="97"/>
        <v>0</v>
      </c>
      <c r="F61" s="277">
        <f t="shared" si="97"/>
        <v>0</v>
      </c>
      <c r="G61" s="277">
        <f t="shared" si="97"/>
        <v>0</v>
      </c>
      <c r="H61" s="277">
        <f t="shared" si="97"/>
        <v>0</v>
      </c>
      <c r="I61" s="277">
        <f t="shared" si="97"/>
        <v>0</v>
      </c>
      <c r="J61" s="277">
        <f t="shared" si="97"/>
        <v>0</v>
      </c>
      <c r="K61" s="277">
        <f t="shared" si="97"/>
        <v>0</v>
      </c>
      <c r="L61" s="277">
        <f t="shared" si="97"/>
        <v>0</v>
      </c>
      <c r="M61" s="277">
        <f t="shared" si="97"/>
        <v>0</v>
      </c>
      <c r="N61" s="277">
        <f t="shared" si="97"/>
        <v>0</v>
      </c>
      <c r="O61" s="277">
        <f t="shared" si="97"/>
        <v>0</v>
      </c>
      <c r="P61" s="277">
        <f t="shared" si="97"/>
        <v>0</v>
      </c>
      <c r="Q61" s="277">
        <f t="shared" si="97"/>
        <v>0</v>
      </c>
      <c r="R61" s="277">
        <f t="shared" si="97"/>
        <v>0</v>
      </c>
      <c r="S61" s="277">
        <f t="shared" si="97"/>
        <v>0</v>
      </c>
      <c r="T61" s="277">
        <f t="shared" si="97"/>
        <v>0</v>
      </c>
      <c r="U61" s="277">
        <f t="shared" si="97"/>
        <v>0</v>
      </c>
      <c r="V61" s="277">
        <f t="shared" si="97"/>
        <v>0</v>
      </c>
      <c r="W61" s="277">
        <f t="shared" si="97"/>
        <v>0</v>
      </c>
      <c r="X61" s="277">
        <f t="shared" si="97"/>
        <v>0</v>
      </c>
      <c r="Y61" s="277">
        <f t="shared" si="97"/>
        <v>0</v>
      </c>
      <c r="Z61" s="277">
        <f t="shared" si="97"/>
        <v>0</v>
      </c>
      <c r="AA61" s="277">
        <f t="shared" si="97"/>
        <v>0</v>
      </c>
      <c r="AB61" s="277">
        <f t="shared" si="97"/>
        <v>0</v>
      </c>
      <c r="AC61" s="277">
        <f t="shared" si="97"/>
        <v>0</v>
      </c>
      <c r="AD61" s="277">
        <f t="shared" si="97"/>
        <v>0</v>
      </c>
      <c r="AE61" s="277">
        <f t="shared" si="97"/>
        <v>0</v>
      </c>
      <c r="AF61" s="278">
        <f t="shared" si="97"/>
        <v>0</v>
      </c>
      <c r="AH61" s="273"/>
      <c r="AI61" s="274"/>
      <c r="AJ61" s="273"/>
      <c r="AK61" s="274"/>
    </row>
    <row r="62" spans="1:37" s="204" customFormat="1" ht="13.9" customHeight="1">
      <c r="B62" s="275" t="s">
        <v>57</v>
      </c>
      <c r="C62" s="279">
        <f t="shared" ref="C62:AF62" si="98">IF(SUM(C61,C63)=0,0,C61/SUM(C61,C63))</f>
        <v>0</v>
      </c>
      <c r="D62" s="280">
        <f t="shared" si="98"/>
        <v>0</v>
      </c>
      <c r="E62" s="280">
        <f t="shared" si="98"/>
        <v>0</v>
      </c>
      <c r="F62" s="280">
        <f t="shared" si="98"/>
        <v>0</v>
      </c>
      <c r="G62" s="280">
        <f t="shared" si="98"/>
        <v>0</v>
      </c>
      <c r="H62" s="280">
        <f t="shared" si="98"/>
        <v>0</v>
      </c>
      <c r="I62" s="280">
        <f t="shared" si="98"/>
        <v>0</v>
      </c>
      <c r="J62" s="280">
        <f t="shared" si="98"/>
        <v>0</v>
      </c>
      <c r="K62" s="280">
        <f t="shared" si="98"/>
        <v>0</v>
      </c>
      <c r="L62" s="280">
        <f t="shared" si="98"/>
        <v>0</v>
      </c>
      <c r="M62" s="280">
        <f t="shared" si="98"/>
        <v>0</v>
      </c>
      <c r="N62" s="280">
        <f t="shared" si="98"/>
        <v>0</v>
      </c>
      <c r="O62" s="280">
        <f t="shared" si="98"/>
        <v>0</v>
      </c>
      <c r="P62" s="280">
        <f t="shared" si="98"/>
        <v>0</v>
      </c>
      <c r="Q62" s="280">
        <f t="shared" si="98"/>
        <v>0</v>
      </c>
      <c r="R62" s="280">
        <f t="shared" si="98"/>
        <v>0</v>
      </c>
      <c r="S62" s="280">
        <f t="shared" si="98"/>
        <v>0</v>
      </c>
      <c r="T62" s="280">
        <f t="shared" si="98"/>
        <v>0</v>
      </c>
      <c r="U62" s="280">
        <f t="shared" si="98"/>
        <v>0</v>
      </c>
      <c r="V62" s="280">
        <f t="shared" si="98"/>
        <v>0</v>
      </c>
      <c r="W62" s="280">
        <f t="shared" si="98"/>
        <v>0</v>
      </c>
      <c r="X62" s="280">
        <f t="shared" si="98"/>
        <v>0</v>
      </c>
      <c r="Y62" s="280">
        <f t="shared" si="98"/>
        <v>0</v>
      </c>
      <c r="Z62" s="280">
        <f t="shared" si="98"/>
        <v>0</v>
      </c>
      <c r="AA62" s="280">
        <f t="shared" si="98"/>
        <v>0</v>
      </c>
      <c r="AB62" s="280">
        <f t="shared" si="98"/>
        <v>0</v>
      </c>
      <c r="AC62" s="280">
        <f t="shared" si="98"/>
        <v>0</v>
      </c>
      <c r="AD62" s="280">
        <f t="shared" si="98"/>
        <v>0</v>
      </c>
      <c r="AE62" s="280">
        <f t="shared" si="98"/>
        <v>0</v>
      </c>
      <c r="AF62" s="281">
        <f t="shared" si="98"/>
        <v>0</v>
      </c>
      <c r="AH62" s="273"/>
      <c r="AI62" s="274"/>
      <c r="AJ62" s="273"/>
      <c r="AK62" s="274"/>
    </row>
    <row r="63" spans="1:37" s="204" customFormat="1" ht="13.9" customHeight="1">
      <c r="B63" s="275" t="s">
        <v>58</v>
      </c>
      <c r="C63" s="282">
        <f t="shared" ref="C63:AF63" si="99">COUNTIF(C14:C59,"=Not Met")</f>
        <v>0</v>
      </c>
      <c r="D63" s="283">
        <f t="shared" si="99"/>
        <v>0</v>
      </c>
      <c r="E63" s="283">
        <f t="shared" si="99"/>
        <v>0</v>
      </c>
      <c r="F63" s="283">
        <f t="shared" si="99"/>
        <v>0</v>
      </c>
      <c r="G63" s="283">
        <f t="shared" si="99"/>
        <v>0</v>
      </c>
      <c r="H63" s="283">
        <f t="shared" si="99"/>
        <v>0</v>
      </c>
      <c r="I63" s="283">
        <f t="shared" si="99"/>
        <v>0</v>
      </c>
      <c r="J63" s="283">
        <f t="shared" si="99"/>
        <v>0</v>
      </c>
      <c r="K63" s="283">
        <f t="shared" si="99"/>
        <v>0</v>
      </c>
      <c r="L63" s="283">
        <f t="shared" si="99"/>
        <v>0</v>
      </c>
      <c r="M63" s="283">
        <f t="shared" si="99"/>
        <v>0</v>
      </c>
      <c r="N63" s="283">
        <f t="shared" si="99"/>
        <v>0</v>
      </c>
      <c r="O63" s="283">
        <f t="shared" si="99"/>
        <v>0</v>
      </c>
      <c r="P63" s="283">
        <f t="shared" si="99"/>
        <v>0</v>
      </c>
      <c r="Q63" s="283">
        <f t="shared" si="99"/>
        <v>0</v>
      </c>
      <c r="R63" s="283">
        <f t="shared" si="99"/>
        <v>0</v>
      </c>
      <c r="S63" s="283">
        <f t="shared" si="99"/>
        <v>0</v>
      </c>
      <c r="T63" s="283">
        <f t="shared" si="99"/>
        <v>0</v>
      </c>
      <c r="U63" s="283">
        <f t="shared" si="99"/>
        <v>0</v>
      </c>
      <c r="V63" s="283">
        <f t="shared" si="99"/>
        <v>0</v>
      </c>
      <c r="W63" s="283">
        <f t="shared" si="99"/>
        <v>0</v>
      </c>
      <c r="X63" s="283">
        <f t="shared" si="99"/>
        <v>0</v>
      </c>
      <c r="Y63" s="283">
        <f t="shared" si="99"/>
        <v>0</v>
      </c>
      <c r="Z63" s="283">
        <f t="shared" si="99"/>
        <v>0</v>
      </c>
      <c r="AA63" s="283">
        <f t="shared" si="99"/>
        <v>0</v>
      </c>
      <c r="AB63" s="283">
        <f t="shared" si="99"/>
        <v>0</v>
      </c>
      <c r="AC63" s="283">
        <f t="shared" si="99"/>
        <v>0</v>
      </c>
      <c r="AD63" s="283">
        <f t="shared" si="99"/>
        <v>0</v>
      </c>
      <c r="AE63" s="283">
        <f t="shared" si="99"/>
        <v>0</v>
      </c>
      <c r="AF63" s="284">
        <f t="shared" si="99"/>
        <v>0</v>
      </c>
      <c r="AH63" s="273"/>
      <c r="AI63" s="274"/>
      <c r="AJ63" s="273"/>
      <c r="AK63" s="274"/>
    </row>
    <row r="64" spans="1:37" s="204" customFormat="1" ht="13.9" customHeight="1">
      <c r="B64" s="275" t="s">
        <v>59</v>
      </c>
      <c r="C64" s="279">
        <f t="shared" ref="C64:AF64" si="100">IF(SUM(C61,C63)=0,0,C63/SUM(C61,C63))</f>
        <v>0</v>
      </c>
      <c r="D64" s="280">
        <f t="shared" si="100"/>
        <v>0</v>
      </c>
      <c r="E64" s="280">
        <f t="shared" si="100"/>
        <v>0</v>
      </c>
      <c r="F64" s="280">
        <f t="shared" si="100"/>
        <v>0</v>
      </c>
      <c r="G64" s="280">
        <f t="shared" si="100"/>
        <v>0</v>
      </c>
      <c r="H64" s="280">
        <f t="shared" si="100"/>
        <v>0</v>
      </c>
      <c r="I64" s="280">
        <f t="shared" si="100"/>
        <v>0</v>
      </c>
      <c r="J64" s="280">
        <f t="shared" si="100"/>
        <v>0</v>
      </c>
      <c r="K64" s="280">
        <f t="shared" si="100"/>
        <v>0</v>
      </c>
      <c r="L64" s="280">
        <f t="shared" si="100"/>
        <v>0</v>
      </c>
      <c r="M64" s="280">
        <f t="shared" si="100"/>
        <v>0</v>
      </c>
      <c r="N64" s="280">
        <f t="shared" si="100"/>
        <v>0</v>
      </c>
      <c r="O64" s="280">
        <f t="shared" si="100"/>
        <v>0</v>
      </c>
      <c r="P64" s="280">
        <f t="shared" si="100"/>
        <v>0</v>
      </c>
      <c r="Q64" s="280">
        <f t="shared" si="100"/>
        <v>0</v>
      </c>
      <c r="R64" s="280">
        <f t="shared" si="100"/>
        <v>0</v>
      </c>
      <c r="S64" s="280">
        <f t="shared" si="100"/>
        <v>0</v>
      </c>
      <c r="T64" s="280">
        <f t="shared" si="100"/>
        <v>0</v>
      </c>
      <c r="U64" s="280">
        <f t="shared" si="100"/>
        <v>0</v>
      </c>
      <c r="V64" s="280">
        <f t="shared" si="100"/>
        <v>0</v>
      </c>
      <c r="W64" s="280">
        <f t="shared" si="100"/>
        <v>0</v>
      </c>
      <c r="X64" s="280">
        <f t="shared" si="100"/>
        <v>0</v>
      </c>
      <c r="Y64" s="280">
        <f t="shared" si="100"/>
        <v>0</v>
      </c>
      <c r="Z64" s="280">
        <f t="shared" si="100"/>
        <v>0</v>
      </c>
      <c r="AA64" s="280">
        <f t="shared" si="100"/>
        <v>0</v>
      </c>
      <c r="AB64" s="280">
        <f t="shared" si="100"/>
        <v>0</v>
      </c>
      <c r="AC64" s="280">
        <f t="shared" si="100"/>
        <v>0</v>
      </c>
      <c r="AD64" s="280">
        <f t="shared" si="100"/>
        <v>0</v>
      </c>
      <c r="AE64" s="280">
        <f t="shared" si="100"/>
        <v>0</v>
      </c>
      <c r="AF64" s="281">
        <f t="shared" si="100"/>
        <v>0</v>
      </c>
      <c r="AH64" s="273"/>
      <c r="AI64" s="274"/>
      <c r="AJ64" s="273"/>
      <c r="AK64" s="274"/>
    </row>
    <row r="65" spans="2:37" s="204" customFormat="1" ht="13.9" customHeight="1" thickBot="1">
      <c r="B65" s="275" t="s">
        <v>60</v>
      </c>
      <c r="C65" s="285">
        <f t="shared" ref="C65:AF65" si="101">COUNTIF(C14:C59,"=N/A")</f>
        <v>0</v>
      </c>
      <c r="D65" s="286">
        <f t="shared" si="101"/>
        <v>0</v>
      </c>
      <c r="E65" s="286">
        <f t="shared" si="101"/>
        <v>0</v>
      </c>
      <c r="F65" s="286">
        <f t="shared" si="101"/>
        <v>0</v>
      </c>
      <c r="G65" s="286">
        <f t="shared" si="101"/>
        <v>0</v>
      </c>
      <c r="H65" s="286">
        <f t="shared" si="101"/>
        <v>0</v>
      </c>
      <c r="I65" s="286">
        <f t="shared" si="101"/>
        <v>0</v>
      </c>
      <c r="J65" s="286">
        <f t="shared" si="101"/>
        <v>0</v>
      </c>
      <c r="K65" s="286">
        <f t="shared" si="101"/>
        <v>0</v>
      </c>
      <c r="L65" s="286">
        <f t="shared" si="101"/>
        <v>0</v>
      </c>
      <c r="M65" s="286">
        <f t="shared" si="101"/>
        <v>0</v>
      </c>
      <c r="N65" s="286">
        <f t="shared" si="101"/>
        <v>0</v>
      </c>
      <c r="O65" s="286">
        <f t="shared" si="101"/>
        <v>0</v>
      </c>
      <c r="P65" s="286">
        <f t="shared" si="101"/>
        <v>0</v>
      </c>
      <c r="Q65" s="286">
        <f t="shared" si="101"/>
        <v>0</v>
      </c>
      <c r="R65" s="286">
        <f t="shared" si="101"/>
        <v>0</v>
      </c>
      <c r="S65" s="286">
        <f t="shared" si="101"/>
        <v>0</v>
      </c>
      <c r="T65" s="286">
        <f t="shared" si="101"/>
        <v>0</v>
      </c>
      <c r="U65" s="286">
        <f t="shared" si="101"/>
        <v>0</v>
      </c>
      <c r="V65" s="286">
        <f t="shared" si="101"/>
        <v>0</v>
      </c>
      <c r="W65" s="286">
        <f t="shared" si="101"/>
        <v>0</v>
      </c>
      <c r="X65" s="286">
        <f t="shared" si="101"/>
        <v>0</v>
      </c>
      <c r="Y65" s="286">
        <f t="shared" si="101"/>
        <v>0</v>
      </c>
      <c r="Z65" s="286">
        <f t="shared" si="101"/>
        <v>0</v>
      </c>
      <c r="AA65" s="286">
        <f t="shared" si="101"/>
        <v>0</v>
      </c>
      <c r="AB65" s="286">
        <f t="shared" si="101"/>
        <v>0</v>
      </c>
      <c r="AC65" s="286">
        <f t="shared" si="101"/>
        <v>0</v>
      </c>
      <c r="AD65" s="286">
        <f t="shared" si="101"/>
        <v>0</v>
      </c>
      <c r="AE65" s="286">
        <f t="shared" si="101"/>
        <v>0</v>
      </c>
      <c r="AF65" s="287">
        <f t="shared" si="101"/>
        <v>0</v>
      </c>
      <c r="AH65" s="92"/>
      <c r="AI65" s="92"/>
      <c r="AJ65" s="92"/>
      <c r="AK65" s="92"/>
    </row>
    <row r="66" spans="2:37" s="204" customFormat="1" ht="13.9" customHeight="1" thickBot="1">
      <c r="B66" s="861"/>
      <c r="C66" s="862"/>
      <c r="D66" s="862"/>
      <c r="E66" s="862"/>
      <c r="F66" s="862"/>
      <c r="G66" s="862"/>
      <c r="H66" s="862"/>
      <c r="I66" s="862"/>
      <c r="J66" s="862"/>
      <c r="K66" s="862"/>
      <c r="L66" s="862"/>
      <c r="M66" s="862"/>
      <c r="N66" s="862"/>
      <c r="O66" s="862"/>
      <c r="P66" s="862"/>
      <c r="Q66" s="862"/>
      <c r="R66" s="862"/>
      <c r="S66" s="862"/>
      <c r="T66" s="862"/>
      <c r="U66" s="862"/>
      <c r="V66" s="862"/>
      <c r="W66" s="862"/>
      <c r="X66" s="862"/>
      <c r="Y66" s="862"/>
      <c r="Z66" s="862"/>
      <c r="AA66" s="862"/>
      <c r="AB66" s="862"/>
      <c r="AC66" s="862"/>
      <c r="AD66" s="862"/>
      <c r="AE66" s="862"/>
      <c r="AF66" s="862"/>
      <c r="AG66" s="862"/>
      <c r="AH66" s="862"/>
      <c r="AI66" s="862"/>
      <c r="AJ66" s="862"/>
      <c r="AK66" s="862"/>
    </row>
    <row r="67" spans="2:37" ht="15" thickBot="1">
      <c r="C67" s="439" t="s">
        <v>174</v>
      </c>
      <c r="D67" s="438"/>
      <c r="E67" s="438"/>
      <c r="F67" s="438"/>
      <c r="G67" s="438"/>
      <c r="H67" s="438"/>
      <c r="I67" s="438"/>
      <c r="J67" s="438"/>
      <c r="K67" s="438"/>
      <c r="L67" s="437"/>
      <c r="M67" s="439" t="s">
        <v>173</v>
      </c>
      <c r="N67" s="438"/>
      <c r="O67" s="438"/>
      <c r="P67" s="438"/>
      <c r="Q67" s="438"/>
      <c r="R67" s="438"/>
      <c r="S67" s="438"/>
      <c r="T67" s="438"/>
      <c r="U67" s="438"/>
      <c r="V67" s="437"/>
      <c r="W67" s="439" t="s">
        <v>172</v>
      </c>
      <c r="X67" s="438"/>
      <c r="Y67" s="438"/>
      <c r="Z67" s="438"/>
      <c r="AA67" s="438"/>
      <c r="AB67" s="438"/>
      <c r="AC67" s="438"/>
      <c r="AD67" s="438"/>
      <c r="AE67" s="438"/>
      <c r="AF67" s="437"/>
    </row>
    <row r="68" spans="2:37" ht="49.9" customHeight="1" thickBot="1">
      <c r="C68" s="863"/>
      <c r="D68" s="864"/>
      <c r="E68" s="864"/>
      <c r="F68" s="864"/>
      <c r="G68" s="864"/>
      <c r="H68" s="864"/>
      <c r="I68" s="864"/>
      <c r="J68" s="864"/>
      <c r="K68" s="864"/>
      <c r="L68" s="865"/>
      <c r="M68" s="863"/>
      <c r="N68" s="864"/>
      <c r="O68" s="864"/>
      <c r="P68" s="864"/>
      <c r="Q68" s="864"/>
      <c r="R68" s="864"/>
      <c r="S68" s="864"/>
      <c r="T68" s="864"/>
      <c r="U68" s="864"/>
      <c r="V68" s="865"/>
      <c r="W68" s="863"/>
      <c r="X68" s="864"/>
      <c r="Y68" s="864"/>
      <c r="Z68" s="864"/>
      <c r="AA68" s="864"/>
      <c r="AB68" s="864"/>
      <c r="AC68" s="864"/>
      <c r="AD68" s="864"/>
      <c r="AE68" s="864"/>
      <c r="AF68" s="865"/>
    </row>
  </sheetData>
  <sheetProtection sheet="1" objects="1" scenarios="1"/>
  <mergeCells count="22">
    <mergeCell ref="B66:AK66"/>
    <mergeCell ref="C68:L68"/>
    <mergeCell ref="M68:V68"/>
    <mergeCell ref="W68:AF68"/>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42:AF42">
    <cfRule type="cellIs" dxfId="333" priority="63" operator="equal">
      <formula>"N/A"</formula>
    </cfRule>
    <cfRule type="cellIs" dxfId="332" priority="64" operator="equal">
      <formula>"Not Met"</formula>
    </cfRule>
  </conditionalFormatting>
  <conditionalFormatting sqref="C32:AF32">
    <cfRule type="cellIs" dxfId="331" priority="47" operator="equal">
      <formula>"N/A"</formula>
    </cfRule>
    <cfRule type="cellIs" dxfId="330" priority="48" operator="equal">
      <formula>"Not Met"</formula>
    </cfRule>
  </conditionalFormatting>
  <conditionalFormatting sqref="C12:AF12">
    <cfRule type="cellIs" dxfId="329" priority="55" operator="equal">
      <formula>"N/A"</formula>
    </cfRule>
    <cfRule type="cellIs" dxfId="328" priority="56" operator="equal">
      <formula>"Not Met"</formula>
    </cfRule>
  </conditionalFormatting>
  <conditionalFormatting sqref="C14:AF14">
    <cfRule type="cellIs" dxfId="327" priority="53" operator="equal">
      <formula>"N/A"</formula>
    </cfRule>
    <cfRule type="cellIs" dxfId="326" priority="54" operator="equal">
      <formula>"Not Met"</formula>
    </cfRule>
  </conditionalFormatting>
  <conditionalFormatting sqref="C24:AF24">
    <cfRule type="cellIs" dxfId="325" priority="49" operator="equal">
      <formula>"N/A"</formula>
    </cfRule>
    <cfRule type="cellIs" dxfId="324" priority="50" operator="equal">
      <formula>"Not Met"</formula>
    </cfRule>
  </conditionalFormatting>
  <conditionalFormatting sqref="C20:AF20">
    <cfRule type="cellIs" dxfId="323" priority="33" operator="equal">
      <formula>"N/A"</formula>
    </cfRule>
    <cfRule type="cellIs" dxfId="322" priority="34" operator="equal">
      <formula>"Not Met"</formula>
    </cfRule>
  </conditionalFormatting>
  <conditionalFormatting sqref="C34:AF34">
    <cfRule type="cellIs" dxfId="321" priority="45" operator="equal">
      <formula>"N/A"</formula>
    </cfRule>
    <cfRule type="cellIs" dxfId="320" priority="46" operator="equal">
      <formula>"Not Met"</formula>
    </cfRule>
  </conditionalFormatting>
  <conditionalFormatting sqref="C36:AF36">
    <cfRule type="cellIs" dxfId="319" priority="43" operator="equal">
      <formula>"N/A"</formula>
    </cfRule>
    <cfRule type="cellIs" dxfId="318" priority="44" operator="equal">
      <formula>"Not Met"</formula>
    </cfRule>
  </conditionalFormatting>
  <conditionalFormatting sqref="C38:AF38">
    <cfRule type="cellIs" dxfId="317" priority="41" operator="equal">
      <formula>"N/A"</formula>
    </cfRule>
    <cfRule type="cellIs" dxfId="316" priority="42" operator="equal">
      <formula>"Not Met"</formula>
    </cfRule>
  </conditionalFormatting>
  <conditionalFormatting sqref="C40:AF40">
    <cfRule type="cellIs" dxfId="315" priority="39" operator="equal">
      <formula>"N/A"</formula>
    </cfRule>
    <cfRule type="cellIs" dxfId="314" priority="40" operator="equal">
      <formula>"Not Met"</formula>
    </cfRule>
  </conditionalFormatting>
  <conditionalFormatting sqref="C18:AF18">
    <cfRule type="cellIs" dxfId="313" priority="37" operator="equal">
      <formula>"N/A"</formula>
    </cfRule>
    <cfRule type="cellIs" dxfId="312" priority="38" operator="equal">
      <formula>"Not Met"</formula>
    </cfRule>
  </conditionalFormatting>
  <conditionalFormatting sqref="C22:AF22">
    <cfRule type="cellIs" dxfId="311" priority="51" operator="equal">
      <formula>"N/A"</formula>
    </cfRule>
    <cfRule type="cellIs" dxfId="310" priority="52" operator="equal">
      <formula>"Not Met"</formula>
    </cfRule>
  </conditionalFormatting>
  <conditionalFormatting sqref="C28:AF28">
    <cfRule type="cellIs" dxfId="309" priority="31" operator="equal">
      <formula>"N/A"</formula>
    </cfRule>
    <cfRule type="cellIs" dxfId="308" priority="32" operator="equal">
      <formula>"Not Met"</formula>
    </cfRule>
  </conditionalFormatting>
  <conditionalFormatting sqref="C30:AF30">
    <cfRule type="cellIs" dxfId="307" priority="29" operator="equal">
      <formula>"N/A"</formula>
    </cfRule>
    <cfRule type="cellIs" dxfId="306" priority="30" operator="equal">
      <formula>"Not Met"</formula>
    </cfRule>
  </conditionalFormatting>
  <conditionalFormatting sqref="C16:AF16">
    <cfRule type="cellIs" dxfId="305" priority="35" operator="equal">
      <formula>"N/A"</formula>
    </cfRule>
    <cfRule type="cellIs" dxfId="304" priority="36" operator="equal">
      <formula>"Not Met"</formula>
    </cfRule>
  </conditionalFormatting>
  <conditionalFormatting sqref="C26:AF26">
    <cfRule type="cellIs" dxfId="303" priority="27" operator="equal">
      <formula>"N/A"</formula>
    </cfRule>
    <cfRule type="cellIs" dxfId="302" priority="28" operator="equal">
      <formula>"Not Met"</formula>
    </cfRule>
  </conditionalFormatting>
  <conditionalFormatting sqref="C50:AF50">
    <cfRule type="cellIs" dxfId="301" priority="13" operator="equal">
      <formula>"N/A"</formula>
    </cfRule>
    <cfRule type="cellIs" dxfId="300" priority="14" operator="equal">
      <formula>"Not Met"</formula>
    </cfRule>
  </conditionalFormatting>
  <conditionalFormatting sqref="C48:AF48">
    <cfRule type="cellIs" dxfId="299" priority="11" operator="equal">
      <formula>"N/A"</formula>
    </cfRule>
    <cfRule type="cellIs" dxfId="298" priority="12" operator="equal">
      <formula>"Not Met"</formula>
    </cfRule>
  </conditionalFormatting>
  <conditionalFormatting sqref="C54:AF54">
    <cfRule type="cellIs" dxfId="297" priority="7" operator="equal">
      <formula>"N/A"</formula>
    </cfRule>
    <cfRule type="cellIs" dxfId="296" priority="8" operator="equal">
      <formula>"Not Met"</formula>
    </cfRule>
  </conditionalFormatting>
  <conditionalFormatting sqref="C44:AF44">
    <cfRule type="cellIs" dxfId="295" priority="23" operator="equal">
      <formula>"N/A"</formula>
    </cfRule>
    <cfRule type="cellIs" dxfId="294" priority="24" operator="equal">
      <formula>"Not Met"</formula>
    </cfRule>
  </conditionalFormatting>
  <conditionalFormatting sqref="C52:AF52">
    <cfRule type="cellIs" dxfId="293" priority="5" operator="equal">
      <formula>"N/A"</formula>
    </cfRule>
    <cfRule type="cellIs" dxfId="292" priority="6" operator="equal">
      <formula>"Not Met"</formula>
    </cfRule>
  </conditionalFormatting>
  <conditionalFormatting sqref="C56:AF56">
    <cfRule type="cellIs" dxfId="291" priority="3" operator="equal">
      <formula>"N/A"</formula>
    </cfRule>
    <cfRule type="cellIs" dxfId="290" priority="4" operator="equal">
      <formula>"Not Met"</formula>
    </cfRule>
  </conditionalFormatting>
  <conditionalFormatting sqref="C58:AF58">
    <cfRule type="cellIs" dxfId="289" priority="1" operator="equal">
      <formula>"N/A"</formula>
    </cfRule>
    <cfRule type="cellIs" dxfId="288" priority="2" operator="equal">
      <formula>"Not Met"</formula>
    </cfRule>
  </conditionalFormatting>
  <conditionalFormatting sqref="C46:AF46">
    <cfRule type="cellIs" dxfId="287" priority="9" operator="equal">
      <formula>"N/A"</formula>
    </cfRule>
    <cfRule type="cellIs" dxfId="286" priority="10" operator="equal">
      <formula>"Not Met"</formula>
    </cfRule>
  </conditionalFormatting>
  <dataValidations count="2">
    <dataValidation type="list" allowBlank="1" showInputMessage="1" showErrorMessage="1" sqref="C40:AF40 C44:AF44 C42:AF42 C26:AF26 C18:AF18 C16:AF16 C20:AF20 C28:AF28 C30:AF30 C14:AF14 C22:AF22 C24:AF24 C32:AF32 C34:AF34 C36:AF36 C38:AF38 C56:AF56 C50:AF50 C48:AF48 C46:AF46 C54:AF54 C52:AF52 C58:AF58">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Intensive In-Home (IIH)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52"/>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185</v>
      </c>
      <c r="D3" s="445"/>
      <c r="E3" s="445"/>
      <c r="F3" s="445"/>
      <c r="G3" s="445"/>
      <c r="H3" s="445"/>
      <c r="I3" s="445"/>
      <c r="J3" s="445"/>
      <c r="K3" s="445"/>
      <c r="L3" s="444"/>
      <c r="M3" s="445" t="s">
        <v>185</v>
      </c>
      <c r="N3" s="445"/>
      <c r="O3" s="445"/>
      <c r="P3" s="445"/>
      <c r="Q3" s="445"/>
      <c r="R3" s="445"/>
      <c r="S3" s="445"/>
      <c r="T3" s="445"/>
      <c r="U3" s="445"/>
      <c r="V3" s="444"/>
      <c r="W3" s="445" t="s">
        <v>185</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39" thickTop="1">
      <c r="A42" s="671" t="s">
        <v>295</v>
      </c>
      <c r="B42" s="697" t="s">
        <v>360</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72"/>
      <c r="AG42" s="64">
        <f t="shared" ref="AG42" si="62">COUNTIF(C42:AF42,"=Met")</f>
        <v>0</v>
      </c>
      <c r="AH42" s="65">
        <f t="shared" ref="AH42" si="63">IF(SUM(AG42,AI42)=0,0,AG42/SUM(AG42,AI42))</f>
        <v>0</v>
      </c>
      <c r="AI42" s="66">
        <f t="shared" ref="AI42" si="64">COUNTIF(C42:AF42,"=Not Met")</f>
        <v>0</v>
      </c>
      <c r="AJ42" s="65">
        <f t="shared" ref="AJ42" si="65">IF(SUM(AG42,AI42)=0,0,AI42/SUM(AG42,AI42))</f>
        <v>0</v>
      </c>
      <c r="AK42" s="67">
        <f t="shared" ref="AK42" si="66">COUNTIF(C42:AF42,"=N/A")</f>
        <v>0</v>
      </c>
    </row>
    <row r="43" spans="1:37" ht="15" thickBot="1">
      <c r="A43" s="672"/>
      <c r="B43" s="701" t="s">
        <v>175</v>
      </c>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9"/>
      <c r="AG43" s="462"/>
      <c r="AH43" s="463"/>
      <c r="AI43" s="464"/>
      <c r="AJ43" s="463"/>
      <c r="AK43" s="465"/>
    </row>
    <row r="44" spans="1:37" ht="15" thickBot="1">
      <c r="B44" s="446"/>
    </row>
    <row r="45" spans="1:37" s="204" customFormat="1" ht="13.9" customHeight="1">
      <c r="B45" s="275" t="s">
        <v>56</v>
      </c>
      <c r="C45" s="276">
        <f t="shared" ref="C45:AF45" si="67">COUNTIF(C14:C43,"=Met")</f>
        <v>0</v>
      </c>
      <c r="D45" s="277">
        <f t="shared" si="67"/>
        <v>0</v>
      </c>
      <c r="E45" s="277">
        <f t="shared" si="67"/>
        <v>0</v>
      </c>
      <c r="F45" s="277">
        <f t="shared" si="67"/>
        <v>0</v>
      </c>
      <c r="G45" s="277">
        <f t="shared" si="67"/>
        <v>0</v>
      </c>
      <c r="H45" s="277">
        <f t="shared" si="67"/>
        <v>0</v>
      </c>
      <c r="I45" s="277">
        <f t="shared" si="67"/>
        <v>0</v>
      </c>
      <c r="J45" s="277">
        <f t="shared" si="67"/>
        <v>0</v>
      </c>
      <c r="K45" s="277">
        <f t="shared" si="67"/>
        <v>0</v>
      </c>
      <c r="L45" s="277">
        <f t="shared" si="67"/>
        <v>0</v>
      </c>
      <c r="M45" s="277">
        <f t="shared" si="67"/>
        <v>0</v>
      </c>
      <c r="N45" s="277">
        <f t="shared" si="67"/>
        <v>0</v>
      </c>
      <c r="O45" s="277">
        <f t="shared" si="67"/>
        <v>0</v>
      </c>
      <c r="P45" s="277">
        <f t="shared" si="67"/>
        <v>0</v>
      </c>
      <c r="Q45" s="277">
        <f t="shared" si="67"/>
        <v>0</v>
      </c>
      <c r="R45" s="277">
        <f t="shared" si="67"/>
        <v>0</v>
      </c>
      <c r="S45" s="277">
        <f t="shared" si="67"/>
        <v>0</v>
      </c>
      <c r="T45" s="277">
        <f t="shared" si="67"/>
        <v>0</v>
      </c>
      <c r="U45" s="277">
        <f t="shared" si="67"/>
        <v>0</v>
      </c>
      <c r="V45" s="277">
        <f t="shared" si="67"/>
        <v>0</v>
      </c>
      <c r="W45" s="277">
        <f t="shared" si="67"/>
        <v>0</v>
      </c>
      <c r="X45" s="277">
        <f t="shared" si="67"/>
        <v>0</v>
      </c>
      <c r="Y45" s="277">
        <f t="shared" si="67"/>
        <v>0</v>
      </c>
      <c r="Z45" s="277">
        <f t="shared" si="67"/>
        <v>0</v>
      </c>
      <c r="AA45" s="277">
        <f t="shared" si="67"/>
        <v>0</v>
      </c>
      <c r="AB45" s="277">
        <f t="shared" si="67"/>
        <v>0</v>
      </c>
      <c r="AC45" s="277">
        <f t="shared" si="67"/>
        <v>0</v>
      </c>
      <c r="AD45" s="277">
        <f t="shared" si="67"/>
        <v>0</v>
      </c>
      <c r="AE45" s="277">
        <f t="shared" si="67"/>
        <v>0</v>
      </c>
      <c r="AF45" s="278">
        <f t="shared" si="67"/>
        <v>0</v>
      </c>
      <c r="AH45" s="273"/>
      <c r="AI45" s="274"/>
      <c r="AJ45" s="273"/>
      <c r="AK45" s="274"/>
    </row>
    <row r="46" spans="1:37" s="204" customFormat="1" ht="13.9" customHeight="1">
      <c r="B46" s="275" t="s">
        <v>57</v>
      </c>
      <c r="C46" s="279">
        <f t="shared" ref="C46:AF46" si="68">IF(SUM(C45,C47)=0,0,C45/SUM(C45,C47))</f>
        <v>0</v>
      </c>
      <c r="D46" s="280">
        <f t="shared" si="68"/>
        <v>0</v>
      </c>
      <c r="E46" s="280">
        <f t="shared" si="68"/>
        <v>0</v>
      </c>
      <c r="F46" s="280">
        <f t="shared" si="68"/>
        <v>0</v>
      </c>
      <c r="G46" s="280">
        <f t="shared" si="68"/>
        <v>0</v>
      </c>
      <c r="H46" s="280">
        <f t="shared" si="68"/>
        <v>0</v>
      </c>
      <c r="I46" s="280">
        <f t="shared" si="68"/>
        <v>0</v>
      </c>
      <c r="J46" s="280">
        <f t="shared" si="68"/>
        <v>0</v>
      </c>
      <c r="K46" s="280">
        <f t="shared" si="68"/>
        <v>0</v>
      </c>
      <c r="L46" s="280">
        <f t="shared" si="68"/>
        <v>0</v>
      </c>
      <c r="M46" s="280">
        <f t="shared" si="68"/>
        <v>0</v>
      </c>
      <c r="N46" s="280">
        <f t="shared" si="68"/>
        <v>0</v>
      </c>
      <c r="O46" s="280">
        <f t="shared" si="68"/>
        <v>0</v>
      </c>
      <c r="P46" s="280">
        <f t="shared" si="68"/>
        <v>0</v>
      </c>
      <c r="Q46" s="280">
        <f t="shared" si="68"/>
        <v>0</v>
      </c>
      <c r="R46" s="280">
        <f t="shared" si="68"/>
        <v>0</v>
      </c>
      <c r="S46" s="280">
        <f t="shared" si="68"/>
        <v>0</v>
      </c>
      <c r="T46" s="280">
        <f t="shared" si="68"/>
        <v>0</v>
      </c>
      <c r="U46" s="280">
        <f t="shared" si="68"/>
        <v>0</v>
      </c>
      <c r="V46" s="280">
        <f t="shared" si="68"/>
        <v>0</v>
      </c>
      <c r="W46" s="280">
        <f t="shared" si="68"/>
        <v>0</v>
      </c>
      <c r="X46" s="280">
        <f t="shared" si="68"/>
        <v>0</v>
      </c>
      <c r="Y46" s="280">
        <f t="shared" si="68"/>
        <v>0</v>
      </c>
      <c r="Z46" s="280">
        <f t="shared" si="68"/>
        <v>0</v>
      </c>
      <c r="AA46" s="280">
        <f t="shared" si="68"/>
        <v>0</v>
      </c>
      <c r="AB46" s="280">
        <f t="shared" si="68"/>
        <v>0</v>
      </c>
      <c r="AC46" s="280">
        <f t="shared" si="68"/>
        <v>0</v>
      </c>
      <c r="AD46" s="280">
        <f t="shared" si="68"/>
        <v>0</v>
      </c>
      <c r="AE46" s="280">
        <f t="shared" si="68"/>
        <v>0</v>
      </c>
      <c r="AF46" s="281">
        <f t="shared" si="68"/>
        <v>0</v>
      </c>
      <c r="AH46" s="273"/>
      <c r="AI46" s="274"/>
      <c r="AJ46" s="273"/>
      <c r="AK46" s="274"/>
    </row>
    <row r="47" spans="1:37" s="204" customFormat="1" ht="13.9" customHeight="1">
      <c r="B47" s="275" t="s">
        <v>58</v>
      </c>
      <c r="C47" s="282">
        <f t="shared" ref="C47:AF47" si="69">COUNTIF(C14:C43,"=Not Met")</f>
        <v>0</v>
      </c>
      <c r="D47" s="283">
        <f t="shared" si="69"/>
        <v>0</v>
      </c>
      <c r="E47" s="283">
        <f t="shared" si="69"/>
        <v>0</v>
      </c>
      <c r="F47" s="283">
        <f t="shared" si="69"/>
        <v>0</v>
      </c>
      <c r="G47" s="283">
        <f t="shared" si="69"/>
        <v>0</v>
      </c>
      <c r="H47" s="283">
        <f t="shared" si="69"/>
        <v>0</v>
      </c>
      <c r="I47" s="283">
        <f t="shared" si="69"/>
        <v>0</v>
      </c>
      <c r="J47" s="283">
        <f t="shared" si="69"/>
        <v>0</v>
      </c>
      <c r="K47" s="283">
        <f t="shared" si="69"/>
        <v>0</v>
      </c>
      <c r="L47" s="283">
        <f t="shared" si="69"/>
        <v>0</v>
      </c>
      <c r="M47" s="283">
        <f t="shared" si="69"/>
        <v>0</v>
      </c>
      <c r="N47" s="283">
        <f t="shared" si="69"/>
        <v>0</v>
      </c>
      <c r="O47" s="283">
        <f t="shared" si="69"/>
        <v>0</v>
      </c>
      <c r="P47" s="283">
        <f t="shared" si="69"/>
        <v>0</v>
      </c>
      <c r="Q47" s="283">
        <f t="shared" si="69"/>
        <v>0</v>
      </c>
      <c r="R47" s="283">
        <f t="shared" si="69"/>
        <v>0</v>
      </c>
      <c r="S47" s="283">
        <f t="shared" si="69"/>
        <v>0</v>
      </c>
      <c r="T47" s="283">
        <f t="shared" si="69"/>
        <v>0</v>
      </c>
      <c r="U47" s="283">
        <f t="shared" si="69"/>
        <v>0</v>
      </c>
      <c r="V47" s="283">
        <f t="shared" si="69"/>
        <v>0</v>
      </c>
      <c r="W47" s="283">
        <f t="shared" si="69"/>
        <v>0</v>
      </c>
      <c r="X47" s="283">
        <f t="shared" si="69"/>
        <v>0</v>
      </c>
      <c r="Y47" s="283">
        <f t="shared" si="69"/>
        <v>0</v>
      </c>
      <c r="Z47" s="283">
        <f t="shared" si="69"/>
        <v>0</v>
      </c>
      <c r="AA47" s="283">
        <f t="shared" si="69"/>
        <v>0</v>
      </c>
      <c r="AB47" s="283">
        <f t="shared" si="69"/>
        <v>0</v>
      </c>
      <c r="AC47" s="283">
        <f t="shared" si="69"/>
        <v>0</v>
      </c>
      <c r="AD47" s="283">
        <f t="shared" si="69"/>
        <v>0</v>
      </c>
      <c r="AE47" s="283">
        <f t="shared" si="69"/>
        <v>0</v>
      </c>
      <c r="AF47" s="284">
        <f t="shared" si="69"/>
        <v>0</v>
      </c>
      <c r="AH47" s="273"/>
      <c r="AI47" s="274"/>
      <c r="AJ47" s="273"/>
      <c r="AK47" s="274"/>
    </row>
    <row r="48" spans="1:37" s="204" customFormat="1" ht="13.9" customHeight="1">
      <c r="B48" s="275" t="s">
        <v>59</v>
      </c>
      <c r="C48" s="279">
        <f t="shared" ref="C48:AF48" si="70">IF(SUM(C45,C47)=0,0,C47/SUM(C45,C47))</f>
        <v>0</v>
      </c>
      <c r="D48" s="280">
        <f t="shared" si="70"/>
        <v>0</v>
      </c>
      <c r="E48" s="280">
        <f t="shared" si="70"/>
        <v>0</v>
      </c>
      <c r="F48" s="280">
        <f t="shared" si="70"/>
        <v>0</v>
      </c>
      <c r="G48" s="280">
        <f t="shared" si="70"/>
        <v>0</v>
      </c>
      <c r="H48" s="280">
        <f t="shared" si="70"/>
        <v>0</v>
      </c>
      <c r="I48" s="280">
        <f t="shared" si="70"/>
        <v>0</v>
      </c>
      <c r="J48" s="280">
        <f t="shared" si="70"/>
        <v>0</v>
      </c>
      <c r="K48" s="280">
        <f t="shared" si="70"/>
        <v>0</v>
      </c>
      <c r="L48" s="280">
        <f t="shared" si="70"/>
        <v>0</v>
      </c>
      <c r="M48" s="280">
        <f t="shared" si="70"/>
        <v>0</v>
      </c>
      <c r="N48" s="280">
        <f t="shared" si="70"/>
        <v>0</v>
      </c>
      <c r="O48" s="280">
        <f t="shared" si="70"/>
        <v>0</v>
      </c>
      <c r="P48" s="280">
        <f t="shared" si="70"/>
        <v>0</v>
      </c>
      <c r="Q48" s="280">
        <f t="shared" si="70"/>
        <v>0</v>
      </c>
      <c r="R48" s="280">
        <f t="shared" si="70"/>
        <v>0</v>
      </c>
      <c r="S48" s="280">
        <f t="shared" si="70"/>
        <v>0</v>
      </c>
      <c r="T48" s="280">
        <f t="shared" si="70"/>
        <v>0</v>
      </c>
      <c r="U48" s="280">
        <f t="shared" si="70"/>
        <v>0</v>
      </c>
      <c r="V48" s="280">
        <f t="shared" si="70"/>
        <v>0</v>
      </c>
      <c r="W48" s="280">
        <f t="shared" si="70"/>
        <v>0</v>
      </c>
      <c r="X48" s="280">
        <f t="shared" si="70"/>
        <v>0</v>
      </c>
      <c r="Y48" s="280">
        <f t="shared" si="70"/>
        <v>0</v>
      </c>
      <c r="Z48" s="280">
        <f t="shared" si="70"/>
        <v>0</v>
      </c>
      <c r="AA48" s="280">
        <f t="shared" si="70"/>
        <v>0</v>
      </c>
      <c r="AB48" s="280">
        <f t="shared" si="70"/>
        <v>0</v>
      </c>
      <c r="AC48" s="280">
        <f t="shared" si="70"/>
        <v>0</v>
      </c>
      <c r="AD48" s="280">
        <f t="shared" si="70"/>
        <v>0</v>
      </c>
      <c r="AE48" s="280">
        <f t="shared" si="70"/>
        <v>0</v>
      </c>
      <c r="AF48" s="281">
        <f t="shared" si="70"/>
        <v>0</v>
      </c>
      <c r="AH48" s="273"/>
      <c r="AI48" s="274"/>
      <c r="AJ48" s="273"/>
      <c r="AK48" s="274"/>
    </row>
    <row r="49" spans="2:37" s="204" customFormat="1" ht="13.9" customHeight="1" thickBot="1">
      <c r="B49" s="275" t="s">
        <v>60</v>
      </c>
      <c r="C49" s="285">
        <f t="shared" ref="C49:AF49" si="71">COUNTIF(C14:C43,"=N/A")</f>
        <v>0</v>
      </c>
      <c r="D49" s="286">
        <f t="shared" si="71"/>
        <v>0</v>
      </c>
      <c r="E49" s="286">
        <f t="shared" si="71"/>
        <v>0</v>
      </c>
      <c r="F49" s="286">
        <f t="shared" si="71"/>
        <v>0</v>
      </c>
      <c r="G49" s="286">
        <f t="shared" si="71"/>
        <v>0</v>
      </c>
      <c r="H49" s="286">
        <f t="shared" si="71"/>
        <v>0</v>
      </c>
      <c r="I49" s="286">
        <f t="shared" si="71"/>
        <v>0</v>
      </c>
      <c r="J49" s="286">
        <f t="shared" si="71"/>
        <v>0</v>
      </c>
      <c r="K49" s="286">
        <f t="shared" si="71"/>
        <v>0</v>
      </c>
      <c r="L49" s="286">
        <f t="shared" si="71"/>
        <v>0</v>
      </c>
      <c r="M49" s="286">
        <f t="shared" si="71"/>
        <v>0</v>
      </c>
      <c r="N49" s="286">
        <f t="shared" si="71"/>
        <v>0</v>
      </c>
      <c r="O49" s="286">
        <f t="shared" si="71"/>
        <v>0</v>
      </c>
      <c r="P49" s="286">
        <f t="shared" si="71"/>
        <v>0</v>
      </c>
      <c r="Q49" s="286">
        <f t="shared" si="71"/>
        <v>0</v>
      </c>
      <c r="R49" s="286">
        <f t="shared" si="71"/>
        <v>0</v>
      </c>
      <c r="S49" s="286">
        <f t="shared" si="71"/>
        <v>0</v>
      </c>
      <c r="T49" s="286">
        <f t="shared" si="71"/>
        <v>0</v>
      </c>
      <c r="U49" s="286">
        <f t="shared" si="71"/>
        <v>0</v>
      </c>
      <c r="V49" s="286">
        <f t="shared" si="71"/>
        <v>0</v>
      </c>
      <c r="W49" s="286">
        <f t="shared" si="71"/>
        <v>0</v>
      </c>
      <c r="X49" s="286">
        <f t="shared" si="71"/>
        <v>0</v>
      </c>
      <c r="Y49" s="286">
        <f t="shared" si="71"/>
        <v>0</v>
      </c>
      <c r="Z49" s="286">
        <f t="shared" si="71"/>
        <v>0</v>
      </c>
      <c r="AA49" s="286">
        <f t="shared" si="71"/>
        <v>0</v>
      </c>
      <c r="AB49" s="286">
        <f t="shared" si="71"/>
        <v>0</v>
      </c>
      <c r="AC49" s="286">
        <f t="shared" si="71"/>
        <v>0</v>
      </c>
      <c r="AD49" s="286">
        <f t="shared" si="71"/>
        <v>0</v>
      </c>
      <c r="AE49" s="286">
        <f t="shared" si="71"/>
        <v>0</v>
      </c>
      <c r="AF49" s="287">
        <f t="shared" si="71"/>
        <v>0</v>
      </c>
      <c r="AH49" s="92"/>
      <c r="AI49" s="92"/>
      <c r="AJ49" s="92"/>
      <c r="AK49" s="92"/>
    </row>
    <row r="50" spans="2:37" s="204" customFormat="1" ht="13.9" customHeight="1" thickBot="1">
      <c r="B50" s="861"/>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c r="AI50" s="862"/>
      <c r="AJ50" s="862"/>
      <c r="AK50" s="862"/>
    </row>
    <row r="51" spans="2:37" ht="15" thickBot="1">
      <c r="C51" s="439" t="s">
        <v>174</v>
      </c>
      <c r="D51" s="438"/>
      <c r="E51" s="438"/>
      <c r="F51" s="438"/>
      <c r="G51" s="438"/>
      <c r="H51" s="438"/>
      <c r="I51" s="438"/>
      <c r="J51" s="438"/>
      <c r="K51" s="438"/>
      <c r="L51" s="437"/>
      <c r="M51" s="439" t="s">
        <v>173</v>
      </c>
      <c r="N51" s="438"/>
      <c r="O51" s="438"/>
      <c r="P51" s="438"/>
      <c r="Q51" s="438"/>
      <c r="R51" s="438"/>
      <c r="S51" s="438"/>
      <c r="T51" s="438"/>
      <c r="U51" s="438"/>
      <c r="V51" s="437"/>
      <c r="W51" s="439" t="s">
        <v>172</v>
      </c>
      <c r="X51" s="438"/>
      <c r="Y51" s="438"/>
      <c r="Z51" s="438"/>
      <c r="AA51" s="438"/>
      <c r="AB51" s="438"/>
      <c r="AC51" s="438"/>
      <c r="AD51" s="438"/>
      <c r="AE51" s="438"/>
      <c r="AF51" s="437"/>
    </row>
    <row r="52" spans="2:37" ht="49.9" customHeight="1" thickBot="1">
      <c r="C52" s="863"/>
      <c r="D52" s="864"/>
      <c r="E52" s="864"/>
      <c r="F52" s="864"/>
      <c r="G52" s="864"/>
      <c r="H52" s="864"/>
      <c r="I52" s="864"/>
      <c r="J52" s="864"/>
      <c r="K52" s="864"/>
      <c r="L52" s="865"/>
      <c r="M52" s="863"/>
      <c r="N52" s="864"/>
      <c r="O52" s="864"/>
      <c r="P52" s="864"/>
      <c r="Q52" s="864"/>
      <c r="R52" s="864"/>
      <c r="S52" s="864"/>
      <c r="T52" s="864"/>
      <c r="U52" s="864"/>
      <c r="V52" s="865"/>
      <c r="W52" s="863"/>
      <c r="X52" s="864"/>
      <c r="Y52" s="864"/>
      <c r="Z52" s="864"/>
      <c r="AA52" s="864"/>
      <c r="AB52" s="864"/>
      <c r="AC52" s="864"/>
      <c r="AD52" s="864"/>
      <c r="AE52" s="864"/>
      <c r="AF52" s="865"/>
    </row>
  </sheetData>
  <sheetProtection sheet="1" objects="1" scenarios="1"/>
  <mergeCells count="22">
    <mergeCell ref="B50:AK50"/>
    <mergeCell ref="C52:L52"/>
    <mergeCell ref="M52:V52"/>
    <mergeCell ref="W52:AF52"/>
    <mergeCell ref="C6:G6"/>
    <mergeCell ref="I6:L6"/>
    <mergeCell ref="M6:Q6"/>
    <mergeCell ref="S6:V6"/>
    <mergeCell ref="W6:AA6"/>
    <mergeCell ref="AC6:AF6"/>
    <mergeCell ref="AC4:AF4"/>
    <mergeCell ref="C5:G5"/>
    <mergeCell ref="I5:L5"/>
    <mergeCell ref="M5:Q5"/>
    <mergeCell ref="C4:G4"/>
    <mergeCell ref="I4:L4"/>
    <mergeCell ref="M4:Q4"/>
    <mergeCell ref="S4:V4"/>
    <mergeCell ref="W4:AA4"/>
    <mergeCell ref="S5:V5"/>
    <mergeCell ref="W5:AA5"/>
    <mergeCell ref="AC5:AF5"/>
  </mergeCells>
  <conditionalFormatting sqref="C14:AF14">
    <cfRule type="cellIs" dxfId="285" priority="29" operator="equal">
      <formula>"N/A"</formula>
    </cfRule>
    <cfRule type="cellIs" dxfId="284" priority="30" operator="equal">
      <formula>"Not Met"</formula>
    </cfRule>
  </conditionalFormatting>
  <conditionalFormatting sqref="C22:AF22">
    <cfRule type="cellIs" dxfId="283" priority="27" operator="equal">
      <formula>"N/A"</formula>
    </cfRule>
    <cfRule type="cellIs" dxfId="282" priority="28" operator="equal">
      <formula>"Not Met"</formula>
    </cfRule>
  </conditionalFormatting>
  <conditionalFormatting sqref="C32:AF32">
    <cfRule type="cellIs" dxfId="281" priority="23" operator="equal">
      <formula>"N/A"</formula>
    </cfRule>
    <cfRule type="cellIs" dxfId="280" priority="24" operator="equal">
      <formula>"Not Met"</formula>
    </cfRule>
  </conditionalFormatting>
  <conditionalFormatting sqref="C12:AF12">
    <cfRule type="cellIs" dxfId="279" priority="45" operator="equal">
      <formula>"N/A"</formula>
    </cfRule>
    <cfRule type="cellIs" dxfId="278" priority="46" operator="equal">
      <formula>"Not Met"</formula>
    </cfRule>
  </conditionalFormatting>
  <conditionalFormatting sqref="C40:AF40">
    <cfRule type="cellIs" dxfId="277" priority="15" operator="equal">
      <formula>"N/A"</formula>
    </cfRule>
    <cfRule type="cellIs" dxfId="276" priority="16" operator="equal">
      <formula>"Not Met"</formula>
    </cfRule>
  </conditionalFormatting>
  <conditionalFormatting sqref="C18:AF18">
    <cfRule type="cellIs" dxfId="275" priority="13" operator="equal">
      <formula>"N/A"</formula>
    </cfRule>
    <cfRule type="cellIs" dxfId="274" priority="14" operator="equal">
      <formula>"Not Met"</formula>
    </cfRule>
  </conditionalFormatting>
  <conditionalFormatting sqref="C16:AF16">
    <cfRule type="cellIs" dxfId="273" priority="11" operator="equal">
      <formula>"N/A"</formula>
    </cfRule>
    <cfRule type="cellIs" dxfId="272" priority="12" operator="equal">
      <formula>"Not Met"</formula>
    </cfRule>
  </conditionalFormatting>
  <conditionalFormatting sqref="C20:AF20">
    <cfRule type="cellIs" dxfId="271" priority="9" operator="equal">
      <formula>"N/A"</formula>
    </cfRule>
    <cfRule type="cellIs" dxfId="270" priority="10" operator="equal">
      <formula>"Not Met"</formula>
    </cfRule>
  </conditionalFormatting>
  <conditionalFormatting sqref="C28:AF28">
    <cfRule type="cellIs" dxfId="269" priority="7" operator="equal">
      <formula>"N/A"</formula>
    </cfRule>
    <cfRule type="cellIs" dxfId="268" priority="8" operator="equal">
      <formula>"Not Met"</formula>
    </cfRule>
  </conditionalFormatting>
  <conditionalFormatting sqref="C30:AF30">
    <cfRule type="cellIs" dxfId="267" priority="5" operator="equal">
      <formula>"N/A"</formula>
    </cfRule>
    <cfRule type="cellIs" dxfId="266" priority="6" operator="equal">
      <formula>"Not Met"</formula>
    </cfRule>
  </conditionalFormatting>
  <conditionalFormatting sqref="C26:AF26">
    <cfRule type="cellIs" dxfId="265" priority="3" operator="equal">
      <formula>"N/A"</formula>
    </cfRule>
    <cfRule type="cellIs" dxfId="264" priority="4" operator="equal">
      <formula>"Not Met"</formula>
    </cfRule>
  </conditionalFormatting>
  <conditionalFormatting sqref="C34:AF34">
    <cfRule type="cellIs" dxfId="263" priority="21" operator="equal">
      <formula>"N/A"</formula>
    </cfRule>
    <cfRule type="cellIs" dxfId="262" priority="22" operator="equal">
      <formula>"Not Met"</formula>
    </cfRule>
  </conditionalFormatting>
  <conditionalFormatting sqref="C24:AF24">
    <cfRule type="cellIs" dxfId="261" priority="25" operator="equal">
      <formula>"N/A"</formula>
    </cfRule>
    <cfRule type="cellIs" dxfId="260" priority="26" operator="equal">
      <formula>"Not Met"</formula>
    </cfRule>
  </conditionalFormatting>
  <conditionalFormatting sqref="C36:AF36">
    <cfRule type="cellIs" dxfId="259" priority="19" operator="equal">
      <formula>"N/A"</formula>
    </cfRule>
    <cfRule type="cellIs" dxfId="258" priority="20" operator="equal">
      <formula>"Not Met"</formula>
    </cfRule>
  </conditionalFormatting>
  <conditionalFormatting sqref="C38:AF38">
    <cfRule type="cellIs" dxfId="257" priority="17" operator="equal">
      <formula>"N/A"</formula>
    </cfRule>
    <cfRule type="cellIs" dxfId="256" priority="18" operator="equal">
      <formula>"Not Met"</formula>
    </cfRule>
  </conditionalFormatting>
  <conditionalFormatting sqref="C42:AF42">
    <cfRule type="cellIs" dxfId="255" priority="1" operator="equal">
      <formula>"N/A"</formula>
    </cfRule>
    <cfRule type="cellIs" dxfId="254" priority="2" operator="equal">
      <formula>"Not Met"</formula>
    </cfRule>
  </conditionalFormatting>
  <dataValidations count="2">
    <dataValidation type="list" allowBlank="1" showInputMessage="1" showErrorMessage="1" sqref="C38:AF38 C40:AF40 C26:AF26 C18:AF18 C16:AF16 C20:AF20 C28:AF28 C30:AF30 C14:AF14 C22:AF22 C24:AF24 C32:AF32 C34:AF34 C36:AF36 C42:AF42">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Mobile Crisis Management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58"/>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189</v>
      </c>
      <c r="D3" s="445"/>
      <c r="E3" s="445"/>
      <c r="F3" s="445"/>
      <c r="G3" s="445"/>
      <c r="H3" s="445"/>
      <c r="I3" s="445"/>
      <c r="J3" s="445"/>
      <c r="K3" s="445"/>
      <c r="L3" s="444"/>
      <c r="M3" s="445" t="s">
        <v>189</v>
      </c>
      <c r="N3" s="445"/>
      <c r="O3" s="445"/>
      <c r="P3" s="445"/>
      <c r="Q3" s="445"/>
      <c r="R3" s="445"/>
      <c r="S3" s="445"/>
      <c r="T3" s="445"/>
      <c r="U3" s="445"/>
      <c r="V3" s="444"/>
      <c r="W3" s="445" t="s">
        <v>189</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3" t="s">
        <v>295</v>
      </c>
      <c r="B42" s="697" t="s">
        <v>352</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38.25">
      <c r="A44" s="671" t="s">
        <v>296</v>
      </c>
      <c r="B44" s="697" t="s">
        <v>361</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c r="A46" s="673" t="s">
        <v>323</v>
      </c>
      <c r="B46" s="697" t="s">
        <v>190</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6"/>
      <c r="AG46" s="680">
        <f t="shared" ref="AG46" si="72">COUNTIF(C46:AF46,"=Met")</f>
        <v>0</v>
      </c>
      <c r="AH46" s="681">
        <f t="shared" ref="AH46" si="73">IF(SUM(AG46,AI46)=0,0,AG46/SUM(AG46,AI46))</f>
        <v>0</v>
      </c>
      <c r="AI46" s="682">
        <f t="shared" ref="AI46" si="74">COUNTIF(C46:AF46,"=Not Met")</f>
        <v>0</v>
      </c>
      <c r="AJ46" s="681">
        <f t="shared" ref="AJ46" si="75">IF(SUM(AG46,AI46)=0,0,AI46/SUM(AG46,AI46))</f>
        <v>0</v>
      </c>
      <c r="AK46" s="683">
        <f t="shared" ref="AK46" si="76">COUNTIF(C46:AF46,"=N/A")</f>
        <v>0</v>
      </c>
    </row>
    <row r="47" spans="1:37">
      <c r="A47" s="669"/>
      <c r="B47" s="698" t="s">
        <v>175</v>
      </c>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7"/>
      <c r="AG47" s="458"/>
      <c r="AH47" s="459"/>
      <c r="AI47" s="460"/>
      <c r="AJ47" s="459"/>
      <c r="AK47" s="461"/>
    </row>
    <row r="48" spans="1:37">
      <c r="A48" s="671" t="s">
        <v>324</v>
      </c>
      <c r="B48" s="697" t="s">
        <v>362</v>
      </c>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0"/>
      <c r="AD48" s="440"/>
      <c r="AE48" s="440"/>
      <c r="AF48" s="472"/>
      <c r="AG48" s="64">
        <f t="shared" ref="AG48" si="77">COUNTIF(C48:AF48,"=Met")</f>
        <v>0</v>
      </c>
      <c r="AH48" s="65">
        <f t="shared" ref="AH48" si="78">IF(SUM(AG48,AI48)=0,0,AG48/SUM(AG48,AI48))</f>
        <v>0</v>
      </c>
      <c r="AI48" s="66">
        <f t="shared" ref="AI48" si="79">COUNTIF(C48:AF48,"=Not Met")</f>
        <v>0</v>
      </c>
      <c r="AJ48" s="65">
        <f t="shared" ref="AJ48" si="80">IF(SUM(AG48,AI48)=0,0,AI48/SUM(AG48,AI48))</f>
        <v>0</v>
      </c>
      <c r="AK48" s="67">
        <f t="shared" ref="AK48" si="81">COUNTIF(C48:AF48,"=N/A")</f>
        <v>0</v>
      </c>
    </row>
    <row r="49" spans="1:37" ht="15" thickBot="1">
      <c r="A49" s="672"/>
      <c r="B49" s="701" t="s">
        <v>175</v>
      </c>
      <c r="C49" s="478"/>
      <c r="D49" s="478"/>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9"/>
      <c r="AG49" s="462"/>
      <c r="AH49" s="463"/>
      <c r="AI49" s="464"/>
      <c r="AJ49" s="463"/>
      <c r="AK49" s="465"/>
    </row>
    <row r="50" spans="1:37" ht="15" thickBot="1">
      <c r="B50" s="446"/>
    </row>
    <row r="51" spans="1:37" s="204" customFormat="1" ht="13.9" customHeight="1">
      <c r="B51" s="275" t="s">
        <v>56</v>
      </c>
      <c r="C51" s="276">
        <f t="shared" ref="C51:AF51" si="82">COUNTIF(C14:C49,"=Met")</f>
        <v>0</v>
      </c>
      <c r="D51" s="277">
        <f t="shared" si="82"/>
        <v>0</v>
      </c>
      <c r="E51" s="277">
        <f t="shared" si="82"/>
        <v>0</v>
      </c>
      <c r="F51" s="277">
        <f t="shared" si="82"/>
        <v>0</v>
      </c>
      <c r="G51" s="277">
        <f t="shared" si="82"/>
        <v>0</v>
      </c>
      <c r="H51" s="277">
        <f t="shared" si="82"/>
        <v>0</v>
      </c>
      <c r="I51" s="277">
        <f t="shared" si="82"/>
        <v>0</v>
      </c>
      <c r="J51" s="277">
        <f t="shared" si="82"/>
        <v>0</v>
      </c>
      <c r="K51" s="277">
        <f t="shared" si="82"/>
        <v>0</v>
      </c>
      <c r="L51" s="277">
        <f t="shared" si="82"/>
        <v>0</v>
      </c>
      <c r="M51" s="277">
        <f t="shared" si="82"/>
        <v>0</v>
      </c>
      <c r="N51" s="277">
        <f t="shared" si="82"/>
        <v>0</v>
      </c>
      <c r="O51" s="277">
        <f t="shared" si="82"/>
        <v>0</v>
      </c>
      <c r="P51" s="277">
        <f t="shared" si="82"/>
        <v>0</v>
      </c>
      <c r="Q51" s="277">
        <f t="shared" si="82"/>
        <v>0</v>
      </c>
      <c r="R51" s="277">
        <f t="shared" si="82"/>
        <v>0</v>
      </c>
      <c r="S51" s="277">
        <f t="shared" si="82"/>
        <v>0</v>
      </c>
      <c r="T51" s="277">
        <f t="shared" si="82"/>
        <v>0</v>
      </c>
      <c r="U51" s="277">
        <f t="shared" si="82"/>
        <v>0</v>
      </c>
      <c r="V51" s="277">
        <f t="shared" si="82"/>
        <v>0</v>
      </c>
      <c r="W51" s="277">
        <f t="shared" si="82"/>
        <v>0</v>
      </c>
      <c r="X51" s="277">
        <f t="shared" si="82"/>
        <v>0</v>
      </c>
      <c r="Y51" s="277">
        <f t="shared" si="82"/>
        <v>0</v>
      </c>
      <c r="Z51" s="277">
        <f t="shared" si="82"/>
        <v>0</v>
      </c>
      <c r="AA51" s="277">
        <f t="shared" si="82"/>
        <v>0</v>
      </c>
      <c r="AB51" s="277">
        <f t="shared" si="82"/>
        <v>0</v>
      </c>
      <c r="AC51" s="277">
        <f t="shared" si="82"/>
        <v>0</v>
      </c>
      <c r="AD51" s="277">
        <f t="shared" si="82"/>
        <v>0</v>
      </c>
      <c r="AE51" s="277">
        <f t="shared" si="82"/>
        <v>0</v>
      </c>
      <c r="AF51" s="278">
        <f t="shared" si="82"/>
        <v>0</v>
      </c>
      <c r="AH51" s="273"/>
      <c r="AI51" s="274"/>
      <c r="AJ51" s="273"/>
      <c r="AK51" s="274"/>
    </row>
    <row r="52" spans="1:37" s="204" customFormat="1" ht="13.9" customHeight="1">
      <c r="B52" s="275" t="s">
        <v>57</v>
      </c>
      <c r="C52" s="279">
        <f t="shared" ref="C52:AF52" si="83">IF(SUM(C51,C53)=0,0,C51/SUM(C51,C53))</f>
        <v>0</v>
      </c>
      <c r="D52" s="280">
        <f t="shared" si="83"/>
        <v>0</v>
      </c>
      <c r="E52" s="280">
        <f t="shared" si="83"/>
        <v>0</v>
      </c>
      <c r="F52" s="280">
        <f t="shared" si="83"/>
        <v>0</v>
      </c>
      <c r="G52" s="280">
        <f t="shared" si="83"/>
        <v>0</v>
      </c>
      <c r="H52" s="280">
        <f t="shared" si="83"/>
        <v>0</v>
      </c>
      <c r="I52" s="280">
        <f t="shared" si="83"/>
        <v>0</v>
      </c>
      <c r="J52" s="280">
        <f t="shared" si="83"/>
        <v>0</v>
      </c>
      <c r="K52" s="280">
        <f t="shared" si="83"/>
        <v>0</v>
      </c>
      <c r="L52" s="280">
        <f t="shared" si="83"/>
        <v>0</v>
      </c>
      <c r="M52" s="280">
        <f t="shared" si="83"/>
        <v>0</v>
      </c>
      <c r="N52" s="280">
        <f t="shared" si="83"/>
        <v>0</v>
      </c>
      <c r="O52" s="280">
        <f t="shared" si="83"/>
        <v>0</v>
      </c>
      <c r="P52" s="280">
        <f t="shared" si="83"/>
        <v>0</v>
      </c>
      <c r="Q52" s="280">
        <f t="shared" si="83"/>
        <v>0</v>
      </c>
      <c r="R52" s="280">
        <f t="shared" si="83"/>
        <v>0</v>
      </c>
      <c r="S52" s="280">
        <f t="shared" si="83"/>
        <v>0</v>
      </c>
      <c r="T52" s="280">
        <f t="shared" si="83"/>
        <v>0</v>
      </c>
      <c r="U52" s="280">
        <f t="shared" si="83"/>
        <v>0</v>
      </c>
      <c r="V52" s="280">
        <f t="shared" si="83"/>
        <v>0</v>
      </c>
      <c r="W52" s="280">
        <f t="shared" si="83"/>
        <v>0</v>
      </c>
      <c r="X52" s="280">
        <f t="shared" si="83"/>
        <v>0</v>
      </c>
      <c r="Y52" s="280">
        <f t="shared" si="83"/>
        <v>0</v>
      </c>
      <c r="Z52" s="280">
        <f t="shared" si="83"/>
        <v>0</v>
      </c>
      <c r="AA52" s="280">
        <f t="shared" si="83"/>
        <v>0</v>
      </c>
      <c r="AB52" s="280">
        <f t="shared" si="83"/>
        <v>0</v>
      </c>
      <c r="AC52" s="280">
        <f t="shared" si="83"/>
        <v>0</v>
      </c>
      <c r="AD52" s="280">
        <f t="shared" si="83"/>
        <v>0</v>
      </c>
      <c r="AE52" s="280">
        <f t="shared" si="83"/>
        <v>0</v>
      </c>
      <c r="AF52" s="281">
        <f t="shared" si="83"/>
        <v>0</v>
      </c>
      <c r="AH52" s="273"/>
      <c r="AI52" s="274"/>
      <c r="AJ52" s="273"/>
      <c r="AK52" s="274"/>
    </row>
    <row r="53" spans="1:37" s="204" customFormat="1" ht="13.9" customHeight="1">
      <c r="B53" s="275" t="s">
        <v>58</v>
      </c>
      <c r="C53" s="282">
        <f t="shared" ref="C53:AF53" si="84">COUNTIF(C14:C49,"=Not Met")</f>
        <v>0</v>
      </c>
      <c r="D53" s="283">
        <f t="shared" si="84"/>
        <v>0</v>
      </c>
      <c r="E53" s="283">
        <f t="shared" si="84"/>
        <v>0</v>
      </c>
      <c r="F53" s="283">
        <f t="shared" si="84"/>
        <v>0</v>
      </c>
      <c r="G53" s="283">
        <f t="shared" si="84"/>
        <v>0</v>
      </c>
      <c r="H53" s="283">
        <f t="shared" si="84"/>
        <v>0</v>
      </c>
      <c r="I53" s="283">
        <f t="shared" si="84"/>
        <v>0</v>
      </c>
      <c r="J53" s="283">
        <f t="shared" si="84"/>
        <v>0</v>
      </c>
      <c r="K53" s="283">
        <f t="shared" si="84"/>
        <v>0</v>
      </c>
      <c r="L53" s="283">
        <f t="shared" si="84"/>
        <v>0</v>
      </c>
      <c r="M53" s="283">
        <f t="shared" si="84"/>
        <v>0</v>
      </c>
      <c r="N53" s="283">
        <f t="shared" si="84"/>
        <v>0</v>
      </c>
      <c r="O53" s="283">
        <f t="shared" si="84"/>
        <v>0</v>
      </c>
      <c r="P53" s="283">
        <f t="shared" si="84"/>
        <v>0</v>
      </c>
      <c r="Q53" s="283">
        <f t="shared" si="84"/>
        <v>0</v>
      </c>
      <c r="R53" s="283">
        <f t="shared" si="84"/>
        <v>0</v>
      </c>
      <c r="S53" s="283">
        <f t="shared" si="84"/>
        <v>0</v>
      </c>
      <c r="T53" s="283">
        <f t="shared" si="84"/>
        <v>0</v>
      </c>
      <c r="U53" s="283">
        <f t="shared" si="84"/>
        <v>0</v>
      </c>
      <c r="V53" s="283">
        <f t="shared" si="84"/>
        <v>0</v>
      </c>
      <c r="W53" s="283">
        <f t="shared" si="84"/>
        <v>0</v>
      </c>
      <c r="X53" s="283">
        <f t="shared" si="84"/>
        <v>0</v>
      </c>
      <c r="Y53" s="283">
        <f t="shared" si="84"/>
        <v>0</v>
      </c>
      <c r="Z53" s="283">
        <f t="shared" si="84"/>
        <v>0</v>
      </c>
      <c r="AA53" s="283">
        <f t="shared" si="84"/>
        <v>0</v>
      </c>
      <c r="AB53" s="283">
        <f t="shared" si="84"/>
        <v>0</v>
      </c>
      <c r="AC53" s="283">
        <f t="shared" si="84"/>
        <v>0</v>
      </c>
      <c r="AD53" s="283">
        <f t="shared" si="84"/>
        <v>0</v>
      </c>
      <c r="AE53" s="283">
        <f t="shared" si="84"/>
        <v>0</v>
      </c>
      <c r="AF53" s="284">
        <f t="shared" si="84"/>
        <v>0</v>
      </c>
      <c r="AH53" s="273"/>
      <c r="AI53" s="274"/>
      <c r="AJ53" s="273"/>
      <c r="AK53" s="274"/>
    </row>
    <row r="54" spans="1:37" s="204" customFormat="1" ht="13.9" customHeight="1">
      <c r="B54" s="275" t="s">
        <v>59</v>
      </c>
      <c r="C54" s="279">
        <f t="shared" ref="C54:AF54" si="85">IF(SUM(C51,C53)=0,0,C53/SUM(C51,C53))</f>
        <v>0</v>
      </c>
      <c r="D54" s="280">
        <f t="shared" si="85"/>
        <v>0</v>
      </c>
      <c r="E54" s="280">
        <f t="shared" si="85"/>
        <v>0</v>
      </c>
      <c r="F54" s="280">
        <f t="shared" si="85"/>
        <v>0</v>
      </c>
      <c r="G54" s="280">
        <f t="shared" si="85"/>
        <v>0</v>
      </c>
      <c r="H54" s="280">
        <f t="shared" si="85"/>
        <v>0</v>
      </c>
      <c r="I54" s="280">
        <f t="shared" si="85"/>
        <v>0</v>
      </c>
      <c r="J54" s="280">
        <f t="shared" si="85"/>
        <v>0</v>
      </c>
      <c r="K54" s="280">
        <f t="shared" si="85"/>
        <v>0</v>
      </c>
      <c r="L54" s="280">
        <f t="shared" si="85"/>
        <v>0</v>
      </c>
      <c r="M54" s="280">
        <f t="shared" si="85"/>
        <v>0</v>
      </c>
      <c r="N54" s="280">
        <f t="shared" si="85"/>
        <v>0</v>
      </c>
      <c r="O54" s="280">
        <f t="shared" si="85"/>
        <v>0</v>
      </c>
      <c r="P54" s="280">
        <f t="shared" si="85"/>
        <v>0</v>
      </c>
      <c r="Q54" s="280">
        <f t="shared" si="85"/>
        <v>0</v>
      </c>
      <c r="R54" s="280">
        <f t="shared" si="85"/>
        <v>0</v>
      </c>
      <c r="S54" s="280">
        <f t="shared" si="85"/>
        <v>0</v>
      </c>
      <c r="T54" s="280">
        <f t="shared" si="85"/>
        <v>0</v>
      </c>
      <c r="U54" s="280">
        <f t="shared" si="85"/>
        <v>0</v>
      </c>
      <c r="V54" s="280">
        <f t="shared" si="85"/>
        <v>0</v>
      </c>
      <c r="W54" s="280">
        <f t="shared" si="85"/>
        <v>0</v>
      </c>
      <c r="X54" s="280">
        <f t="shared" si="85"/>
        <v>0</v>
      </c>
      <c r="Y54" s="280">
        <f t="shared" si="85"/>
        <v>0</v>
      </c>
      <c r="Z54" s="280">
        <f t="shared" si="85"/>
        <v>0</v>
      </c>
      <c r="AA54" s="280">
        <f t="shared" si="85"/>
        <v>0</v>
      </c>
      <c r="AB54" s="280">
        <f t="shared" si="85"/>
        <v>0</v>
      </c>
      <c r="AC54" s="280">
        <f t="shared" si="85"/>
        <v>0</v>
      </c>
      <c r="AD54" s="280">
        <f t="shared" si="85"/>
        <v>0</v>
      </c>
      <c r="AE54" s="280">
        <f t="shared" si="85"/>
        <v>0</v>
      </c>
      <c r="AF54" s="281">
        <f t="shared" si="85"/>
        <v>0</v>
      </c>
      <c r="AH54" s="273"/>
      <c r="AI54" s="274"/>
      <c r="AJ54" s="273"/>
      <c r="AK54" s="274"/>
    </row>
    <row r="55" spans="1:37" s="204" customFormat="1" ht="13.9" customHeight="1" thickBot="1">
      <c r="B55" s="275" t="s">
        <v>60</v>
      </c>
      <c r="C55" s="285">
        <f t="shared" ref="C55:AF55" si="86">COUNTIF(C14:C49,"=N/A")</f>
        <v>0</v>
      </c>
      <c r="D55" s="286">
        <f t="shared" si="86"/>
        <v>0</v>
      </c>
      <c r="E55" s="286">
        <f t="shared" si="86"/>
        <v>0</v>
      </c>
      <c r="F55" s="286">
        <f t="shared" si="86"/>
        <v>0</v>
      </c>
      <c r="G55" s="286">
        <f t="shared" si="86"/>
        <v>0</v>
      </c>
      <c r="H55" s="286">
        <f t="shared" si="86"/>
        <v>0</v>
      </c>
      <c r="I55" s="286">
        <f t="shared" si="86"/>
        <v>0</v>
      </c>
      <c r="J55" s="286">
        <f t="shared" si="86"/>
        <v>0</v>
      </c>
      <c r="K55" s="286">
        <f t="shared" si="86"/>
        <v>0</v>
      </c>
      <c r="L55" s="286">
        <f t="shared" si="86"/>
        <v>0</v>
      </c>
      <c r="M55" s="286">
        <f t="shared" si="86"/>
        <v>0</v>
      </c>
      <c r="N55" s="286">
        <f t="shared" si="86"/>
        <v>0</v>
      </c>
      <c r="O55" s="286">
        <f t="shared" si="86"/>
        <v>0</v>
      </c>
      <c r="P55" s="286">
        <f t="shared" si="86"/>
        <v>0</v>
      </c>
      <c r="Q55" s="286">
        <f t="shared" si="86"/>
        <v>0</v>
      </c>
      <c r="R55" s="286">
        <f t="shared" si="86"/>
        <v>0</v>
      </c>
      <c r="S55" s="286">
        <f t="shared" si="86"/>
        <v>0</v>
      </c>
      <c r="T55" s="286">
        <f t="shared" si="86"/>
        <v>0</v>
      </c>
      <c r="U55" s="286">
        <f t="shared" si="86"/>
        <v>0</v>
      </c>
      <c r="V55" s="286">
        <f t="shared" si="86"/>
        <v>0</v>
      </c>
      <c r="W55" s="286">
        <f t="shared" si="86"/>
        <v>0</v>
      </c>
      <c r="X55" s="286">
        <f t="shared" si="86"/>
        <v>0</v>
      </c>
      <c r="Y55" s="286">
        <f t="shared" si="86"/>
        <v>0</v>
      </c>
      <c r="Z55" s="286">
        <f t="shared" si="86"/>
        <v>0</v>
      </c>
      <c r="AA55" s="286">
        <f t="shared" si="86"/>
        <v>0</v>
      </c>
      <c r="AB55" s="286">
        <f t="shared" si="86"/>
        <v>0</v>
      </c>
      <c r="AC55" s="286">
        <f t="shared" si="86"/>
        <v>0</v>
      </c>
      <c r="AD55" s="286">
        <f t="shared" si="86"/>
        <v>0</v>
      </c>
      <c r="AE55" s="286">
        <f t="shared" si="86"/>
        <v>0</v>
      </c>
      <c r="AF55" s="287">
        <f t="shared" si="86"/>
        <v>0</v>
      </c>
      <c r="AH55" s="92"/>
      <c r="AI55" s="92"/>
      <c r="AJ55" s="92"/>
      <c r="AK55" s="92"/>
    </row>
    <row r="56" spans="1:37" s="204" customFormat="1" ht="13.9" customHeight="1" thickBot="1">
      <c r="B56" s="861"/>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row>
    <row r="57" spans="1:37" ht="15" thickBot="1">
      <c r="C57" s="439" t="s">
        <v>174</v>
      </c>
      <c r="D57" s="438"/>
      <c r="E57" s="438"/>
      <c r="F57" s="438"/>
      <c r="G57" s="438"/>
      <c r="H57" s="438"/>
      <c r="I57" s="438"/>
      <c r="J57" s="438"/>
      <c r="K57" s="438"/>
      <c r="L57" s="437"/>
      <c r="M57" s="439" t="s">
        <v>173</v>
      </c>
      <c r="N57" s="438"/>
      <c r="O57" s="438"/>
      <c r="P57" s="438"/>
      <c r="Q57" s="438"/>
      <c r="R57" s="438"/>
      <c r="S57" s="438"/>
      <c r="T57" s="438"/>
      <c r="U57" s="438"/>
      <c r="V57" s="437"/>
      <c r="W57" s="439" t="s">
        <v>172</v>
      </c>
      <c r="X57" s="438"/>
      <c r="Y57" s="438"/>
      <c r="Z57" s="438"/>
      <c r="AA57" s="438"/>
      <c r="AB57" s="438"/>
      <c r="AC57" s="438"/>
      <c r="AD57" s="438"/>
      <c r="AE57" s="438"/>
      <c r="AF57" s="437"/>
    </row>
    <row r="58" spans="1:37" ht="49.9" customHeight="1" thickBot="1">
      <c r="C58" s="863"/>
      <c r="D58" s="864"/>
      <c r="E58" s="864"/>
      <c r="F58" s="864"/>
      <c r="G58" s="864"/>
      <c r="H58" s="864"/>
      <c r="I58" s="864"/>
      <c r="J58" s="864"/>
      <c r="K58" s="864"/>
      <c r="L58" s="865"/>
      <c r="M58" s="863"/>
      <c r="N58" s="864"/>
      <c r="O58" s="864"/>
      <c r="P58" s="864"/>
      <c r="Q58" s="864"/>
      <c r="R58" s="864"/>
      <c r="S58" s="864"/>
      <c r="T58" s="864"/>
      <c r="U58" s="864"/>
      <c r="V58" s="865"/>
      <c r="W58" s="863"/>
      <c r="X58" s="864"/>
      <c r="Y58" s="864"/>
      <c r="Z58" s="864"/>
      <c r="AA58" s="864"/>
      <c r="AB58" s="864"/>
      <c r="AC58" s="864"/>
      <c r="AD58" s="864"/>
      <c r="AE58" s="864"/>
      <c r="AF58" s="865"/>
    </row>
  </sheetData>
  <sheetProtection sheet="1" objects="1" scenarios="1"/>
  <mergeCells count="22">
    <mergeCell ref="B56:AK56"/>
    <mergeCell ref="C58:L58"/>
    <mergeCell ref="M58:V58"/>
    <mergeCell ref="W58:AF58"/>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22:AF22">
    <cfRule type="cellIs" dxfId="253" priority="33" operator="equal">
      <formula>"N/A"</formula>
    </cfRule>
    <cfRule type="cellIs" dxfId="252" priority="34" operator="equal">
      <formula>"Not Met"</formula>
    </cfRule>
  </conditionalFormatting>
  <conditionalFormatting sqref="C24:AF24">
    <cfRule type="cellIs" dxfId="251" priority="31" operator="equal">
      <formula>"N/A"</formula>
    </cfRule>
    <cfRule type="cellIs" dxfId="250" priority="32" operator="equal">
      <formula>"Not Met"</formula>
    </cfRule>
  </conditionalFormatting>
  <conditionalFormatting sqref="C12:AF12">
    <cfRule type="cellIs" dxfId="249" priority="51" operator="equal">
      <formula>"N/A"</formula>
    </cfRule>
    <cfRule type="cellIs" dxfId="248" priority="52" operator="equal">
      <formula>"Not Met"</formula>
    </cfRule>
  </conditionalFormatting>
  <conditionalFormatting sqref="C40:AF40">
    <cfRule type="cellIs" dxfId="247" priority="21" operator="equal">
      <formula>"N/A"</formula>
    </cfRule>
    <cfRule type="cellIs" dxfId="246" priority="22" operator="equal">
      <formula>"Not Met"</formula>
    </cfRule>
  </conditionalFormatting>
  <conditionalFormatting sqref="C18:AF18">
    <cfRule type="cellIs" dxfId="245" priority="19" operator="equal">
      <formula>"N/A"</formula>
    </cfRule>
    <cfRule type="cellIs" dxfId="244" priority="20" operator="equal">
      <formula>"Not Met"</formula>
    </cfRule>
  </conditionalFormatting>
  <conditionalFormatting sqref="C16:AF16">
    <cfRule type="cellIs" dxfId="243" priority="17" operator="equal">
      <formula>"N/A"</formula>
    </cfRule>
    <cfRule type="cellIs" dxfId="242" priority="18" operator="equal">
      <formula>"Not Met"</formula>
    </cfRule>
  </conditionalFormatting>
  <conditionalFormatting sqref="C20:AF20">
    <cfRule type="cellIs" dxfId="241" priority="15" operator="equal">
      <formula>"N/A"</formula>
    </cfRule>
    <cfRule type="cellIs" dxfId="240" priority="16" operator="equal">
      <formula>"Not Met"</formula>
    </cfRule>
  </conditionalFormatting>
  <conditionalFormatting sqref="C28:AF28">
    <cfRule type="cellIs" dxfId="239" priority="13" operator="equal">
      <formula>"N/A"</formula>
    </cfRule>
    <cfRule type="cellIs" dxfId="238" priority="14" operator="equal">
      <formula>"Not Met"</formula>
    </cfRule>
  </conditionalFormatting>
  <conditionalFormatting sqref="C30:AF30">
    <cfRule type="cellIs" dxfId="237" priority="11" operator="equal">
      <formula>"N/A"</formula>
    </cfRule>
    <cfRule type="cellIs" dxfId="236" priority="12" operator="equal">
      <formula>"Not Met"</formula>
    </cfRule>
  </conditionalFormatting>
  <conditionalFormatting sqref="C26:AF26">
    <cfRule type="cellIs" dxfId="235" priority="9" operator="equal">
      <formula>"N/A"</formula>
    </cfRule>
    <cfRule type="cellIs" dxfId="234" priority="10" operator="equal">
      <formula>"Not Met"</formula>
    </cfRule>
  </conditionalFormatting>
  <conditionalFormatting sqref="C14:AF14">
    <cfRule type="cellIs" dxfId="233" priority="35" operator="equal">
      <formula>"N/A"</formula>
    </cfRule>
    <cfRule type="cellIs" dxfId="232" priority="36" operator="equal">
      <formula>"Not Met"</formula>
    </cfRule>
  </conditionalFormatting>
  <conditionalFormatting sqref="C32:AF32">
    <cfRule type="cellIs" dxfId="231" priority="29" operator="equal">
      <formula>"N/A"</formula>
    </cfRule>
    <cfRule type="cellIs" dxfId="230" priority="30" operator="equal">
      <formula>"Not Met"</formula>
    </cfRule>
  </conditionalFormatting>
  <conditionalFormatting sqref="C44:AF44">
    <cfRule type="cellIs" dxfId="229" priority="7" operator="equal">
      <formula>"N/A"</formula>
    </cfRule>
    <cfRule type="cellIs" dxfId="228" priority="8" operator="equal">
      <formula>"Not Met"</formula>
    </cfRule>
  </conditionalFormatting>
  <conditionalFormatting sqref="C42:AF42">
    <cfRule type="cellIs" dxfId="227" priority="5" operator="equal">
      <formula>"N/A"</formula>
    </cfRule>
    <cfRule type="cellIs" dxfId="226" priority="6" operator="equal">
      <formula>"Not Met"</formula>
    </cfRule>
  </conditionalFormatting>
  <conditionalFormatting sqref="C46:AF46">
    <cfRule type="cellIs" dxfId="225" priority="3" operator="equal">
      <formula>"N/A"</formula>
    </cfRule>
    <cfRule type="cellIs" dxfId="224" priority="4" operator="equal">
      <formula>"Not Met"</formula>
    </cfRule>
  </conditionalFormatting>
  <conditionalFormatting sqref="C48:AF48">
    <cfRule type="cellIs" dxfId="223" priority="1" operator="equal">
      <formula>"N/A"</formula>
    </cfRule>
    <cfRule type="cellIs" dxfId="222" priority="2" operator="equal">
      <formula>"Not Met"</formula>
    </cfRule>
  </conditionalFormatting>
  <conditionalFormatting sqref="C34:AF34">
    <cfRule type="cellIs" dxfId="221" priority="27" operator="equal">
      <formula>"N/A"</formula>
    </cfRule>
    <cfRule type="cellIs" dxfId="220" priority="28" operator="equal">
      <formula>"Not Met"</formula>
    </cfRule>
  </conditionalFormatting>
  <conditionalFormatting sqref="C38:AF38">
    <cfRule type="cellIs" dxfId="219" priority="23" operator="equal">
      <formula>"N/A"</formula>
    </cfRule>
    <cfRule type="cellIs" dxfId="218" priority="24" operator="equal">
      <formula>"Not Met"</formula>
    </cfRule>
  </conditionalFormatting>
  <conditionalFormatting sqref="C36:AF36">
    <cfRule type="cellIs" dxfId="217" priority="25" operator="equal">
      <formula>"N/A"</formula>
    </cfRule>
    <cfRule type="cellIs" dxfId="216" priority="26" operator="equal">
      <formula>"Not Met"</formula>
    </cfRule>
  </conditionalFormatting>
  <dataValidations count="2">
    <dataValidation type="list" allowBlank="1" showInputMessage="1" showErrorMessage="1" sqref="C24:AF24 C32:AF32 C34:AF34 C36:AF36 C38:AF38 C40:AF40 C26:AF26 C18:AF18 C16:AF16 C20:AF20 C28:AF28 C30:AF30 C14:AF14 C22:AF22 C46:AF46 C44:AF44 C42:AF42 C48:AF48">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Multi-Systemic Therapy (MST)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71"/>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193</v>
      </c>
      <c r="D3" s="445"/>
      <c r="E3" s="445"/>
      <c r="F3" s="445"/>
      <c r="G3" s="445"/>
      <c r="H3" s="445"/>
      <c r="I3" s="445"/>
      <c r="J3" s="445"/>
      <c r="K3" s="445"/>
      <c r="L3" s="444"/>
      <c r="M3" s="445" t="s">
        <v>193</v>
      </c>
      <c r="N3" s="445"/>
      <c r="O3" s="445"/>
      <c r="P3" s="445"/>
      <c r="Q3" s="445"/>
      <c r="R3" s="445"/>
      <c r="S3" s="445"/>
      <c r="T3" s="445"/>
      <c r="U3" s="445"/>
      <c r="V3" s="444"/>
      <c r="W3" s="445" t="s">
        <v>193</v>
      </c>
      <c r="X3" s="445"/>
      <c r="Y3" s="445"/>
      <c r="Z3" s="445"/>
      <c r="AA3" s="445"/>
      <c r="AB3" s="445"/>
      <c r="AC3" s="445"/>
      <c r="AD3" s="445"/>
      <c r="AE3" s="445"/>
      <c r="AF3" s="444"/>
    </row>
    <row r="4" spans="1:37" s="442" customFormat="1" ht="19.899999999999999" customHeight="1">
      <c r="A4" s="664"/>
      <c r="B4" s="702"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703"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704"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1" t="s">
        <v>295</v>
      </c>
      <c r="B42" s="697" t="s">
        <v>352</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63.75">
      <c r="A44" s="673" t="s">
        <v>296</v>
      </c>
      <c r="B44" s="697" t="s">
        <v>368</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76.5">
      <c r="A46" s="671" t="s">
        <v>323</v>
      </c>
      <c r="B46" s="697" t="s">
        <v>350</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72"/>
      <c r="AG46" s="64">
        <f t="shared" ref="AG46" si="72">COUNTIF(C46:AF46,"=Met")</f>
        <v>0</v>
      </c>
      <c r="AH46" s="65">
        <f t="shared" ref="AH46" si="73">IF(SUM(AG46,AI46)=0,0,AG46/SUM(AG46,AI46))</f>
        <v>0</v>
      </c>
      <c r="AI46" s="66">
        <f t="shared" ref="AI46" si="74">COUNTIF(C46:AF46,"=Not Met")</f>
        <v>0</v>
      </c>
      <c r="AJ46" s="65">
        <f t="shared" ref="AJ46" si="75">IF(SUM(AG46,AI46)=0,0,AI46/SUM(AG46,AI46))</f>
        <v>0</v>
      </c>
      <c r="AK46" s="67">
        <f t="shared" ref="AK46" si="76">COUNTIF(C46:AF46,"=N/A")</f>
        <v>0</v>
      </c>
    </row>
    <row r="47" spans="1:37" ht="15" thickBot="1">
      <c r="A47" s="672"/>
      <c r="B47" s="701" t="s">
        <v>175</v>
      </c>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9"/>
      <c r="AG47" s="462"/>
      <c r="AH47" s="463"/>
      <c r="AI47" s="464"/>
      <c r="AJ47" s="463"/>
      <c r="AK47" s="465"/>
    </row>
    <row r="48" spans="1:37" ht="15" thickBot="1">
      <c r="B48" s="446"/>
    </row>
    <row r="49" spans="2:37" s="204" customFormat="1" ht="13.9" customHeight="1">
      <c r="B49" s="275" t="s">
        <v>56</v>
      </c>
      <c r="C49" s="276">
        <f t="shared" ref="C49:AF49" si="77">COUNTIF(C14:C47,"=Met")</f>
        <v>0</v>
      </c>
      <c r="D49" s="277">
        <f t="shared" si="77"/>
        <v>0</v>
      </c>
      <c r="E49" s="277">
        <f t="shared" si="77"/>
        <v>0</v>
      </c>
      <c r="F49" s="277">
        <f t="shared" si="77"/>
        <v>0</v>
      </c>
      <c r="G49" s="277">
        <f t="shared" si="77"/>
        <v>0</v>
      </c>
      <c r="H49" s="277">
        <f t="shared" si="77"/>
        <v>0</v>
      </c>
      <c r="I49" s="277">
        <f t="shared" si="77"/>
        <v>0</v>
      </c>
      <c r="J49" s="277">
        <f t="shared" si="77"/>
        <v>0</v>
      </c>
      <c r="K49" s="277">
        <f t="shared" si="77"/>
        <v>0</v>
      </c>
      <c r="L49" s="277">
        <f t="shared" si="77"/>
        <v>0</v>
      </c>
      <c r="M49" s="277">
        <f t="shared" si="77"/>
        <v>0</v>
      </c>
      <c r="N49" s="277">
        <f t="shared" si="77"/>
        <v>0</v>
      </c>
      <c r="O49" s="277">
        <f t="shared" si="77"/>
        <v>0</v>
      </c>
      <c r="P49" s="277">
        <f t="shared" si="77"/>
        <v>0</v>
      </c>
      <c r="Q49" s="277">
        <f t="shared" si="77"/>
        <v>0</v>
      </c>
      <c r="R49" s="277">
        <f t="shared" si="77"/>
        <v>0</v>
      </c>
      <c r="S49" s="277">
        <f t="shared" si="77"/>
        <v>0</v>
      </c>
      <c r="T49" s="277">
        <f t="shared" si="77"/>
        <v>0</v>
      </c>
      <c r="U49" s="277">
        <f t="shared" si="77"/>
        <v>0</v>
      </c>
      <c r="V49" s="277">
        <f t="shared" si="77"/>
        <v>0</v>
      </c>
      <c r="W49" s="277">
        <f t="shared" si="77"/>
        <v>0</v>
      </c>
      <c r="X49" s="277">
        <f t="shared" si="77"/>
        <v>0</v>
      </c>
      <c r="Y49" s="277">
        <f t="shared" si="77"/>
        <v>0</v>
      </c>
      <c r="Z49" s="277">
        <f t="shared" si="77"/>
        <v>0</v>
      </c>
      <c r="AA49" s="277">
        <f t="shared" si="77"/>
        <v>0</v>
      </c>
      <c r="AB49" s="277">
        <f t="shared" si="77"/>
        <v>0</v>
      </c>
      <c r="AC49" s="277">
        <f t="shared" si="77"/>
        <v>0</v>
      </c>
      <c r="AD49" s="277">
        <f t="shared" si="77"/>
        <v>0</v>
      </c>
      <c r="AE49" s="277">
        <f t="shared" si="77"/>
        <v>0</v>
      </c>
      <c r="AF49" s="278">
        <f t="shared" si="77"/>
        <v>0</v>
      </c>
      <c r="AH49" s="273"/>
      <c r="AI49" s="274"/>
      <c r="AJ49" s="273"/>
      <c r="AK49" s="274"/>
    </row>
    <row r="50" spans="2:37" s="204" customFormat="1" ht="13.9" customHeight="1">
      <c r="B50" s="275" t="s">
        <v>57</v>
      </c>
      <c r="C50" s="279">
        <f t="shared" ref="C50:AF50" si="78">IF(SUM(C49,C51)=0,0,C49/SUM(C49,C51))</f>
        <v>0</v>
      </c>
      <c r="D50" s="280">
        <f t="shared" si="78"/>
        <v>0</v>
      </c>
      <c r="E50" s="280">
        <f t="shared" si="78"/>
        <v>0</v>
      </c>
      <c r="F50" s="280">
        <f t="shared" si="78"/>
        <v>0</v>
      </c>
      <c r="G50" s="280">
        <f t="shared" si="78"/>
        <v>0</v>
      </c>
      <c r="H50" s="280">
        <f t="shared" si="78"/>
        <v>0</v>
      </c>
      <c r="I50" s="280">
        <f t="shared" si="78"/>
        <v>0</v>
      </c>
      <c r="J50" s="280">
        <f t="shared" si="78"/>
        <v>0</v>
      </c>
      <c r="K50" s="280">
        <f t="shared" si="78"/>
        <v>0</v>
      </c>
      <c r="L50" s="280">
        <f t="shared" si="78"/>
        <v>0</v>
      </c>
      <c r="M50" s="280">
        <f t="shared" si="78"/>
        <v>0</v>
      </c>
      <c r="N50" s="280">
        <f t="shared" si="78"/>
        <v>0</v>
      </c>
      <c r="O50" s="280">
        <f t="shared" si="78"/>
        <v>0</v>
      </c>
      <c r="P50" s="280">
        <f t="shared" si="78"/>
        <v>0</v>
      </c>
      <c r="Q50" s="280">
        <f t="shared" si="78"/>
        <v>0</v>
      </c>
      <c r="R50" s="280">
        <f t="shared" si="78"/>
        <v>0</v>
      </c>
      <c r="S50" s="280">
        <f t="shared" si="78"/>
        <v>0</v>
      </c>
      <c r="T50" s="280">
        <f t="shared" si="78"/>
        <v>0</v>
      </c>
      <c r="U50" s="280">
        <f t="shared" si="78"/>
        <v>0</v>
      </c>
      <c r="V50" s="280">
        <f t="shared" si="78"/>
        <v>0</v>
      </c>
      <c r="W50" s="280">
        <f t="shared" si="78"/>
        <v>0</v>
      </c>
      <c r="X50" s="280">
        <f t="shared" si="78"/>
        <v>0</v>
      </c>
      <c r="Y50" s="280">
        <f t="shared" si="78"/>
        <v>0</v>
      </c>
      <c r="Z50" s="280">
        <f t="shared" si="78"/>
        <v>0</v>
      </c>
      <c r="AA50" s="280">
        <f t="shared" si="78"/>
        <v>0</v>
      </c>
      <c r="AB50" s="280">
        <f t="shared" si="78"/>
        <v>0</v>
      </c>
      <c r="AC50" s="280">
        <f t="shared" si="78"/>
        <v>0</v>
      </c>
      <c r="AD50" s="280">
        <f t="shared" si="78"/>
        <v>0</v>
      </c>
      <c r="AE50" s="280">
        <f t="shared" si="78"/>
        <v>0</v>
      </c>
      <c r="AF50" s="281">
        <f t="shared" si="78"/>
        <v>0</v>
      </c>
      <c r="AH50" s="273"/>
      <c r="AI50" s="274"/>
      <c r="AJ50" s="273"/>
      <c r="AK50" s="274"/>
    </row>
    <row r="51" spans="2:37" s="204" customFormat="1" ht="13.9" customHeight="1">
      <c r="B51" s="275" t="s">
        <v>58</v>
      </c>
      <c r="C51" s="282">
        <f t="shared" ref="C51:AF51" si="79">COUNTIF(C14:C47,"=Not Met")</f>
        <v>0</v>
      </c>
      <c r="D51" s="283">
        <f t="shared" si="79"/>
        <v>0</v>
      </c>
      <c r="E51" s="283">
        <f t="shared" si="79"/>
        <v>0</v>
      </c>
      <c r="F51" s="283">
        <f t="shared" si="79"/>
        <v>0</v>
      </c>
      <c r="G51" s="283">
        <f t="shared" si="79"/>
        <v>0</v>
      </c>
      <c r="H51" s="283">
        <f t="shared" si="79"/>
        <v>0</v>
      </c>
      <c r="I51" s="283">
        <f t="shared" si="79"/>
        <v>0</v>
      </c>
      <c r="J51" s="283">
        <f t="shared" si="79"/>
        <v>0</v>
      </c>
      <c r="K51" s="283">
        <f t="shared" si="79"/>
        <v>0</v>
      </c>
      <c r="L51" s="283">
        <f t="shared" si="79"/>
        <v>0</v>
      </c>
      <c r="M51" s="283">
        <f t="shared" si="79"/>
        <v>0</v>
      </c>
      <c r="N51" s="283">
        <f t="shared" si="79"/>
        <v>0</v>
      </c>
      <c r="O51" s="283">
        <f t="shared" si="79"/>
        <v>0</v>
      </c>
      <c r="P51" s="283">
        <f t="shared" si="79"/>
        <v>0</v>
      </c>
      <c r="Q51" s="283">
        <f t="shared" si="79"/>
        <v>0</v>
      </c>
      <c r="R51" s="283">
        <f t="shared" si="79"/>
        <v>0</v>
      </c>
      <c r="S51" s="283">
        <f t="shared" si="79"/>
        <v>0</v>
      </c>
      <c r="T51" s="283">
        <f t="shared" si="79"/>
        <v>0</v>
      </c>
      <c r="U51" s="283">
        <f t="shared" si="79"/>
        <v>0</v>
      </c>
      <c r="V51" s="283">
        <f t="shared" si="79"/>
        <v>0</v>
      </c>
      <c r="W51" s="283">
        <f t="shared" si="79"/>
        <v>0</v>
      </c>
      <c r="X51" s="283">
        <f t="shared" si="79"/>
        <v>0</v>
      </c>
      <c r="Y51" s="283">
        <f t="shared" si="79"/>
        <v>0</v>
      </c>
      <c r="Z51" s="283">
        <f t="shared" si="79"/>
        <v>0</v>
      </c>
      <c r="AA51" s="283">
        <f t="shared" si="79"/>
        <v>0</v>
      </c>
      <c r="AB51" s="283">
        <f t="shared" si="79"/>
        <v>0</v>
      </c>
      <c r="AC51" s="283">
        <f t="shared" si="79"/>
        <v>0</v>
      </c>
      <c r="AD51" s="283">
        <f t="shared" si="79"/>
        <v>0</v>
      </c>
      <c r="AE51" s="283">
        <f t="shared" si="79"/>
        <v>0</v>
      </c>
      <c r="AF51" s="284">
        <f t="shared" si="79"/>
        <v>0</v>
      </c>
      <c r="AH51" s="273"/>
      <c r="AI51" s="274"/>
      <c r="AJ51" s="273"/>
      <c r="AK51" s="274"/>
    </row>
    <row r="52" spans="2:37" s="204" customFormat="1" ht="13.9" customHeight="1">
      <c r="B52" s="275" t="s">
        <v>59</v>
      </c>
      <c r="C52" s="279">
        <f t="shared" ref="C52:AF52" si="80">IF(SUM(C49,C51)=0,0,C51/SUM(C49,C51))</f>
        <v>0</v>
      </c>
      <c r="D52" s="280">
        <f t="shared" si="80"/>
        <v>0</v>
      </c>
      <c r="E52" s="280">
        <f t="shared" si="80"/>
        <v>0</v>
      </c>
      <c r="F52" s="280">
        <f t="shared" si="80"/>
        <v>0</v>
      </c>
      <c r="G52" s="280">
        <f t="shared" si="80"/>
        <v>0</v>
      </c>
      <c r="H52" s="280">
        <f t="shared" si="80"/>
        <v>0</v>
      </c>
      <c r="I52" s="280">
        <f t="shared" si="80"/>
        <v>0</v>
      </c>
      <c r="J52" s="280">
        <f t="shared" si="80"/>
        <v>0</v>
      </c>
      <c r="K52" s="280">
        <f t="shared" si="80"/>
        <v>0</v>
      </c>
      <c r="L52" s="280">
        <f t="shared" si="80"/>
        <v>0</v>
      </c>
      <c r="M52" s="280">
        <f t="shared" si="80"/>
        <v>0</v>
      </c>
      <c r="N52" s="280">
        <f t="shared" si="80"/>
        <v>0</v>
      </c>
      <c r="O52" s="280">
        <f t="shared" si="80"/>
        <v>0</v>
      </c>
      <c r="P52" s="280">
        <f t="shared" si="80"/>
        <v>0</v>
      </c>
      <c r="Q52" s="280">
        <f t="shared" si="80"/>
        <v>0</v>
      </c>
      <c r="R52" s="280">
        <f t="shared" si="80"/>
        <v>0</v>
      </c>
      <c r="S52" s="280">
        <f t="shared" si="80"/>
        <v>0</v>
      </c>
      <c r="T52" s="280">
        <f t="shared" si="80"/>
        <v>0</v>
      </c>
      <c r="U52" s="280">
        <f t="shared" si="80"/>
        <v>0</v>
      </c>
      <c r="V52" s="280">
        <f t="shared" si="80"/>
        <v>0</v>
      </c>
      <c r="W52" s="280">
        <f t="shared" si="80"/>
        <v>0</v>
      </c>
      <c r="X52" s="280">
        <f t="shared" si="80"/>
        <v>0</v>
      </c>
      <c r="Y52" s="280">
        <f t="shared" si="80"/>
        <v>0</v>
      </c>
      <c r="Z52" s="280">
        <f t="shared" si="80"/>
        <v>0</v>
      </c>
      <c r="AA52" s="280">
        <f t="shared" si="80"/>
        <v>0</v>
      </c>
      <c r="AB52" s="280">
        <f t="shared" si="80"/>
        <v>0</v>
      </c>
      <c r="AC52" s="280">
        <f t="shared" si="80"/>
        <v>0</v>
      </c>
      <c r="AD52" s="280">
        <f t="shared" si="80"/>
        <v>0</v>
      </c>
      <c r="AE52" s="280">
        <f t="shared" si="80"/>
        <v>0</v>
      </c>
      <c r="AF52" s="281">
        <f t="shared" si="80"/>
        <v>0</v>
      </c>
      <c r="AH52" s="273"/>
      <c r="AI52" s="274"/>
      <c r="AJ52" s="273"/>
      <c r="AK52" s="274"/>
    </row>
    <row r="53" spans="2:37" s="204" customFormat="1" ht="13.9" customHeight="1" thickBot="1">
      <c r="B53" s="275" t="s">
        <v>60</v>
      </c>
      <c r="C53" s="285">
        <f t="shared" ref="C53:AF53" si="81">COUNTIF(C14:C47,"=N/A")</f>
        <v>0</v>
      </c>
      <c r="D53" s="286">
        <f t="shared" si="81"/>
        <v>0</v>
      </c>
      <c r="E53" s="286">
        <f t="shared" si="81"/>
        <v>0</v>
      </c>
      <c r="F53" s="286">
        <f t="shared" si="81"/>
        <v>0</v>
      </c>
      <c r="G53" s="286">
        <f t="shared" si="81"/>
        <v>0</v>
      </c>
      <c r="H53" s="286">
        <f t="shared" si="81"/>
        <v>0</v>
      </c>
      <c r="I53" s="286">
        <f t="shared" si="81"/>
        <v>0</v>
      </c>
      <c r="J53" s="286">
        <f t="shared" si="81"/>
        <v>0</v>
      </c>
      <c r="K53" s="286">
        <f t="shared" si="81"/>
        <v>0</v>
      </c>
      <c r="L53" s="286">
        <f t="shared" si="81"/>
        <v>0</v>
      </c>
      <c r="M53" s="286">
        <f t="shared" si="81"/>
        <v>0</v>
      </c>
      <c r="N53" s="286">
        <f t="shared" si="81"/>
        <v>0</v>
      </c>
      <c r="O53" s="286">
        <f t="shared" si="81"/>
        <v>0</v>
      </c>
      <c r="P53" s="286">
        <f t="shared" si="81"/>
        <v>0</v>
      </c>
      <c r="Q53" s="286">
        <f t="shared" si="81"/>
        <v>0</v>
      </c>
      <c r="R53" s="286">
        <f t="shared" si="81"/>
        <v>0</v>
      </c>
      <c r="S53" s="286">
        <f t="shared" si="81"/>
        <v>0</v>
      </c>
      <c r="T53" s="286">
        <f t="shared" si="81"/>
        <v>0</v>
      </c>
      <c r="U53" s="286">
        <f t="shared" si="81"/>
        <v>0</v>
      </c>
      <c r="V53" s="286">
        <f t="shared" si="81"/>
        <v>0</v>
      </c>
      <c r="W53" s="286">
        <f t="shared" si="81"/>
        <v>0</v>
      </c>
      <c r="X53" s="286">
        <f t="shared" si="81"/>
        <v>0</v>
      </c>
      <c r="Y53" s="286">
        <f t="shared" si="81"/>
        <v>0</v>
      </c>
      <c r="Z53" s="286">
        <f t="shared" si="81"/>
        <v>0</v>
      </c>
      <c r="AA53" s="286">
        <f t="shared" si="81"/>
        <v>0</v>
      </c>
      <c r="AB53" s="286">
        <f t="shared" si="81"/>
        <v>0</v>
      </c>
      <c r="AC53" s="286">
        <f t="shared" si="81"/>
        <v>0</v>
      </c>
      <c r="AD53" s="286">
        <f t="shared" si="81"/>
        <v>0</v>
      </c>
      <c r="AE53" s="286">
        <f t="shared" si="81"/>
        <v>0</v>
      </c>
      <c r="AF53" s="287">
        <f t="shared" si="81"/>
        <v>0</v>
      </c>
      <c r="AH53" s="92"/>
      <c r="AI53" s="92"/>
      <c r="AJ53" s="92"/>
      <c r="AK53" s="92"/>
    </row>
    <row r="54" spans="2:37" s="204" customFormat="1" ht="13.9" customHeight="1" thickBot="1">
      <c r="B54" s="861"/>
      <c r="C54" s="862"/>
      <c r="D54" s="862"/>
      <c r="E54" s="862"/>
      <c r="F54" s="862"/>
      <c r="G54" s="862"/>
      <c r="H54" s="862"/>
      <c r="I54" s="862"/>
      <c r="J54" s="862"/>
      <c r="K54" s="862"/>
      <c r="L54" s="862"/>
      <c r="M54" s="862"/>
      <c r="N54" s="862"/>
      <c r="O54" s="862"/>
      <c r="P54" s="862"/>
      <c r="Q54" s="862"/>
      <c r="R54" s="862"/>
      <c r="S54" s="862"/>
      <c r="T54" s="862"/>
      <c r="U54" s="862"/>
      <c r="V54" s="862"/>
      <c r="W54" s="862"/>
      <c r="X54" s="862"/>
      <c r="Y54" s="862"/>
      <c r="Z54" s="862"/>
      <c r="AA54" s="862"/>
      <c r="AB54" s="862"/>
      <c r="AC54" s="862"/>
      <c r="AD54" s="862"/>
      <c r="AE54" s="862"/>
      <c r="AF54" s="862"/>
      <c r="AG54" s="862"/>
      <c r="AH54" s="862"/>
      <c r="AI54" s="862"/>
      <c r="AJ54" s="862"/>
      <c r="AK54" s="862"/>
    </row>
    <row r="55" spans="2:37" ht="15" thickBot="1">
      <c r="C55" s="439" t="s">
        <v>174</v>
      </c>
      <c r="D55" s="438"/>
      <c r="E55" s="438"/>
      <c r="F55" s="438"/>
      <c r="G55" s="438"/>
      <c r="H55" s="438"/>
      <c r="I55" s="438"/>
      <c r="J55" s="438"/>
      <c r="K55" s="438"/>
      <c r="L55" s="437"/>
      <c r="M55" s="439" t="s">
        <v>173</v>
      </c>
      <c r="N55" s="438"/>
      <c r="O55" s="438"/>
      <c r="P55" s="438"/>
      <c r="Q55" s="438"/>
      <c r="R55" s="438"/>
      <c r="S55" s="438"/>
      <c r="T55" s="438"/>
      <c r="U55" s="438"/>
      <c r="V55" s="437"/>
      <c r="W55" s="439" t="s">
        <v>172</v>
      </c>
      <c r="X55" s="438"/>
      <c r="Y55" s="438"/>
      <c r="Z55" s="438"/>
      <c r="AA55" s="438"/>
      <c r="AB55" s="438"/>
      <c r="AC55" s="438"/>
      <c r="AD55" s="438"/>
      <c r="AE55" s="438"/>
      <c r="AF55" s="437"/>
    </row>
    <row r="56" spans="2:37" ht="49.9" customHeight="1" thickBot="1">
      <c r="C56" s="863"/>
      <c r="D56" s="864"/>
      <c r="E56" s="864"/>
      <c r="F56" s="864"/>
      <c r="G56" s="864"/>
      <c r="H56" s="864"/>
      <c r="I56" s="864"/>
      <c r="J56" s="864"/>
      <c r="K56" s="864"/>
      <c r="L56" s="865"/>
      <c r="M56" s="863"/>
      <c r="N56" s="864"/>
      <c r="O56" s="864"/>
      <c r="P56" s="864"/>
      <c r="Q56" s="864"/>
      <c r="R56" s="864"/>
      <c r="S56" s="864"/>
      <c r="T56" s="864"/>
      <c r="U56" s="864"/>
      <c r="V56" s="865"/>
      <c r="W56" s="863"/>
      <c r="X56" s="864"/>
      <c r="Y56" s="864"/>
      <c r="Z56" s="864"/>
      <c r="AA56" s="864"/>
      <c r="AB56" s="864"/>
      <c r="AC56" s="864"/>
      <c r="AD56" s="864"/>
      <c r="AE56" s="864"/>
      <c r="AF56" s="865"/>
    </row>
    <row r="61" spans="2:37" s="435" customFormat="1">
      <c r="B61" s="504"/>
      <c r="AG61" s="434"/>
      <c r="AH61" s="434"/>
      <c r="AI61" s="434"/>
      <c r="AJ61" s="434"/>
      <c r="AK61" s="434"/>
    </row>
    <row r="62" spans="2:37" s="435" customFormat="1">
      <c r="B62" s="504"/>
      <c r="AG62" s="434"/>
      <c r="AH62" s="434"/>
      <c r="AI62" s="434"/>
      <c r="AJ62" s="434"/>
      <c r="AK62" s="434"/>
    </row>
    <row r="63" spans="2:37" s="435" customFormat="1">
      <c r="B63" s="436"/>
      <c r="AG63" s="434"/>
      <c r="AH63" s="434"/>
      <c r="AI63" s="434"/>
      <c r="AJ63" s="434"/>
      <c r="AK63" s="434"/>
    </row>
    <row r="64" spans="2:37" s="435" customFormat="1">
      <c r="B64" s="436"/>
      <c r="AG64" s="434"/>
      <c r="AH64" s="434"/>
      <c r="AI64" s="434"/>
      <c r="AJ64" s="434"/>
      <c r="AK64" s="434"/>
    </row>
    <row r="65" spans="2:37" s="435" customFormat="1">
      <c r="B65" s="436"/>
      <c r="AG65" s="434"/>
      <c r="AH65" s="434"/>
      <c r="AI65" s="434"/>
      <c r="AJ65" s="434"/>
      <c r="AK65" s="434"/>
    </row>
    <row r="66" spans="2:37" s="435" customFormat="1">
      <c r="B66" s="436"/>
      <c r="AG66" s="434"/>
      <c r="AH66" s="434"/>
      <c r="AI66" s="434"/>
      <c r="AJ66" s="434"/>
      <c r="AK66" s="434"/>
    </row>
    <row r="67" spans="2:37" s="435" customFormat="1">
      <c r="B67" s="436"/>
      <c r="AG67" s="434"/>
      <c r="AH67" s="434"/>
      <c r="AI67" s="434"/>
      <c r="AJ67" s="434"/>
      <c r="AK67" s="434"/>
    </row>
    <row r="68" spans="2:37" s="435" customFormat="1">
      <c r="B68" s="436"/>
      <c r="AG68" s="434"/>
      <c r="AH68" s="434"/>
      <c r="AI68" s="434"/>
      <c r="AJ68" s="434"/>
      <c r="AK68" s="434"/>
    </row>
    <row r="69" spans="2:37" s="435" customFormat="1">
      <c r="B69" s="436"/>
      <c r="AG69" s="434"/>
      <c r="AH69" s="434"/>
      <c r="AI69" s="434"/>
      <c r="AJ69" s="434"/>
      <c r="AK69" s="434"/>
    </row>
    <row r="70" spans="2:37" s="435" customFormat="1">
      <c r="B70" s="436"/>
      <c r="AG70" s="434"/>
      <c r="AH70" s="434"/>
      <c r="AI70" s="434"/>
      <c r="AJ70" s="434"/>
      <c r="AK70" s="434"/>
    </row>
    <row r="71" spans="2:37" s="435" customFormat="1">
      <c r="B71" s="436"/>
      <c r="AG71" s="434"/>
      <c r="AH71" s="434"/>
      <c r="AI71" s="434"/>
      <c r="AJ71" s="434"/>
      <c r="AK71" s="434"/>
    </row>
  </sheetData>
  <sheetProtection sheet="1" objects="1" scenarios="1"/>
  <mergeCells count="22">
    <mergeCell ref="B54:AK54"/>
    <mergeCell ref="C56:L56"/>
    <mergeCell ref="M56:V56"/>
    <mergeCell ref="W56:AF56"/>
    <mergeCell ref="C6:G6"/>
    <mergeCell ref="I6:L6"/>
    <mergeCell ref="M6:Q6"/>
    <mergeCell ref="S6:V6"/>
    <mergeCell ref="W6:AA6"/>
    <mergeCell ref="AC6:AF6"/>
    <mergeCell ref="AC5:AF5"/>
    <mergeCell ref="C4:G4"/>
    <mergeCell ref="I4:L4"/>
    <mergeCell ref="M4:Q4"/>
    <mergeCell ref="S4:V4"/>
    <mergeCell ref="W4:AA4"/>
    <mergeCell ref="AC4:AF4"/>
    <mergeCell ref="C5:G5"/>
    <mergeCell ref="I5:L5"/>
    <mergeCell ref="M5:Q5"/>
    <mergeCell ref="S5:V5"/>
    <mergeCell ref="W5:AA5"/>
  </mergeCells>
  <conditionalFormatting sqref="C12:AF12">
    <cfRule type="cellIs" dxfId="215" priority="51" operator="equal">
      <formula>"N/A"</formula>
    </cfRule>
    <cfRule type="cellIs" dxfId="214" priority="52" operator="equal">
      <formula>"Not Met"</formula>
    </cfRule>
  </conditionalFormatting>
  <conditionalFormatting sqref="C14:AF14">
    <cfRule type="cellIs" dxfId="213" priority="33" operator="equal">
      <formula>"N/A"</formula>
    </cfRule>
    <cfRule type="cellIs" dxfId="212" priority="34" operator="equal">
      <formula>"Not Met"</formula>
    </cfRule>
  </conditionalFormatting>
  <conditionalFormatting sqref="C22:AF22">
    <cfRule type="cellIs" dxfId="211" priority="31" operator="equal">
      <formula>"N/A"</formula>
    </cfRule>
    <cfRule type="cellIs" dxfId="210" priority="32" operator="equal">
      <formula>"Not Met"</formula>
    </cfRule>
  </conditionalFormatting>
  <conditionalFormatting sqref="C24:AF24">
    <cfRule type="cellIs" dxfId="209" priority="29" operator="equal">
      <formula>"N/A"</formula>
    </cfRule>
    <cfRule type="cellIs" dxfId="208" priority="30" operator="equal">
      <formula>"Not Met"</formula>
    </cfRule>
  </conditionalFormatting>
  <conditionalFormatting sqref="C32:AF32">
    <cfRule type="cellIs" dxfId="207" priority="27" operator="equal">
      <formula>"N/A"</formula>
    </cfRule>
    <cfRule type="cellIs" dxfId="206" priority="28" operator="equal">
      <formula>"Not Met"</formula>
    </cfRule>
  </conditionalFormatting>
  <conditionalFormatting sqref="C38:AF38">
    <cfRule type="cellIs" dxfId="205" priority="21" operator="equal">
      <formula>"N/A"</formula>
    </cfRule>
    <cfRule type="cellIs" dxfId="204" priority="22" operator="equal">
      <formula>"Not Met"</formula>
    </cfRule>
  </conditionalFormatting>
  <conditionalFormatting sqref="C40:AF40">
    <cfRule type="cellIs" dxfId="203" priority="19" operator="equal">
      <formula>"N/A"</formula>
    </cfRule>
    <cfRule type="cellIs" dxfId="202" priority="20" operator="equal">
      <formula>"Not Met"</formula>
    </cfRule>
  </conditionalFormatting>
  <conditionalFormatting sqref="C18:AF18">
    <cfRule type="cellIs" dxfId="201" priority="17" operator="equal">
      <formula>"N/A"</formula>
    </cfRule>
    <cfRule type="cellIs" dxfId="200" priority="18" operator="equal">
      <formula>"Not Met"</formula>
    </cfRule>
  </conditionalFormatting>
  <conditionalFormatting sqref="C16:AF16">
    <cfRule type="cellIs" dxfId="199" priority="15" operator="equal">
      <formula>"N/A"</formula>
    </cfRule>
    <cfRule type="cellIs" dxfId="198" priority="16" operator="equal">
      <formula>"Not Met"</formula>
    </cfRule>
  </conditionalFormatting>
  <conditionalFormatting sqref="C20:AF20">
    <cfRule type="cellIs" dxfId="197" priority="13" operator="equal">
      <formula>"N/A"</formula>
    </cfRule>
    <cfRule type="cellIs" dxfId="196" priority="14" operator="equal">
      <formula>"Not Met"</formula>
    </cfRule>
  </conditionalFormatting>
  <conditionalFormatting sqref="C28:AF28">
    <cfRule type="cellIs" dxfId="195" priority="11" operator="equal">
      <formula>"N/A"</formula>
    </cfRule>
    <cfRule type="cellIs" dxfId="194" priority="12" operator="equal">
      <formula>"Not Met"</formula>
    </cfRule>
  </conditionalFormatting>
  <conditionalFormatting sqref="C30:AF30">
    <cfRule type="cellIs" dxfId="193" priority="9" operator="equal">
      <formula>"N/A"</formula>
    </cfRule>
    <cfRule type="cellIs" dxfId="192" priority="10" operator="equal">
      <formula>"Not Met"</formula>
    </cfRule>
  </conditionalFormatting>
  <conditionalFormatting sqref="C26:AF26">
    <cfRule type="cellIs" dxfId="191" priority="7" operator="equal">
      <formula>"N/A"</formula>
    </cfRule>
    <cfRule type="cellIs" dxfId="190" priority="8" operator="equal">
      <formula>"Not Met"</formula>
    </cfRule>
  </conditionalFormatting>
  <conditionalFormatting sqref="C34:AF34">
    <cfRule type="cellIs" dxfId="189" priority="25" operator="equal">
      <formula>"N/A"</formula>
    </cfRule>
    <cfRule type="cellIs" dxfId="188" priority="26" operator="equal">
      <formula>"Not Met"</formula>
    </cfRule>
  </conditionalFormatting>
  <conditionalFormatting sqref="C36:AF36">
    <cfRule type="cellIs" dxfId="187" priority="23" operator="equal">
      <formula>"N/A"</formula>
    </cfRule>
    <cfRule type="cellIs" dxfId="186" priority="24" operator="equal">
      <formula>"Not Met"</formula>
    </cfRule>
  </conditionalFormatting>
  <conditionalFormatting sqref="C42:AF42">
    <cfRule type="cellIs" dxfId="185" priority="5" operator="equal">
      <formula>"N/A"</formula>
    </cfRule>
    <cfRule type="cellIs" dxfId="184" priority="6" operator="equal">
      <formula>"Not Met"</formula>
    </cfRule>
  </conditionalFormatting>
  <conditionalFormatting sqref="C44:AF44">
    <cfRule type="cellIs" dxfId="183" priority="3" operator="equal">
      <formula>"N/A"</formula>
    </cfRule>
    <cfRule type="cellIs" dxfId="182" priority="4" operator="equal">
      <formula>"Not Met"</formula>
    </cfRule>
  </conditionalFormatting>
  <conditionalFormatting sqref="C46:AF46">
    <cfRule type="cellIs" dxfId="181" priority="1" operator="equal">
      <formula>"N/A"</formula>
    </cfRule>
    <cfRule type="cellIs" dxfId="180" priority="2" operator="equal">
      <formula>"Not Met"</formula>
    </cfRule>
  </conditionalFormatting>
  <dataValidations count="2">
    <dataValidation type="list" allowBlank="1" showInputMessage="1" showErrorMessage="1" sqref="C30:AF30 C14:AF14 C22:AF22 C24:AF24 C32:AF32 C34:AF34 C36:AF36 C38:AF38 C40:AF40 C26:AF26 C18:AF18 C16:AF16 C20:AF20 C28:AF28 C44:AF44 C42:AF42 C46:AF46">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Psychosocial Rehabilitation (PSR)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9"/>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369</v>
      </c>
      <c r="D3" s="445"/>
      <c r="E3" s="445"/>
      <c r="F3" s="445"/>
      <c r="G3" s="445"/>
      <c r="H3" s="445"/>
      <c r="I3" s="445"/>
      <c r="J3" s="445"/>
      <c r="K3" s="445"/>
      <c r="L3" s="444"/>
      <c r="M3" s="445" t="s">
        <v>369</v>
      </c>
      <c r="N3" s="445"/>
      <c r="O3" s="445"/>
      <c r="P3" s="445"/>
      <c r="Q3" s="445"/>
      <c r="R3" s="445"/>
      <c r="S3" s="445"/>
      <c r="T3" s="445"/>
      <c r="U3" s="445"/>
      <c r="V3" s="444"/>
      <c r="W3" s="445" t="s">
        <v>369</v>
      </c>
      <c r="X3" s="445"/>
      <c r="Y3" s="445"/>
      <c r="Z3" s="445"/>
      <c r="AA3" s="445"/>
      <c r="AB3" s="445"/>
      <c r="AC3" s="445"/>
      <c r="AD3" s="445"/>
      <c r="AE3" s="445"/>
      <c r="AF3" s="444"/>
    </row>
    <row r="4" spans="1:37" s="442" customFormat="1" ht="19.899999999999999" customHeight="1">
      <c r="A4" s="664"/>
      <c r="B4" s="702"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703"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704"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3" t="s">
        <v>295</v>
      </c>
      <c r="B42" s="697" t="s">
        <v>370</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76.5">
      <c r="A44" s="671" t="s">
        <v>296</v>
      </c>
      <c r="B44" s="697" t="s">
        <v>350</v>
      </c>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72"/>
      <c r="AG44" s="64">
        <f t="shared" ref="AG44" si="67">COUNTIF(C44:AF44,"=Met")</f>
        <v>0</v>
      </c>
      <c r="AH44" s="65">
        <f t="shared" ref="AH44" si="68">IF(SUM(AG44,AI44)=0,0,AG44/SUM(AG44,AI44))</f>
        <v>0</v>
      </c>
      <c r="AI44" s="66">
        <f t="shared" ref="AI44" si="69">COUNTIF(C44:AF44,"=Not Met")</f>
        <v>0</v>
      </c>
      <c r="AJ44" s="65">
        <f t="shared" ref="AJ44" si="70">IF(SUM(AG44,AI44)=0,0,AI44/SUM(AG44,AI44))</f>
        <v>0</v>
      </c>
      <c r="AK44" s="67">
        <f t="shared" ref="AK44" si="71">COUNTIF(C44:AF44,"=N/A")</f>
        <v>0</v>
      </c>
    </row>
    <row r="45" spans="1:37" ht="15" thickBot="1">
      <c r="A45" s="672"/>
      <c r="B45" s="701" t="s">
        <v>175</v>
      </c>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9"/>
      <c r="AG45" s="462"/>
      <c r="AH45" s="463"/>
      <c r="AI45" s="464"/>
      <c r="AJ45" s="463"/>
      <c r="AK45" s="465"/>
    </row>
    <row r="46" spans="1:37" ht="15" thickBot="1">
      <c r="B46" s="446"/>
    </row>
    <row r="47" spans="1:37" s="204" customFormat="1" ht="13.9" customHeight="1">
      <c r="B47" s="275" t="s">
        <v>56</v>
      </c>
      <c r="C47" s="276">
        <f t="shared" ref="C47:AF47" si="72">COUNTIF(C14:C45,"=Met")</f>
        <v>0</v>
      </c>
      <c r="D47" s="277">
        <f t="shared" si="72"/>
        <v>0</v>
      </c>
      <c r="E47" s="277">
        <f t="shared" si="72"/>
        <v>0</v>
      </c>
      <c r="F47" s="277">
        <f t="shared" si="72"/>
        <v>0</v>
      </c>
      <c r="G47" s="277">
        <f t="shared" si="72"/>
        <v>0</v>
      </c>
      <c r="H47" s="277">
        <f t="shared" si="72"/>
        <v>0</v>
      </c>
      <c r="I47" s="277">
        <f t="shared" si="72"/>
        <v>0</v>
      </c>
      <c r="J47" s="277">
        <f t="shared" si="72"/>
        <v>0</v>
      </c>
      <c r="K47" s="277">
        <f t="shared" si="72"/>
        <v>0</v>
      </c>
      <c r="L47" s="277">
        <f t="shared" si="72"/>
        <v>0</v>
      </c>
      <c r="M47" s="277">
        <f t="shared" si="72"/>
        <v>0</v>
      </c>
      <c r="N47" s="277">
        <f t="shared" si="72"/>
        <v>0</v>
      </c>
      <c r="O47" s="277">
        <f t="shared" si="72"/>
        <v>0</v>
      </c>
      <c r="P47" s="277">
        <f t="shared" si="72"/>
        <v>0</v>
      </c>
      <c r="Q47" s="277">
        <f t="shared" si="72"/>
        <v>0</v>
      </c>
      <c r="R47" s="277">
        <f t="shared" si="72"/>
        <v>0</v>
      </c>
      <c r="S47" s="277">
        <f t="shared" si="72"/>
        <v>0</v>
      </c>
      <c r="T47" s="277">
        <f t="shared" si="72"/>
        <v>0</v>
      </c>
      <c r="U47" s="277">
        <f t="shared" si="72"/>
        <v>0</v>
      </c>
      <c r="V47" s="277">
        <f t="shared" si="72"/>
        <v>0</v>
      </c>
      <c r="W47" s="277">
        <f t="shared" si="72"/>
        <v>0</v>
      </c>
      <c r="X47" s="277">
        <f t="shared" si="72"/>
        <v>0</v>
      </c>
      <c r="Y47" s="277">
        <f t="shared" si="72"/>
        <v>0</v>
      </c>
      <c r="Z47" s="277">
        <f t="shared" si="72"/>
        <v>0</v>
      </c>
      <c r="AA47" s="277">
        <f t="shared" si="72"/>
        <v>0</v>
      </c>
      <c r="AB47" s="277">
        <f t="shared" si="72"/>
        <v>0</v>
      </c>
      <c r="AC47" s="277">
        <f t="shared" si="72"/>
        <v>0</v>
      </c>
      <c r="AD47" s="277">
        <f t="shared" si="72"/>
        <v>0</v>
      </c>
      <c r="AE47" s="277">
        <f t="shared" si="72"/>
        <v>0</v>
      </c>
      <c r="AF47" s="278">
        <f t="shared" si="72"/>
        <v>0</v>
      </c>
      <c r="AH47" s="273"/>
      <c r="AI47" s="274"/>
      <c r="AJ47" s="273"/>
      <c r="AK47" s="274"/>
    </row>
    <row r="48" spans="1:37" s="204" customFormat="1" ht="13.9" customHeight="1">
      <c r="B48" s="275" t="s">
        <v>57</v>
      </c>
      <c r="C48" s="279">
        <f t="shared" ref="C48:AF48" si="73">IF(SUM(C47,C49)=0,0,C47/SUM(C47,C49))</f>
        <v>0</v>
      </c>
      <c r="D48" s="280">
        <f t="shared" si="73"/>
        <v>0</v>
      </c>
      <c r="E48" s="280">
        <f t="shared" si="73"/>
        <v>0</v>
      </c>
      <c r="F48" s="280">
        <f t="shared" si="73"/>
        <v>0</v>
      </c>
      <c r="G48" s="280">
        <f t="shared" si="73"/>
        <v>0</v>
      </c>
      <c r="H48" s="280">
        <f t="shared" si="73"/>
        <v>0</v>
      </c>
      <c r="I48" s="280">
        <f t="shared" si="73"/>
        <v>0</v>
      </c>
      <c r="J48" s="280">
        <f t="shared" si="73"/>
        <v>0</v>
      </c>
      <c r="K48" s="280">
        <f t="shared" si="73"/>
        <v>0</v>
      </c>
      <c r="L48" s="280">
        <f t="shared" si="73"/>
        <v>0</v>
      </c>
      <c r="M48" s="280">
        <f t="shared" si="73"/>
        <v>0</v>
      </c>
      <c r="N48" s="280">
        <f t="shared" si="73"/>
        <v>0</v>
      </c>
      <c r="O48" s="280">
        <f t="shared" si="73"/>
        <v>0</v>
      </c>
      <c r="P48" s="280">
        <f t="shared" si="73"/>
        <v>0</v>
      </c>
      <c r="Q48" s="280">
        <f t="shared" si="73"/>
        <v>0</v>
      </c>
      <c r="R48" s="280">
        <f t="shared" si="73"/>
        <v>0</v>
      </c>
      <c r="S48" s="280">
        <f t="shared" si="73"/>
        <v>0</v>
      </c>
      <c r="T48" s="280">
        <f t="shared" si="73"/>
        <v>0</v>
      </c>
      <c r="U48" s="280">
        <f t="shared" si="73"/>
        <v>0</v>
      </c>
      <c r="V48" s="280">
        <f t="shared" si="73"/>
        <v>0</v>
      </c>
      <c r="W48" s="280">
        <f t="shared" si="73"/>
        <v>0</v>
      </c>
      <c r="X48" s="280">
        <f t="shared" si="73"/>
        <v>0</v>
      </c>
      <c r="Y48" s="280">
        <f t="shared" si="73"/>
        <v>0</v>
      </c>
      <c r="Z48" s="280">
        <f t="shared" si="73"/>
        <v>0</v>
      </c>
      <c r="AA48" s="280">
        <f t="shared" si="73"/>
        <v>0</v>
      </c>
      <c r="AB48" s="280">
        <f t="shared" si="73"/>
        <v>0</v>
      </c>
      <c r="AC48" s="280">
        <f t="shared" si="73"/>
        <v>0</v>
      </c>
      <c r="AD48" s="280">
        <f t="shared" si="73"/>
        <v>0</v>
      </c>
      <c r="AE48" s="280">
        <f t="shared" si="73"/>
        <v>0</v>
      </c>
      <c r="AF48" s="281">
        <f t="shared" si="73"/>
        <v>0</v>
      </c>
      <c r="AH48" s="273"/>
      <c r="AI48" s="274"/>
      <c r="AJ48" s="273"/>
      <c r="AK48" s="274"/>
    </row>
    <row r="49" spans="2:37" s="204" customFormat="1" ht="13.9" customHeight="1">
      <c r="B49" s="275" t="s">
        <v>58</v>
      </c>
      <c r="C49" s="282">
        <f t="shared" ref="C49:AF49" si="74">COUNTIF(C14:C45,"=Not Met")</f>
        <v>0</v>
      </c>
      <c r="D49" s="283">
        <f t="shared" si="74"/>
        <v>0</v>
      </c>
      <c r="E49" s="283">
        <f t="shared" si="74"/>
        <v>0</v>
      </c>
      <c r="F49" s="283">
        <f t="shared" si="74"/>
        <v>0</v>
      </c>
      <c r="G49" s="283">
        <f t="shared" si="74"/>
        <v>0</v>
      </c>
      <c r="H49" s="283">
        <f t="shared" si="74"/>
        <v>0</v>
      </c>
      <c r="I49" s="283">
        <f t="shared" si="74"/>
        <v>0</v>
      </c>
      <c r="J49" s="283">
        <f t="shared" si="74"/>
        <v>0</v>
      </c>
      <c r="K49" s="283">
        <f t="shared" si="74"/>
        <v>0</v>
      </c>
      <c r="L49" s="283">
        <f t="shared" si="74"/>
        <v>0</v>
      </c>
      <c r="M49" s="283">
        <f t="shared" si="74"/>
        <v>0</v>
      </c>
      <c r="N49" s="283">
        <f t="shared" si="74"/>
        <v>0</v>
      </c>
      <c r="O49" s="283">
        <f t="shared" si="74"/>
        <v>0</v>
      </c>
      <c r="P49" s="283">
        <f t="shared" si="74"/>
        <v>0</v>
      </c>
      <c r="Q49" s="283">
        <f t="shared" si="74"/>
        <v>0</v>
      </c>
      <c r="R49" s="283">
        <f t="shared" si="74"/>
        <v>0</v>
      </c>
      <c r="S49" s="283">
        <f t="shared" si="74"/>
        <v>0</v>
      </c>
      <c r="T49" s="283">
        <f t="shared" si="74"/>
        <v>0</v>
      </c>
      <c r="U49" s="283">
        <f t="shared" si="74"/>
        <v>0</v>
      </c>
      <c r="V49" s="283">
        <f t="shared" si="74"/>
        <v>0</v>
      </c>
      <c r="W49" s="283">
        <f t="shared" si="74"/>
        <v>0</v>
      </c>
      <c r="X49" s="283">
        <f t="shared" si="74"/>
        <v>0</v>
      </c>
      <c r="Y49" s="283">
        <f t="shared" si="74"/>
        <v>0</v>
      </c>
      <c r="Z49" s="283">
        <f t="shared" si="74"/>
        <v>0</v>
      </c>
      <c r="AA49" s="283">
        <f t="shared" si="74"/>
        <v>0</v>
      </c>
      <c r="AB49" s="283">
        <f t="shared" si="74"/>
        <v>0</v>
      </c>
      <c r="AC49" s="283">
        <f t="shared" si="74"/>
        <v>0</v>
      </c>
      <c r="AD49" s="283">
        <f t="shared" si="74"/>
        <v>0</v>
      </c>
      <c r="AE49" s="283">
        <f t="shared" si="74"/>
        <v>0</v>
      </c>
      <c r="AF49" s="284">
        <f t="shared" si="74"/>
        <v>0</v>
      </c>
      <c r="AH49" s="273"/>
      <c r="AI49" s="274"/>
      <c r="AJ49" s="273"/>
      <c r="AK49" s="274"/>
    </row>
    <row r="50" spans="2:37" s="204" customFormat="1" ht="13.9" customHeight="1">
      <c r="B50" s="275" t="s">
        <v>59</v>
      </c>
      <c r="C50" s="279">
        <f t="shared" ref="C50:AF50" si="75">IF(SUM(C47,C49)=0,0,C49/SUM(C47,C49))</f>
        <v>0</v>
      </c>
      <c r="D50" s="280">
        <f t="shared" si="75"/>
        <v>0</v>
      </c>
      <c r="E50" s="280">
        <f t="shared" si="75"/>
        <v>0</v>
      </c>
      <c r="F50" s="280">
        <f t="shared" si="75"/>
        <v>0</v>
      </c>
      <c r="G50" s="280">
        <f t="shared" si="75"/>
        <v>0</v>
      </c>
      <c r="H50" s="280">
        <f t="shared" si="75"/>
        <v>0</v>
      </c>
      <c r="I50" s="280">
        <f t="shared" si="75"/>
        <v>0</v>
      </c>
      <c r="J50" s="280">
        <f t="shared" si="75"/>
        <v>0</v>
      </c>
      <c r="K50" s="280">
        <f t="shared" si="75"/>
        <v>0</v>
      </c>
      <c r="L50" s="280">
        <f t="shared" si="75"/>
        <v>0</v>
      </c>
      <c r="M50" s="280">
        <f t="shared" si="75"/>
        <v>0</v>
      </c>
      <c r="N50" s="280">
        <f t="shared" si="75"/>
        <v>0</v>
      </c>
      <c r="O50" s="280">
        <f t="shared" si="75"/>
        <v>0</v>
      </c>
      <c r="P50" s="280">
        <f t="shared" si="75"/>
        <v>0</v>
      </c>
      <c r="Q50" s="280">
        <f t="shared" si="75"/>
        <v>0</v>
      </c>
      <c r="R50" s="280">
        <f t="shared" si="75"/>
        <v>0</v>
      </c>
      <c r="S50" s="280">
        <f t="shared" si="75"/>
        <v>0</v>
      </c>
      <c r="T50" s="280">
        <f t="shared" si="75"/>
        <v>0</v>
      </c>
      <c r="U50" s="280">
        <f t="shared" si="75"/>
        <v>0</v>
      </c>
      <c r="V50" s="280">
        <f t="shared" si="75"/>
        <v>0</v>
      </c>
      <c r="W50" s="280">
        <f t="shared" si="75"/>
        <v>0</v>
      </c>
      <c r="X50" s="280">
        <f t="shared" si="75"/>
        <v>0</v>
      </c>
      <c r="Y50" s="280">
        <f t="shared" si="75"/>
        <v>0</v>
      </c>
      <c r="Z50" s="280">
        <f t="shared" si="75"/>
        <v>0</v>
      </c>
      <c r="AA50" s="280">
        <f t="shared" si="75"/>
        <v>0</v>
      </c>
      <c r="AB50" s="280">
        <f t="shared" si="75"/>
        <v>0</v>
      </c>
      <c r="AC50" s="280">
        <f t="shared" si="75"/>
        <v>0</v>
      </c>
      <c r="AD50" s="280">
        <f t="shared" si="75"/>
        <v>0</v>
      </c>
      <c r="AE50" s="280">
        <f t="shared" si="75"/>
        <v>0</v>
      </c>
      <c r="AF50" s="281">
        <f t="shared" si="75"/>
        <v>0</v>
      </c>
      <c r="AH50" s="273"/>
      <c r="AI50" s="274"/>
      <c r="AJ50" s="273"/>
      <c r="AK50" s="274"/>
    </row>
    <row r="51" spans="2:37" s="204" customFormat="1" ht="13.9" customHeight="1" thickBot="1">
      <c r="B51" s="275" t="s">
        <v>60</v>
      </c>
      <c r="C51" s="285">
        <f t="shared" ref="C51:AF51" si="76">COUNTIF(C14:C45,"=N/A")</f>
        <v>0</v>
      </c>
      <c r="D51" s="286">
        <f t="shared" si="76"/>
        <v>0</v>
      </c>
      <c r="E51" s="286">
        <f t="shared" si="76"/>
        <v>0</v>
      </c>
      <c r="F51" s="286">
        <f t="shared" si="76"/>
        <v>0</v>
      </c>
      <c r="G51" s="286">
        <f t="shared" si="76"/>
        <v>0</v>
      </c>
      <c r="H51" s="286">
        <f t="shared" si="76"/>
        <v>0</v>
      </c>
      <c r="I51" s="286">
        <f t="shared" si="76"/>
        <v>0</v>
      </c>
      <c r="J51" s="286">
        <f t="shared" si="76"/>
        <v>0</v>
      </c>
      <c r="K51" s="286">
        <f t="shared" si="76"/>
        <v>0</v>
      </c>
      <c r="L51" s="286">
        <f t="shared" si="76"/>
        <v>0</v>
      </c>
      <c r="M51" s="286">
        <f t="shared" si="76"/>
        <v>0</v>
      </c>
      <c r="N51" s="286">
        <f t="shared" si="76"/>
        <v>0</v>
      </c>
      <c r="O51" s="286">
        <f t="shared" si="76"/>
        <v>0</v>
      </c>
      <c r="P51" s="286">
        <f t="shared" si="76"/>
        <v>0</v>
      </c>
      <c r="Q51" s="286">
        <f t="shared" si="76"/>
        <v>0</v>
      </c>
      <c r="R51" s="286">
        <f t="shared" si="76"/>
        <v>0</v>
      </c>
      <c r="S51" s="286">
        <f t="shared" si="76"/>
        <v>0</v>
      </c>
      <c r="T51" s="286">
        <f t="shared" si="76"/>
        <v>0</v>
      </c>
      <c r="U51" s="286">
        <f t="shared" si="76"/>
        <v>0</v>
      </c>
      <c r="V51" s="286">
        <f t="shared" si="76"/>
        <v>0</v>
      </c>
      <c r="W51" s="286">
        <f t="shared" si="76"/>
        <v>0</v>
      </c>
      <c r="X51" s="286">
        <f t="shared" si="76"/>
        <v>0</v>
      </c>
      <c r="Y51" s="286">
        <f t="shared" si="76"/>
        <v>0</v>
      </c>
      <c r="Z51" s="286">
        <f t="shared" si="76"/>
        <v>0</v>
      </c>
      <c r="AA51" s="286">
        <f t="shared" si="76"/>
        <v>0</v>
      </c>
      <c r="AB51" s="286">
        <f t="shared" si="76"/>
        <v>0</v>
      </c>
      <c r="AC51" s="286">
        <f t="shared" si="76"/>
        <v>0</v>
      </c>
      <c r="AD51" s="286">
        <f t="shared" si="76"/>
        <v>0</v>
      </c>
      <c r="AE51" s="286">
        <f t="shared" si="76"/>
        <v>0</v>
      </c>
      <c r="AF51" s="287">
        <f t="shared" si="76"/>
        <v>0</v>
      </c>
      <c r="AH51" s="92"/>
      <c r="AI51" s="92"/>
      <c r="AJ51" s="92"/>
      <c r="AK51" s="92"/>
    </row>
    <row r="52" spans="2:37" s="204" customFormat="1" ht="13.9" customHeight="1" thickBot="1">
      <c r="B52" s="861"/>
      <c r="C52" s="862"/>
      <c r="D52" s="862"/>
      <c r="E52" s="862"/>
      <c r="F52" s="862"/>
      <c r="G52" s="862"/>
      <c r="H52" s="862"/>
      <c r="I52" s="862"/>
      <c r="J52" s="862"/>
      <c r="K52" s="862"/>
      <c r="L52" s="862"/>
      <c r="M52" s="862"/>
      <c r="N52" s="862"/>
      <c r="O52" s="862"/>
      <c r="P52" s="862"/>
      <c r="Q52" s="862"/>
      <c r="R52" s="862"/>
      <c r="S52" s="862"/>
      <c r="T52" s="862"/>
      <c r="U52" s="862"/>
      <c r="V52" s="862"/>
      <c r="W52" s="862"/>
      <c r="X52" s="862"/>
      <c r="Y52" s="862"/>
      <c r="Z52" s="862"/>
      <c r="AA52" s="862"/>
      <c r="AB52" s="862"/>
      <c r="AC52" s="862"/>
      <c r="AD52" s="862"/>
      <c r="AE52" s="862"/>
      <c r="AF52" s="862"/>
      <c r="AG52" s="862"/>
      <c r="AH52" s="862"/>
      <c r="AI52" s="862"/>
      <c r="AJ52" s="862"/>
      <c r="AK52" s="862"/>
    </row>
    <row r="53" spans="2:37" ht="15" thickBot="1">
      <c r="C53" s="439" t="s">
        <v>174</v>
      </c>
      <c r="D53" s="438"/>
      <c r="E53" s="438"/>
      <c r="F53" s="438"/>
      <c r="G53" s="438"/>
      <c r="H53" s="438"/>
      <c r="I53" s="438"/>
      <c r="J53" s="438"/>
      <c r="K53" s="438"/>
      <c r="L53" s="437"/>
      <c r="M53" s="439" t="s">
        <v>173</v>
      </c>
      <c r="N53" s="438"/>
      <c r="O53" s="438"/>
      <c r="P53" s="438"/>
      <c r="Q53" s="438"/>
      <c r="R53" s="438"/>
      <c r="S53" s="438"/>
      <c r="T53" s="438"/>
      <c r="U53" s="438"/>
      <c r="V53" s="437"/>
      <c r="W53" s="439" t="s">
        <v>172</v>
      </c>
      <c r="X53" s="438"/>
      <c r="Y53" s="438"/>
      <c r="Z53" s="438"/>
      <c r="AA53" s="438"/>
      <c r="AB53" s="438"/>
      <c r="AC53" s="438"/>
      <c r="AD53" s="438"/>
      <c r="AE53" s="438"/>
      <c r="AF53" s="437"/>
    </row>
    <row r="54" spans="2:37" ht="49.9" customHeight="1" thickBot="1">
      <c r="C54" s="863"/>
      <c r="D54" s="864"/>
      <c r="E54" s="864"/>
      <c r="F54" s="864"/>
      <c r="G54" s="864"/>
      <c r="H54" s="864"/>
      <c r="I54" s="864"/>
      <c r="J54" s="864"/>
      <c r="K54" s="864"/>
      <c r="L54" s="865"/>
      <c r="M54" s="863"/>
      <c r="N54" s="864"/>
      <c r="O54" s="864"/>
      <c r="P54" s="864"/>
      <c r="Q54" s="864"/>
      <c r="R54" s="864"/>
      <c r="S54" s="864"/>
      <c r="T54" s="864"/>
      <c r="U54" s="864"/>
      <c r="V54" s="865"/>
      <c r="W54" s="863"/>
      <c r="X54" s="864"/>
      <c r="Y54" s="864"/>
      <c r="Z54" s="864"/>
      <c r="AA54" s="864"/>
      <c r="AB54" s="864"/>
      <c r="AC54" s="864"/>
      <c r="AD54" s="864"/>
      <c r="AE54" s="864"/>
      <c r="AF54" s="865"/>
    </row>
    <row r="56" spans="2:37">
      <c r="B56" s="507"/>
    </row>
    <row r="59" spans="2:37" s="435" customFormat="1">
      <c r="B59" s="504"/>
      <c r="AG59" s="434"/>
      <c r="AH59" s="434"/>
      <c r="AI59" s="434"/>
      <c r="AJ59" s="434"/>
      <c r="AK59" s="434"/>
    </row>
    <row r="60" spans="2:37" s="435" customFormat="1">
      <c r="B60" s="504"/>
      <c r="AG60" s="434"/>
      <c r="AH60" s="434"/>
      <c r="AI60" s="434"/>
      <c r="AJ60" s="434"/>
      <c r="AK60" s="434"/>
    </row>
    <row r="61" spans="2:37" s="435" customFormat="1">
      <c r="B61" s="436"/>
      <c r="AG61" s="434"/>
      <c r="AH61" s="434"/>
      <c r="AI61" s="434"/>
      <c r="AJ61" s="434"/>
      <c r="AK61" s="434"/>
    </row>
    <row r="62" spans="2:37" s="435" customFormat="1">
      <c r="B62" s="436"/>
      <c r="AG62" s="434"/>
      <c r="AH62" s="434"/>
      <c r="AI62" s="434"/>
      <c r="AJ62" s="434"/>
      <c r="AK62" s="434"/>
    </row>
    <row r="63" spans="2:37" s="435" customFormat="1">
      <c r="B63" s="436"/>
      <c r="AG63" s="434"/>
      <c r="AH63" s="434"/>
      <c r="AI63" s="434"/>
      <c r="AJ63" s="434"/>
      <c r="AK63" s="434"/>
    </row>
    <row r="64" spans="2:37" s="435" customFormat="1">
      <c r="B64" s="436"/>
      <c r="AG64" s="434"/>
      <c r="AH64" s="434"/>
      <c r="AI64" s="434"/>
      <c r="AJ64" s="434"/>
      <c r="AK64" s="434"/>
    </row>
    <row r="65" spans="2:37" s="435" customFormat="1">
      <c r="B65" s="436"/>
      <c r="AG65" s="434"/>
      <c r="AH65" s="434"/>
      <c r="AI65" s="434"/>
      <c r="AJ65" s="434"/>
      <c r="AK65" s="434"/>
    </row>
    <row r="66" spans="2:37" s="435" customFormat="1">
      <c r="B66" s="436"/>
      <c r="AG66" s="434"/>
      <c r="AH66" s="434"/>
      <c r="AI66" s="434"/>
      <c r="AJ66" s="434"/>
      <c r="AK66" s="434"/>
    </row>
    <row r="67" spans="2:37" s="435" customFormat="1">
      <c r="B67" s="436"/>
      <c r="AG67" s="434"/>
      <c r="AH67" s="434"/>
      <c r="AI67" s="434"/>
      <c r="AJ67" s="434"/>
      <c r="AK67" s="434"/>
    </row>
    <row r="68" spans="2:37" s="435" customFormat="1">
      <c r="B68" s="436"/>
      <c r="AG68" s="434"/>
      <c r="AH68" s="434"/>
      <c r="AI68" s="434"/>
      <c r="AJ68" s="434"/>
      <c r="AK68" s="434"/>
    </row>
    <row r="69" spans="2:37" s="435" customFormat="1">
      <c r="B69" s="436"/>
      <c r="AG69" s="434"/>
      <c r="AH69" s="434"/>
      <c r="AI69" s="434"/>
      <c r="AJ69" s="434"/>
      <c r="AK69" s="434"/>
    </row>
  </sheetData>
  <sheetProtection sheet="1" objects="1" scenarios="1"/>
  <mergeCells count="22">
    <mergeCell ref="B52:AK52"/>
    <mergeCell ref="C54:L54"/>
    <mergeCell ref="M54:V54"/>
    <mergeCell ref="W54:AF54"/>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14:AF14">
    <cfRule type="cellIs" dxfId="179" priority="31" operator="equal">
      <formula>"N/A"</formula>
    </cfRule>
    <cfRule type="cellIs" dxfId="178" priority="32" operator="equal">
      <formula>"Not Met"</formula>
    </cfRule>
  </conditionalFormatting>
  <conditionalFormatting sqref="C22:AF22">
    <cfRule type="cellIs" dxfId="177" priority="29" operator="equal">
      <formula>"N/A"</formula>
    </cfRule>
    <cfRule type="cellIs" dxfId="176" priority="30" operator="equal">
      <formula>"Not Met"</formula>
    </cfRule>
  </conditionalFormatting>
  <conditionalFormatting sqref="C12:AF12">
    <cfRule type="cellIs" dxfId="175" priority="51" operator="equal">
      <formula>"N/A"</formula>
    </cfRule>
    <cfRule type="cellIs" dxfId="174" priority="52" operator="equal">
      <formula>"Not Met"</formula>
    </cfRule>
  </conditionalFormatting>
  <conditionalFormatting sqref="C36:AF36">
    <cfRule type="cellIs" dxfId="173" priority="21" operator="equal">
      <formula>"N/A"</formula>
    </cfRule>
    <cfRule type="cellIs" dxfId="172" priority="22" operator="equal">
      <formula>"Not Met"</formula>
    </cfRule>
  </conditionalFormatting>
  <conditionalFormatting sqref="C38:AF38">
    <cfRule type="cellIs" dxfId="171" priority="19" operator="equal">
      <formula>"N/A"</formula>
    </cfRule>
    <cfRule type="cellIs" dxfId="170" priority="20" operator="equal">
      <formula>"Not Met"</formula>
    </cfRule>
  </conditionalFormatting>
  <conditionalFormatting sqref="C40:AF40">
    <cfRule type="cellIs" dxfId="169" priority="17" operator="equal">
      <formula>"N/A"</formula>
    </cfRule>
    <cfRule type="cellIs" dxfId="168" priority="18" operator="equal">
      <formula>"Not Met"</formula>
    </cfRule>
  </conditionalFormatting>
  <conditionalFormatting sqref="C18:AF18">
    <cfRule type="cellIs" dxfId="167" priority="15" operator="equal">
      <formula>"N/A"</formula>
    </cfRule>
    <cfRule type="cellIs" dxfId="166" priority="16" operator="equal">
      <formula>"Not Met"</formula>
    </cfRule>
  </conditionalFormatting>
  <conditionalFormatting sqref="C16:AF16">
    <cfRule type="cellIs" dxfId="165" priority="13" operator="equal">
      <formula>"N/A"</formula>
    </cfRule>
    <cfRule type="cellIs" dxfId="164" priority="14" operator="equal">
      <formula>"Not Met"</formula>
    </cfRule>
  </conditionalFormatting>
  <conditionalFormatting sqref="C20:AF20">
    <cfRule type="cellIs" dxfId="163" priority="11" operator="equal">
      <formula>"N/A"</formula>
    </cfRule>
    <cfRule type="cellIs" dxfId="162" priority="12" operator="equal">
      <formula>"Not Met"</formula>
    </cfRule>
  </conditionalFormatting>
  <conditionalFormatting sqref="C28:AF28">
    <cfRule type="cellIs" dxfId="161" priority="9" operator="equal">
      <formula>"N/A"</formula>
    </cfRule>
    <cfRule type="cellIs" dxfId="160" priority="10" operator="equal">
      <formula>"Not Met"</formula>
    </cfRule>
  </conditionalFormatting>
  <conditionalFormatting sqref="C30:AF30">
    <cfRule type="cellIs" dxfId="159" priority="7" operator="equal">
      <formula>"N/A"</formula>
    </cfRule>
    <cfRule type="cellIs" dxfId="158" priority="8" operator="equal">
      <formula>"Not Met"</formula>
    </cfRule>
  </conditionalFormatting>
  <conditionalFormatting sqref="C26:AF26">
    <cfRule type="cellIs" dxfId="157" priority="5" operator="equal">
      <formula>"N/A"</formula>
    </cfRule>
    <cfRule type="cellIs" dxfId="156" priority="6" operator="equal">
      <formula>"Not Met"</formula>
    </cfRule>
  </conditionalFormatting>
  <conditionalFormatting sqref="C24:AF24">
    <cfRule type="cellIs" dxfId="155" priority="27" operator="equal">
      <formula>"N/A"</formula>
    </cfRule>
    <cfRule type="cellIs" dxfId="154" priority="28" operator="equal">
      <formula>"Not Met"</formula>
    </cfRule>
  </conditionalFormatting>
  <conditionalFormatting sqref="C32:AF32">
    <cfRule type="cellIs" dxfId="153" priority="25" operator="equal">
      <formula>"N/A"</formula>
    </cfRule>
    <cfRule type="cellIs" dxfId="152" priority="26" operator="equal">
      <formula>"Not Met"</formula>
    </cfRule>
  </conditionalFormatting>
  <conditionalFormatting sqref="C42:AF42">
    <cfRule type="cellIs" dxfId="151" priority="3" operator="equal">
      <formula>"N/A"</formula>
    </cfRule>
    <cfRule type="cellIs" dxfId="150" priority="4" operator="equal">
      <formula>"Not Met"</formula>
    </cfRule>
  </conditionalFormatting>
  <conditionalFormatting sqref="C44:AF44">
    <cfRule type="cellIs" dxfId="149" priority="1" operator="equal">
      <formula>"N/A"</formula>
    </cfRule>
    <cfRule type="cellIs" dxfId="148" priority="2" operator="equal">
      <formula>"Not Met"</formula>
    </cfRule>
  </conditionalFormatting>
  <conditionalFormatting sqref="C34:AF34">
    <cfRule type="cellIs" dxfId="147" priority="23" operator="equal">
      <formula>"N/A"</formula>
    </cfRule>
    <cfRule type="cellIs" dxfId="146" priority="24" operator="equal">
      <formula>"Not Met"</formula>
    </cfRule>
  </conditionalFormatting>
  <dataValidations count="2">
    <dataValidation type="list" allowBlank="1" showInputMessage="1" showErrorMessage="1" sqref="C20:AF20 C28:AF28 C30:AF30 C14:AF14 C22:AF22 C24:AF24 C32:AF32 C34:AF34 C36:AF36 C38:AF38 C40:AF40 C26:AF26 C18:AF18 C16:AF16 C42:AF42 C44:AF44">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Partial Hospitalization, SA Medically Monitored CRT, Non-Medical CRT, and All Detoxification Services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9"/>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371</v>
      </c>
      <c r="D3" s="445"/>
      <c r="E3" s="445"/>
      <c r="F3" s="445"/>
      <c r="G3" s="445"/>
      <c r="H3" s="445"/>
      <c r="I3" s="445"/>
      <c r="J3" s="445"/>
      <c r="K3" s="445"/>
      <c r="L3" s="444"/>
      <c r="M3" s="445" t="s">
        <v>192</v>
      </c>
      <c r="N3" s="445"/>
      <c r="O3" s="445"/>
      <c r="P3" s="445"/>
      <c r="Q3" s="445"/>
      <c r="R3" s="445"/>
      <c r="S3" s="445"/>
      <c r="T3" s="445"/>
      <c r="U3" s="445"/>
      <c r="V3" s="444"/>
      <c r="W3" s="445" t="s">
        <v>192</v>
      </c>
      <c r="X3" s="445"/>
      <c r="Y3" s="445"/>
      <c r="Z3" s="445"/>
      <c r="AA3" s="445"/>
      <c r="AB3" s="445"/>
      <c r="AC3" s="445"/>
      <c r="AD3" s="445"/>
      <c r="AE3" s="445"/>
      <c r="AF3" s="444"/>
    </row>
    <row r="4" spans="1:37" s="442" customFormat="1" ht="19.899999999999999" customHeight="1">
      <c r="A4" s="664"/>
      <c r="B4" s="702"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703"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704"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ht="15" customHeight="1">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ht="15" customHeight="1">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3" t="s">
        <v>295</v>
      </c>
      <c r="B42" s="697" t="s">
        <v>370</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38.25">
      <c r="A44" s="671" t="s">
        <v>296</v>
      </c>
      <c r="B44" s="697" t="s">
        <v>372</v>
      </c>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72"/>
      <c r="AG44" s="64">
        <f t="shared" ref="AG44" si="67">COUNTIF(C44:AF44,"=Met")</f>
        <v>0</v>
      </c>
      <c r="AH44" s="65">
        <f t="shared" ref="AH44" si="68">IF(SUM(AG44,AI44)=0,0,AG44/SUM(AG44,AI44))</f>
        <v>0</v>
      </c>
      <c r="AI44" s="66">
        <f t="shared" ref="AI44" si="69">COUNTIF(C44:AF44,"=Not Met")</f>
        <v>0</v>
      </c>
      <c r="AJ44" s="65">
        <f t="shared" ref="AJ44" si="70">IF(SUM(AG44,AI44)=0,0,AI44/SUM(AG44,AI44))</f>
        <v>0</v>
      </c>
      <c r="AK44" s="67">
        <f t="shared" ref="AK44" si="71">COUNTIF(C44:AF44,"=N/A")</f>
        <v>0</v>
      </c>
    </row>
    <row r="45" spans="1:37" ht="15" thickBot="1">
      <c r="A45" s="672"/>
      <c r="B45" s="701" t="s">
        <v>175</v>
      </c>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9"/>
      <c r="AG45" s="462"/>
      <c r="AH45" s="463"/>
      <c r="AI45" s="464"/>
      <c r="AJ45" s="463"/>
      <c r="AK45" s="465"/>
    </row>
    <row r="46" spans="1:37" ht="15" thickBot="1">
      <c r="B46" s="446"/>
    </row>
    <row r="47" spans="1:37" s="204" customFormat="1" ht="13.9" customHeight="1">
      <c r="B47" s="275" t="s">
        <v>56</v>
      </c>
      <c r="C47" s="276">
        <f t="shared" ref="C47:AF47" si="72">COUNTIF(C14:C45,"=Met")</f>
        <v>0</v>
      </c>
      <c r="D47" s="277">
        <f t="shared" si="72"/>
        <v>0</v>
      </c>
      <c r="E47" s="277">
        <f t="shared" si="72"/>
        <v>0</v>
      </c>
      <c r="F47" s="277">
        <f t="shared" si="72"/>
        <v>0</v>
      </c>
      <c r="G47" s="277">
        <f t="shared" si="72"/>
        <v>0</v>
      </c>
      <c r="H47" s="277">
        <f t="shared" si="72"/>
        <v>0</v>
      </c>
      <c r="I47" s="277">
        <f t="shared" si="72"/>
        <v>0</v>
      </c>
      <c r="J47" s="277">
        <f t="shared" si="72"/>
        <v>0</v>
      </c>
      <c r="K47" s="277">
        <f t="shared" si="72"/>
        <v>0</v>
      </c>
      <c r="L47" s="277">
        <f t="shared" si="72"/>
        <v>0</v>
      </c>
      <c r="M47" s="277">
        <f t="shared" si="72"/>
        <v>0</v>
      </c>
      <c r="N47" s="277">
        <f t="shared" si="72"/>
        <v>0</v>
      </c>
      <c r="O47" s="277">
        <f t="shared" si="72"/>
        <v>0</v>
      </c>
      <c r="P47" s="277">
        <f t="shared" si="72"/>
        <v>0</v>
      </c>
      <c r="Q47" s="277">
        <f t="shared" si="72"/>
        <v>0</v>
      </c>
      <c r="R47" s="277">
        <f t="shared" si="72"/>
        <v>0</v>
      </c>
      <c r="S47" s="277">
        <f t="shared" si="72"/>
        <v>0</v>
      </c>
      <c r="T47" s="277">
        <f t="shared" si="72"/>
        <v>0</v>
      </c>
      <c r="U47" s="277">
        <f t="shared" si="72"/>
        <v>0</v>
      </c>
      <c r="V47" s="277">
        <f t="shared" si="72"/>
        <v>0</v>
      </c>
      <c r="W47" s="277">
        <f t="shared" si="72"/>
        <v>0</v>
      </c>
      <c r="X47" s="277">
        <f t="shared" si="72"/>
        <v>0</v>
      </c>
      <c r="Y47" s="277">
        <f t="shared" si="72"/>
        <v>0</v>
      </c>
      <c r="Z47" s="277">
        <f t="shared" si="72"/>
        <v>0</v>
      </c>
      <c r="AA47" s="277">
        <f t="shared" si="72"/>
        <v>0</v>
      </c>
      <c r="AB47" s="277">
        <f t="shared" si="72"/>
        <v>0</v>
      </c>
      <c r="AC47" s="277">
        <f t="shared" si="72"/>
        <v>0</v>
      </c>
      <c r="AD47" s="277">
        <f t="shared" si="72"/>
        <v>0</v>
      </c>
      <c r="AE47" s="277">
        <f t="shared" si="72"/>
        <v>0</v>
      </c>
      <c r="AF47" s="278">
        <f t="shared" si="72"/>
        <v>0</v>
      </c>
      <c r="AH47" s="273"/>
      <c r="AI47" s="274"/>
      <c r="AJ47" s="273"/>
      <c r="AK47" s="274"/>
    </row>
    <row r="48" spans="1:37" s="204" customFormat="1" ht="13.9" customHeight="1">
      <c r="B48" s="275" t="s">
        <v>57</v>
      </c>
      <c r="C48" s="279">
        <f t="shared" ref="C48:AF48" si="73">IF(SUM(C47,C49)=0,0,C47/SUM(C47,C49))</f>
        <v>0</v>
      </c>
      <c r="D48" s="280">
        <f t="shared" si="73"/>
        <v>0</v>
      </c>
      <c r="E48" s="280">
        <f t="shared" si="73"/>
        <v>0</v>
      </c>
      <c r="F48" s="280">
        <f t="shared" si="73"/>
        <v>0</v>
      </c>
      <c r="G48" s="280">
        <f t="shared" si="73"/>
        <v>0</v>
      </c>
      <c r="H48" s="280">
        <f t="shared" si="73"/>
        <v>0</v>
      </c>
      <c r="I48" s="280">
        <f t="shared" si="73"/>
        <v>0</v>
      </c>
      <c r="J48" s="280">
        <f t="shared" si="73"/>
        <v>0</v>
      </c>
      <c r="K48" s="280">
        <f t="shared" si="73"/>
        <v>0</v>
      </c>
      <c r="L48" s="280">
        <f t="shared" si="73"/>
        <v>0</v>
      </c>
      <c r="M48" s="280">
        <f t="shared" si="73"/>
        <v>0</v>
      </c>
      <c r="N48" s="280">
        <f t="shared" si="73"/>
        <v>0</v>
      </c>
      <c r="O48" s="280">
        <f t="shared" si="73"/>
        <v>0</v>
      </c>
      <c r="P48" s="280">
        <f t="shared" si="73"/>
        <v>0</v>
      </c>
      <c r="Q48" s="280">
        <f t="shared" si="73"/>
        <v>0</v>
      </c>
      <c r="R48" s="280">
        <f t="shared" si="73"/>
        <v>0</v>
      </c>
      <c r="S48" s="280">
        <f t="shared" si="73"/>
        <v>0</v>
      </c>
      <c r="T48" s="280">
        <f t="shared" si="73"/>
        <v>0</v>
      </c>
      <c r="U48" s="280">
        <f t="shared" si="73"/>
        <v>0</v>
      </c>
      <c r="V48" s="280">
        <f t="shared" si="73"/>
        <v>0</v>
      </c>
      <c r="W48" s="280">
        <f t="shared" si="73"/>
        <v>0</v>
      </c>
      <c r="X48" s="280">
        <f t="shared" si="73"/>
        <v>0</v>
      </c>
      <c r="Y48" s="280">
        <f t="shared" si="73"/>
        <v>0</v>
      </c>
      <c r="Z48" s="280">
        <f t="shared" si="73"/>
        <v>0</v>
      </c>
      <c r="AA48" s="280">
        <f t="shared" si="73"/>
        <v>0</v>
      </c>
      <c r="AB48" s="280">
        <f t="shared" si="73"/>
        <v>0</v>
      </c>
      <c r="AC48" s="280">
        <f t="shared" si="73"/>
        <v>0</v>
      </c>
      <c r="AD48" s="280">
        <f t="shared" si="73"/>
        <v>0</v>
      </c>
      <c r="AE48" s="280">
        <f t="shared" si="73"/>
        <v>0</v>
      </c>
      <c r="AF48" s="281">
        <f t="shared" si="73"/>
        <v>0</v>
      </c>
      <c r="AH48" s="273"/>
      <c r="AI48" s="274"/>
      <c r="AJ48" s="273"/>
      <c r="AK48" s="274"/>
    </row>
    <row r="49" spans="2:37" s="204" customFormat="1" ht="13.9" customHeight="1">
      <c r="B49" s="275" t="s">
        <v>58</v>
      </c>
      <c r="C49" s="282">
        <f t="shared" ref="C49:AF49" si="74">COUNTIF(C14:C45,"=Not Met")</f>
        <v>0</v>
      </c>
      <c r="D49" s="283">
        <f t="shared" si="74"/>
        <v>0</v>
      </c>
      <c r="E49" s="283">
        <f t="shared" si="74"/>
        <v>0</v>
      </c>
      <c r="F49" s="283">
        <f t="shared" si="74"/>
        <v>0</v>
      </c>
      <c r="G49" s="283">
        <f t="shared" si="74"/>
        <v>0</v>
      </c>
      <c r="H49" s="283">
        <f t="shared" si="74"/>
        <v>0</v>
      </c>
      <c r="I49" s="283">
        <f t="shared" si="74"/>
        <v>0</v>
      </c>
      <c r="J49" s="283">
        <f t="shared" si="74"/>
        <v>0</v>
      </c>
      <c r="K49" s="283">
        <f t="shared" si="74"/>
        <v>0</v>
      </c>
      <c r="L49" s="283">
        <f t="shared" si="74"/>
        <v>0</v>
      </c>
      <c r="M49" s="283">
        <f t="shared" si="74"/>
        <v>0</v>
      </c>
      <c r="N49" s="283">
        <f t="shared" si="74"/>
        <v>0</v>
      </c>
      <c r="O49" s="283">
        <f t="shared" si="74"/>
        <v>0</v>
      </c>
      <c r="P49" s="283">
        <f t="shared" si="74"/>
        <v>0</v>
      </c>
      <c r="Q49" s="283">
        <f t="shared" si="74"/>
        <v>0</v>
      </c>
      <c r="R49" s="283">
        <f t="shared" si="74"/>
        <v>0</v>
      </c>
      <c r="S49" s="283">
        <f t="shared" si="74"/>
        <v>0</v>
      </c>
      <c r="T49" s="283">
        <f t="shared" si="74"/>
        <v>0</v>
      </c>
      <c r="U49" s="283">
        <f t="shared" si="74"/>
        <v>0</v>
      </c>
      <c r="V49" s="283">
        <f t="shared" si="74"/>
        <v>0</v>
      </c>
      <c r="W49" s="283">
        <f t="shared" si="74"/>
        <v>0</v>
      </c>
      <c r="X49" s="283">
        <f t="shared" si="74"/>
        <v>0</v>
      </c>
      <c r="Y49" s="283">
        <f t="shared" si="74"/>
        <v>0</v>
      </c>
      <c r="Z49" s="283">
        <f t="shared" si="74"/>
        <v>0</v>
      </c>
      <c r="AA49" s="283">
        <f t="shared" si="74"/>
        <v>0</v>
      </c>
      <c r="AB49" s="283">
        <f t="shared" si="74"/>
        <v>0</v>
      </c>
      <c r="AC49" s="283">
        <f t="shared" si="74"/>
        <v>0</v>
      </c>
      <c r="AD49" s="283">
        <f t="shared" si="74"/>
        <v>0</v>
      </c>
      <c r="AE49" s="283">
        <f t="shared" si="74"/>
        <v>0</v>
      </c>
      <c r="AF49" s="284">
        <f t="shared" si="74"/>
        <v>0</v>
      </c>
      <c r="AH49" s="273"/>
      <c r="AI49" s="274"/>
      <c r="AJ49" s="273"/>
      <c r="AK49" s="274"/>
    </row>
    <row r="50" spans="2:37" s="204" customFormat="1" ht="13.9" customHeight="1">
      <c r="B50" s="275" t="s">
        <v>59</v>
      </c>
      <c r="C50" s="279">
        <f t="shared" ref="C50:AF50" si="75">IF(SUM(C47,C49)=0,0,C49/SUM(C47,C49))</f>
        <v>0</v>
      </c>
      <c r="D50" s="280">
        <f t="shared" si="75"/>
        <v>0</v>
      </c>
      <c r="E50" s="280">
        <f t="shared" si="75"/>
        <v>0</v>
      </c>
      <c r="F50" s="280">
        <f t="shared" si="75"/>
        <v>0</v>
      </c>
      <c r="G50" s="280">
        <f t="shared" si="75"/>
        <v>0</v>
      </c>
      <c r="H50" s="280">
        <f t="shared" si="75"/>
        <v>0</v>
      </c>
      <c r="I50" s="280">
        <f t="shared" si="75"/>
        <v>0</v>
      </c>
      <c r="J50" s="280">
        <f t="shared" si="75"/>
        <v>0</v>
      </c>
      <c r="K50" s="280">
        <f t="shared" si="75"/>
        <v>0</v>
      </c>
      <c r="L50" s="280">
        <f t="shared" si="75"/>
        <v>0</v>
      </c>
      <c r="M50" s="280">
        <f t="shared" si="75"/>
        <v>0</v>
      </c>
      <c r="N50" s="280">
        <f t="shared" si="75"/>
        <v>0</v>
      </c>
      <c r="O50" s="280">
        <f t="shared" si="75"/>
        <v>0</v>
      </c>
      <c r="P50" s="280">
        <f t="shared" si="75"/>
        <v>0</v>
      </c>
      <c r="Q50" s="280">
        <f t="shared" si="75"/>
        <v>0</v>
      </c>
      <c r="R50" s="280">
        <f t="shared" si="75"/>
        <v>0</v>
      </c>
      <c r="S50" s="280">
        <f t="shared" si="75"/>
        <v>0</v>
      </c>
      <c r="T50" s="280">
        <f t="shared" si="75"/>
        <v>0</v>
      </c>
      <c r="U50" s="280">
        <f t="shared" si="75"/>
        <v>0</v>
      </c>
      <c r="V50" s="280">
        <f t="shared" si="75"/>
        <v>0</v>
      </c>
      <c r="W50" s="280">
        <f t="shared" si="75"/>
        <v>0</v>
      </c>
      <c r="X50" s="280">
        <f t="shared" si="75"/>
        <v>0</v>
      </c>
      <c r="Y50" s="280">
        <f t="shared" si="75"/>
        <v>0</v>
      </c>
      <c r="Z50" s="280">
        <f t="shared" si="75"/>
        <v>0</v>
      </c>
      <c r="AA50" s="280">
        <f t="shared" si="75"/>
        <v>0</v>
      </c>
      <c r="AB50" s="280">
        <f t="shared" si="75"/>
        <v>0</v>
      </c>
      <c r="AC50" s="280">
        <f t="shared" si="75"/>
        <v>0</v>
      </c>
      <c r="AD50" s="280">
        <f t="shared" si="75"/>
        <v>0</v>
      </c>
      <c r="AE50" s="280">
        <f t="shared" si="75"/>
        <v>0</v>
      </c>
      <c r="AF50" s="281">
        <f t="shared" si="75"/>
        <v>0</v>
      </c>
      <c r="AH50" s="273"/>
      <c r="AI50" s="274"/>
      <c r="AJ50" s="273"/>
      <c r="AK50" s="274"/>
    </row>
    <row r="51" spans="2:37" s="204" customFormat="1" ht="13.9" customHeight="1" thickBot="1">
      <c r="B51" s="275" t="s">
        <v>60</v>
      </c>
      <c r="C51" s="285">
        <f t="shared" ref="C51:AF51" si="76">COUNTIF(C14:C45,"=N/A")</f>
        <v>0</v>
      </c>
      <c r="D51" s="286">
        <f t="shared" si="76"/>
        <v>0</v>
      </c>
      <c r="E51" s="286">
        <f t="shared" si="76"/>
        <v>0</v>
      </c>
      <c r="F51" s="286">
        <f t="shared" si="76"/>
        <v>0</v>
      </c>
      <c r="G51" s="286">
        <f t="shared" si="76"/>
        <v>0</v>
      </c>
      <c r="H51" s="286">
        <f t="shared" si="76"/>
        <v>0</v>
      </c>
      <c r="I51" s="286">
        <f t="shared" si="76"/>
        <v>0</v>
      </c>
      <c r="J51" s="286">
        <f t="shared" si="76"/>
        <v>0</v>
      </c>
      <c r="K51" s="286">
        <f t="shared" si="76"/>
        <v>0</v>
      </c>
      <c r="L51" s="286">
        <f t="shared" si="76"/>
        <v>0</v>
      </c>
      <c r="M51" s="286">
        <f t="shared" si="76"/>
        <v>0</v>
      </c>
      <c r="N51" s="286">
        <f t="shared" si="76"/>
        <v>0</v>
      </c>
      <c r="O51" s="286">
        <f t="shared" si="76"/>
        <v>0</v>
      </c>
      <c r="P51" s="286">
        <f t="shared" si="76"/>
        <v>0</v>
      </c>
      <c r="Q51" s="286">
        <f t="shared" si="76"/>
        <v>0</v>
      </c>
      <c r="R51" s="286">
        <f t="shared" si="76"/>
        <v>0</v>
      </c>
      <c r="S51" s="286">
        <f t="shared" si="76"/>
        <v>0</v>
      </c>
      <c r="T51" s="286">
        <f t="shared" si="76"/>
        <v>0</v>
      </c>
      <c r="U51" s="286">
        <f t="shared" si="76"/>
        <v>0</v>
      </c>
      <c r="V51" s="286">
        <f t="shared" si="76"/>
        <v>0</v>
      </c>
      <c r="W51" s="286">
        <f t="shared" si="76"/>
        <v>0</v>
      </c>
      <c r="X51" s="286">
        <f t="shared" si="76"/>
        <v>0</v>
      </c>
      <c r="Y51" s="286">
        <f t="shared" si="76"/>
        <v>0</v>
      </c>
      <c r="Z51" s="286">
        <f t="shared" si="76"/>
        <v>0</v>
      </c>
      <c r="AA51" s="286">
        <f t="shared" si="76"/>
        <v>0</v>
      </c>
      <c r="AB51" s="286">
        <f t="shared" si="76"/>
        <v>0</v>
      </c>
      <c r="AC51" s="286">
        <f t="shared" si="76"/>
        <v>0</v>
      </c>
      <c r="AD51" s="286">
        <f t="shared" si="76"/>
        <v>0</v>
      </c>
      <c r="AE51" s="286">
        <f t="shared" si="76"/>
        <v>0</v>
      </c>
      <c r="AF51" s="287">
        <f t="shared" si="76"/>
        <v>0</v>
      </c>
      <c r="AH51" s="92"/>
      <c r="AI51" s="92"/>
      <c r="AJ51" s="92"/>
      <c r="AK51" s="92"/>
    </row>
    <row r="52" spans="2:37" s="204" customFormat="1" ht="13.9" customHeight="1" thickBot="1">
      <c r="B52" s="861"/>
      <c r="C52" s="862"/>
      <c r="D52" s="862"/>
      <c r="E52" s="862"/>
      <c r="F52" s="862"/>
      <c r="G52" s="862"/>
      <c r="H52" s="862"/>
      <c r="I52" s="862"/>
      <c r="J52" s="862"/>
      <c r="K52" s="862"/>
      <c r="L52" s="862"/>
      <c r="M52" s="862"/>
      <c r="N52" s="862"/>
      <c r="O52" s="862"/>
      <c r="P52" s="862"/>
      <c r="Q52" s="862"/>
      <c r="R52" s="862"/>
      <c r="S52" s="862"/>
      <c r="T52" s="862"/>
      <c r="U52" s="862"/>
      <c r="V52" s="862"/>
      <c r="W52" s="862"/>
      <c r="X52" s="862"/>
      <c r="Y52" s="862"/>
      <c r="Z52" s="862"/>
      <c r="AA52" s="862"/>
      <c r="AB52" s="862"/>
      <c r="AC52" s="862"/>
      <c r="AD52" s="862"/>
      <c r="AE52" s="862"/>
      <c r="AF52" s="862"/>
      <c r="AG52" s="862"/>
      <c r="AH52" s="862"/>
      <c r="AI52" s="862"/>
      <c r="AJ52" s="862"/>
      <c r="AK52" s="862"/>
    </row>
    <row r="53" spans="2:37" ht="15" thickBot="1">
      <c r="C53" s="439" t="s">
        <v>174</v>
      </c>
      <c r="D53" s="438"/>
      <c r="E53" s="438"/>
      <c r="F53" s="438"/>
      <c r="G53" s="438"/>
      <c r="H53" s="438"/>
      <c r="I53" s="438"/>
      <c r="J53" s="438"/>
      <c r="K53" s="438"/>
      <c r="L53" s="437"/>
      <c r="M53" s="439" t="s">
        <v>173</v>
      </c>
      <c r="N53" s="438"/>
      <c r="O53" s="438"/>
      <c r="P53" s="438"/>
      <c r="Q53" s="438"/>
      <c r="R53" s="438"/>
      <c r="S53" s="438"/>
      <c r="T53" s="438"/>
      <c r="U53" s="438"/>
      <c r="V53" s="437"/>
      <c r="W53" s="439" t="s">
        <v>172</v>
      </c>
      <c r="X53" s="438"/>
      <c r="Y53" s="438"/>
      <c r="Z53" s="438"/>
      <c r="AA53" s="438"/>
      <c r="AB53" s="438"/>
      <c r="AC53" s="438"/>
      <c r="AD53" s="438"/>
      <c r="AE53" s="438"/>
      <c r="AF53" s="437"/>
    </row>
    <row r="54" spans="2:37" ht="49.9" customHeight="1" thickBot="1">
      <c r="C54" s="863"/>
      <c r="D54" s="864"/>
      <c r="E54" s="864"/>
      <c r="F54" s="864"/>
      <c r="G54" s="864"/>
      <c r="H54" s="864"/>
      <c r="I54" s="864"/>
      <c r="J54" s="864"/>
      <c r="K54" s="864"/>
      <c r="L54" s="865"/>
      <c r="M54" s="863"/>
      <c r="N54" s="864"/>
      <c r="O54" s="864"/>
      <c r="P54" s="864"/>
      <c r="Q54" s="864"/>
      <c r="R54" s="864"/>
      <c r="S54" s="864"/>
      <c r="T54" s="864"/>
      <c r="U54" s="864"/>
      <c r="V54" s="865"/>
      <c r="W54" s="863"/>
      <c r="X54" s="864"/>
      <c r="Y54" s="864"/>
      <c r="Z54" s="864"/>
      <c r="AA54" s="864"/>
      <c r="AB54" s="864"/>
      <c r="AC54" s="864"/>
      <c r="AD54" s="864"/>
      <c r="AE54" s="864"/>
      <c r="AF54" s="865"/>
    </row>
    <row r="59" spans="2:37" s="435" customFormat="1">
      <c r="B59" s="504"/>
      <c r="AG59" s="434"/>
      <c r="AH59" s="434"/>
      <c r="AI59" s="434"/>
      <c r="AJ59" s="434"/>
      <c r="AK59" s="434"/>
    </row>
    <row r="60" spans="2:37" s="435" customFormat="1">
      <c r="B60" s="504"/>
      <c r="AG60" s="434"/>
      <c r="AH60" s="434"/>
      <c r="AI60" s="434"/>
      <c r="AJ60" s="434"/>
      <c r="AK60" s="434"/>
    </row>
    <row r="61" spans="2:37" s="435" customFormat="1">
      <c r="B61" s="436"/>
      <c r="AG61" s="434"/>
      <c r="AH61" s="434"/>
      <c r="AI61" s="434"/>
      <c r="AJ61" s="434"/>
      <c r="AK61" s="434"/>
    </row>
    <row r="62" spans="2:37" s="435" customFormat="1">
      <c r="B62" s="436"/>
      <c r="AG62" s="434"/>
      <c r="AH62" s="434"/>
      <c r="AI62" s="434"/>
      <c r="AJ62" s="434"/>
      <c r="AK62" s="434"/>
    </row>
    <row r="63" spans="2:37" s="435" customFormat="1">
      <c r="B63" s="436"/>
      <c r="AG63" s="434"/>
      <c r="AH63" s="434"/>
      <c r="AI63" s="434"/>
      <c r="AJ63" s="434"/>
      <c r="AK63" s="434"/>
    </row>
    <row r="64" spans="2:37" s="435" customFormat="1">
      <c r="B64" s="436"/>
      <c r="AG64" s="434"/>
      <c r="AH64" s="434"/>
      <c r="AI64" s="434"/>
      <c r="AJ64" s="434"/>
      <c r="AK64" s="434"/>
    </row>
    <row r="65" spans="2:37" s="435" customFormat="1">
      <c r="B65" s="436"/>
      <c r="AG65" s="434"/>
      <c r="AH65" s="434"/>
      <c r="AI65" s="434"/>
      <c r="AJ65" s="434"/>
      <c r="AK65" s="434"/>
    </row>
    <row r="66" spans="2:37" s="435" customFormat="1">
      <c r="B66" s="436"/>
      <c r="AG66" s="434"/>
      <c r="AH66" s="434"/>
      <c r="AI66" s="434"/>
      <c r="AJ66" s="434"/>
      <c r="AK66" s="434"/>
    </row>
    <row r="67" spans="2:37" s="435" customFormat="1">
      <c r="B67" s="436"/>
      <c r="AG67" s="434"/>
      <c r="AH67" s="434"/>
      <c r="AI67" s="434"/>
      <c r="AJ67" s="434"/>
      <c r="AK67" s="434"/>
    </row>
    <row r="68" spans="2:37" s="435" customFormat="1">
      <c r="B68" s="436"/>
      <c r="AG68" s="434"/>
      <c r="AH68" s="434"/>
      <c r="AI68" s="434"/>
      <c r="AJ68" s="434"/>
      <c r="AK68" s="434"/>
    </row>
    <row r="69" spans="2:37" s="435" customFormat="1">
      <c r="B69" s="436"/>
      <c r="AG69" s="434"/>
      <c r="AH69" s="434"/>
      <c r="AI69" s="434"/>
      <c r="AJ69" s="434"/>
      <c r="AK69" s="434"/>
    </row>
  </sheetData>
  <sheetProtection sheet="1" objects="1" scenarios="1"/>
  <dataConsolidate/>
  <mergeCells count="22">
    <mergeCell ref="B52:AK52"/>
    <mergeCell ref="C54:L54"/>
    <mergeCell ref="M54:V54"/>
    <mergeCell ref="W54:AF54"/>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14:AF14">
    <cfRule type="cellIs" dxfId="145" priority="31" operator="equal">
      <formula>"N/A"</formula>
    </cfRule>
    <cfRule type="cellIs" dxfId="144" priority="32" operator="equal">
      <formula>"Not Met"</formula>
    </cfRule>
  </conditionalFormatting>
  <conditionalFormatting sqref="C22:AF22">
    <cfRule type="cellIs" dxfId="143" priority="29" operator="equal">
      <formula>"N/A"</formula>
    </cfRule>
    <cfRule type="cellIs" dxfId="142" priority="30" operator="equal">
      <formula>"Not Met"</formula>
    </cfRule>
  </conditionalFormatting>
  <conditionalFormatting sqref="C32:AF32">
    <cfRule type="cellIs" dxfId="141" priority="25" operator="equal">
      <formula>"N/A"</formula>
    </cfRule>
    <cfRule type="cellIs" dxfId="140" priority="26" operator="equal">
      <formula>"Not Met"</formula>
    </cfRule>
  </conditionalFormatting>
  <conditionalFormatting sqref="C34:AF34">
    <cfRule type="cellIs" dxfId="139" priority="23" operator="equal">
      <formula>"N/A"</formula>
    </cfRule>
    <cfRule type="cellIs" dxfId="138" priority="24" operator="equal">
      <formula>"Not Met"</formula>
    </cfRule>
  </conditionalFormatting>
  <conditionalFormatting sqref="C12:AF12">
    <cfRule type="cellIs" dxfId="137" priority="47" operator="equal">
      <formula>"N/A"</formula>
    </cfRule>
    <cfRule type="cellIs" dxfId="136" priority="48" operator="equal">
      <formula>"Not Met"</formula>
    </cfRule>
  </conditionalFormatting>
  <conditionalFormatting sqref="C40:AF40">
    <cfRule type="cellIs" dxfId="135" priority="17" operator="equal">
      <formula>"N/A"</formula>
    </cfRule>
    <cfRule type="cellIs" dxfId="134" priority="18" operator="equal">
      <formula>"Not Met"</formula>
    </cfRule>
  </conditionalFormatting>
  <conditionalFormatting sqref="C18:AF18">
    <cfRule type="cellIs" dxfId="133" priority="15" operator="equal">
      <formula>"N/A"</formula>
    </cfRule>
    <cfRule type="cellIs" dxfId="132" priority="16" operator="equal">
      <formula>"Not Met"</formula>
    </cfRule>
  </conditionalFormatting>
  <conditionalFormatting sqref="C16:AF16">
    <cfRule type="cellIs" dxfId="131" priority="13" operator="equal">
      <formula>"N/A"</formula>
    </cfRule>
    <cfRule type="cellIs" dxfId="130" priority="14" operator="equal">
      <formula>"Not Met"</formula>
    </cfRule>
  </conditionalFormatting>
  <conditionalFormatting sqref="C20:AF20">
    <cfRule type="cellIs" dxfId="129" priority="11" operator="equal">
      <formula>"N/A"</formula>
    </cfRule>
    <cfRule type="cellIs" dxfId="128" priority="12" operator="equal">
      <formula>"Not Met"</formula>
    </cfRule>
  </conditionalFormatting>
  <conditionalFormatting sqref="C28:AF28">
    <cfRule type="cellIs" dxfId="127" priority="9" operator="equal">
      <formula>"N/A"</formula>
    </cfRule>
    <cfRule type="cellIs" dxfId="126" priority="10" operator="equal">
      <formula>"Not Met"</formula>
    </cfRule>
  </conditionalFormatting>
  <conditionalFormatting sqref="C30:AF30">
    <cfRule type="cellIs" dxfId="125" priority="7" operator="equal">
      <formula>"N/A"</formula>
    </cfRule>
    <cfRule type="cellIs" dxfId="124" priority="8" operator="equal">
      <formula>"Not Met"</formula>
    </cfRule>
  </conditionalFormatting>
  <conditionalFormatting sqref="C26:AF26">
    <cfRule type="cellIs" dxfId="123" priority="5" operator="equal">
      <formula>"N/A"</formula>
    </cfRule>
    <cfRule type="cellIs" dxfId="122" priority="6" operator="equal">
      <formula>"Not Met"</formula>
    </cfRule>
  </conditionalFormatting>
  <conditionalFormatting sqref="C24:AF24">
    <cfRule type="cellIs" dxfId="121" priority="27" operator="equal">
      <formula>"N/A"</formula>
    </cfRule>
    <cfRule type="cellIs" dxfId="120" priority="28" operator="equal">
      <formula>"Not Met"</formula>
    </cfRule>
  </conditionalFormatting>
  <conditionalFormatting sqref="C36:AF36">
    <cfRule type="cellIs" dxfId="119" priority="21" operator="equal">
      <formula>"N/A"</formula>
    </cfRule>
    <cfRule type="cellIs" dxfId="118" priority="22" operator="equal">
      <formula>"Not Met"</formula>
    </cfRule>
  </conditionalFormatting>
  <conditionalFormatting sqref="C38:AF38">
    <cfRule type="cellIs" dxfId="117" priority="19" operator="equal">
      <formula>"N/A"</formula>
    </cfRule>
    <cfRule type="cellIs" dxfId="116" priority="20" operator="equal">
      <formula>"Not Met"</formula>
    </cfRule>
  </conditionalFormatting>
  <conditionalFormatting sqref="C42:AF42">
    <cfRule type="cellIs" dxfId="115" priority="3" operator="equal">
      <formula>"N/A"</formula>
    </cfRule>
    <cfRule type="cellIs" dxfId="114" priority="4" operator="equal">
      <formula>"Not Met"</formula>
    </cfRule>
  </conditionalFormatting>
  <conditionalFormatting sqref="C44:AF44">
    <cfRule type="cellIs" dxfId="113" priority="1" operator="equal">
      <formula>"N/A"</formula>
    </cfRule>
    <cfRule type="cellIs" dxfId="112" priority="2" operator="equal">
      <formula>"Not Met"</formula>
    </cfRule>
  </conditionalFormatting>
  <dataValidations count="2">
    <dataValidation type="list" allowBlank="1" showInputMessage="1" showErrorMessage="1" sqref="C18:AF18 C16:AF16 C20:AF20 C28:AF28 C30:AF30 C14:AF14 C22:AF22 C24:AF24 C32:AF32 C34:AF34 C36:AF36 C38:AF38 C40:AF40 C26:AF26 C42:AF42 C44:AF44">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SAIOP and SACOT Program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9"/>
  <sheetViews>
    <sheetView workbookViewId="0">
      <selection activeCell="A3" sqref="A3"/>
    </sheetView>
  </sheetViews>
  <sheetFormatPr defaultRowHeight="12.75"/>
  <cols>
    <col min="1" max="2" width="45.7109375" style="814" customWidth="1"/>
    <col min="3" max="3" width="23.7109375" style="815" customWidth="1"/>
    <col min="4" max="4" width="56.7109375" style="814" customWidth="1"/>
    <col min="5" max="16384" width="9.140625" style="814"/>
  </cols>
  <sheetData>
    <row r="1" spans="1:8" ht="15.75" thickBot="1">
      <c r="A1" s="850" t="s">
        <v>659</v>
      </c>
      <c r="B1" s="851"/>
      <c r="C1" s="851"/>
      <c r="D1" s="852"/>
      <c r="E1" s="813"/>
      <c r="F1" s="813"/>
      <c r="G1" s="813"/>
      <c r="H1" s="813"/>
    </row>
    <row r="2" spans="1:8" ht="13.5" thickBot="1">
      <c r="E2" s="813"/>
      <c r="F2" s="813"/>
      <c r="G2" s="813"/>
      <c r="H2" s="813"/>
    </row>
    <row r="3" spans="1:8" ht="222.75" customHeight="1" thickBot="1">
      <c r="B3" s="816" t="s">
        <v>572</v>
      </c>
    </row>
    <row r="4" spans="1:8" ht="13.5" thickBot="1"/>
    <row r="5" spans="1:8" ht="15.75" thickBot="1">
      <c r="A5" s="853" t="s">
        <v>641</v>
      </c>
      <c r="B5" s="854"/>
      <c r="C5" s="854"/>
      <c r="D5" s="855"/>
    </row>
    <row r="6" spans="1:8" ht="13.5" thickBot="1">
      <c r="C6" s="814"/>
    </row>
    <row r="7" spans="1:8" ht="15.75" thickBot="1">
      <c r="A7" s="817" t="s">
        <v>632</v>
      </c>
      <c r="B7" s="849" t="s">
        <v>633</v>
      </c>
      <c r="C7" s="848" t="s">
        <v>566</v>
      </c>
      <c r="D7" s="818" t="s">
        <v>567</v>
      </c>
    </row>
    <row r="8" spans="1:8" ht="51">
      <c r="A8" s="838" t="s">
        <v>642</v>
      </c>
      <c r="B8" s="838" t="s">
        <v>654</v>
      </c>
      <c r="C8" s="836" t="s">
        <v>637</v>
      </c>
      <c r="D8" s="829" t="s">
        <v>643</v>
      </c>
    </row>
    <row r="9" spans="1:8" ht="25.5">
      <c r="A9" s="839" t="s">
        <v>638</v>
      </c>
      <c r="B9" s="839" t="s">
        <v>655</v>
      </c>
      <c r="C9" s="837" t="s">
        <v>568</v>
      </c>
      <c r="D9" s="830" t="s">
        <v>640</v>
      </c>
    </row>
    <row r="10" spans="1:8" ht="38.25">
      <c r="A10" s="839" t="s">
        <v>639</v>
      </c>
      <c r="B10" s="839" t="s">
        <v>656</v>
      </c>
      <c r="C10" s="837" t="s">
        <v>571</v>
      </c>
      <c r="D10" s="830" t="s">
        <v>644</v>
      </c>
    </row>
    <row r="11" spans="1:8" ht="38.25">
      <c r="A11" s="839" t="s">
        <v>636</v>
      </c>
      <c r="B11" s="839" t="s">
        <v>645</v>
      </c>
      <c r="C11" s="837" t="s">
        <v>571</v>
      </c>
      <c r="D11" s="830" t="s">
        <v>644</v>
      </c>
    </row>
    <row r="12" spans="1:8" ht="25.5">
      <c r="A12" s="839" t="s">
        <v>646</v>
      </c>
      <c r="B12" s="839" t="s">
        <v>569</v>
      </c>
      <c r="C12" s="837" t="s">
        <v>569</v>
      </c>
      <c r="D12" s="830" t="s">
        <v>570</v>
      </c>
    </row>
    <row r="13" spans="1:8" ht="51">
      <c r="A13" s="839" t="s">
        <v>647</v>
      </c>
      <c r="B13" s="839" t="s">
        <v>634</v>
      </c>
      <c r="C13" s="837" t="s">
        <v>637</v>
      </c>
      <c r="D13" s="830" t="s">
        <v>648</v>
      </c>
    </row>
    <row r="14" spans="1:8" ht="25.5">
      <c r="A14" s="839" t="s">
        <v>573</v>
      </c>
      <c r="B14" s="841"/>
      <c r="C14" s="843"/>
      <c r="D14" s="831" t="s">
        <v>650</v>
      </c>
    </row>
    <row r="15" spans="1:8" ht="38.25">
      <c r="A15" s="839" t="s">
        <v>635</v>
      </c>
      <c r="B15" s="841"/>
      <c r="C15" s="845"/>
      <c r="D15" s="831" t="s">
        <v>649</v>
      </c>
    </row>
    <row r="16" spans="1:8" ht="39" thickBot="1">
      <c r="A16" s="840" t="s">
        <v>635</v>
      </c>
      <c r="B16" s="842"/>
      <c r="C16" s="844"/>
      <c r="D16" s="832" t="s">
        <v>651</v>
      </c>
    </row>
    <row r="17" spans="1:4" ht="51.75" thickBot="1">
      <c r="A17" s="833"/>
      <c r="B17" s="833"/>
      <c r="C17" s="834" t="s">
        <v>652</v>
      </c>
      <c r="D17" s="835" t="s">
        <v>657</v>
      </c>
    </row>
    <row r="18" spans="1:4">
      <c r="A18" s="833"/>
      <c r="B18" s="833"/>
      <c r="C18" s="846"/>
      <c r="D18" s="847"/>
    </row>
    <row r="19" spans="1:4">
      <c r="A19" s="833"/>
      <c r="B19" s="833"/>
      <c r="C19" s="846"/>
      <c r="D19" s="847"/>
    </row>
    <row r="20" spans="1:4" ht="13.5" thickBot="1">
      <c r="A20" s="833"/>
      <c r="B20" s="833"/>
      <c r="C20" s="846"/>
      <c r="D20" s="847"/>
    </row>
    <row r="21" spans="1:4" ht="15.75">
      <c r="A21" s="819" t="s">
        <v>574</v>
      </c>
      <c r="B21" s="820"/>
      <c r="C21" s="821"/>
      <c r="D21" s="822"/>
    </row>
    <row r="22" spans="1:4" ht="16.5" thickBot="1">
      <c r="A22" s="823" t="s">
        <v>575</v>
      </c>
      <c r="B22" s="824"/>
    </row>
    <row r="23" spans="1:4" ht="14.25">
      <c r="A23" s="825"/>
    </row>
    <row r="24" spans="1:4" ht="14.25">
      <c r="A24" s="826" t="s">
        <v>617</v>
      </c>
    </row>
    <row r="25" spans="1:4" ht="14.25">
      <c r="A25" s="826" t="s">
        <v>618</v>
      </c>
    </row>
    <row r="26" spans="1:4" ht="14.25">
      <c r="A26" s="826" t="s">
        <v>619</v>
      </c>
    </row>
    <row r="27" spans="1:4" ht="14.25">
      <c r="A27" s="826" t="s">
        <v>577</v>
      </c>
    </row>
    <row r="28" spans="1:4" ht="14.25">
      <c r="A28" s="826" t="s">
        <v>580</v>
      </c>
    </row>
    <row r="29" spans="1:4" ht="14.25">
      <c r="A29" s="826" t="s">
        <v>579</v>
      </c>
    </row>
    <row r="30" spans="1:4" ht="14.25">
      <c r="A30" s="826" t="s">
        <v>578</v>
      </c>
    </row>
    <row r="31" spans="1:4" ht="14.25">
      <c r="A31" s="826" t="s">
        <v>581</v>
      </c>
    </row>
    <row r="32" spans="1:4" ht="14.25">
      <c r="A32" s="826" t="s">
        <v>582</v>
      </c>
    </row>
    <row r="33" spans="1:1" ht="14.25">
      <c r="A33" s="826" t="s">
        <v>583</v>
      </c>
    </row>
    <row r="34" spans="1:1" ht="14.25">
      <c r="A34" s="826" t="s">
        <v>584</v>
      </c>
    </row>
    <row r="35" spans="1:1" ht="14.25">
      <c r="A35" s="826" t="s">
        <v>585</v>
      </c>
    </row>
    <row r="36" spans="1:1" ht="14.25">
      <c r="A36" s="826" t="s">
        <v>586</v>
      </c>
    </row>
    <row r="37" spans="1:1">
      <c r="A37" s="827"/>
    </row>
    <row r="38" spans="1:1" ht="14.25">
      <c r="A38" s="828" t="s">
        <v>576</v>
      </c>
    </row>
    <row r="39" spans="1:1">
      <c r="A39" s="827"/>
    </row>
  </sheetData>
  <mergeCells count="2">
    <mergeCell ref="A1:D1"/>
    <mergeCell ref="A5:D5"/>
  </mergeCells>
  <hyperlinks>
    <hyperlink ref="A27" r:id="rId1"/>
    <hyperlink ref="A28" r:id="rId2" display="8C, Outpatient Behavioral Health Services Provided by Direct-Enrolled Providers (8/1/13)"/>
    <hyperlink ref="A29" r:id="rId3" display="8D-1, Psychiatric Residential Treatment Facilities for Children under the Age of 21 (8/1/12)"/>
    <hyperlink ref="A30" r:id="rId4"/>
    <hyperlink ref="A31" r:id="rId5"/>
    <hyperlink ref="A32" r:id="rId6"/>
    <hyperlink ref="A33" r:id="rId7"/>
    <hyperlink ref="A34" r:id="rId8"/>
    <hyperlink ref="A35" r:id="rId9"/>
    <hyperlink ref="A36" r:id="rId10"/>
    <hyperlink ref="A24" r:id="rId11"/>
    <hyperlink ref="A25" r:id="rId12"/>
    <hyperlink ref="A26" r:id="rId13"/>
  </hyperlinks>
  <printOptions horizontalCentered="1"/>
  <pageMargins left="0.2" right="0.2" top="0.25" bottom="0.25" header="0.3" footer="0.3"/>
  <pageSetup scale="80" orientation="landscape" r:id="rId14"/>
  <rowBreaks count="1" manualBreakCount="1">
    <brk id="20" max="16383" man="1"/>
  </rowBreaks>
  <drawing r:id="rId15"/>
  <legacyDrawing r:id="rId16"/>
  <oleObjects>
    <mc:AlternateContent xmlns:mc="http://schemas.openxmlformats.org/markup-compatibility/2006">
      <mc:Choice Requires="x14">
        <oleObject progId="AcroExch.Document.DC" dvAspect="DVASPECT_ICON" shapeId="36880" r:id="rId17">
          <objectPr defaultSize="0" r:id="rId18">
            <anchor moveWithCells="1">
              <from>
                <xdr:col>0</xdr:col>
                <xdr:colOff>1495425</xdr:colOff>
                <xdr:row>2</xdr:row>
                <xdr:rowOff>1047750</xdr:rowOff>
              </from>
              <to>
                <xdr:col>0</xdr:col>
                <xdr:colOff>2409825</xdr:colOff>
                <xdr:row>2</xdr:row>
                <xdr:rowOff>1733550</xdr:rowOff>
              </to>
            </anchor>
          </objectPr>
        </oleObject>
      </mc:Choice>
      <mc:Fallback>
        <oleObject progId="AcroExch.Document.DC" dvAspect="DVASPECT_ICON" shapeId="36880" r:id="rId17"/>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27"/>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28" customWidth="1"/>
    <col min="2" max="2" width="75.7109375" style="129" customWidth="1"/>
    <col min="3" max="31" width="6.7109375" style="130" customWidth="1"/>
    <col min="32" max="32" width="6.7109375" style="142" customWidth="1"/>
    <col min="33" max="37" width="5.7109375" style="103" customWidth="1"/>
    <col min="38" max="16384" width="8.85546875" style="131"/>
  </cols>
  <sheetData>
    <row r="1" spans="1:37" s="113" customFormat="1" ht="40.15" customHeight="1">
      <c r="A1" s="108"/>
      <c r="B1" s="110"/>
      <c r="C1" s="20" t="s">
        <v>80</v>
      </c>
      <c r="D1" s="20"/>
      <c r="E1" s="20"/>
      <c r="F1" s="20"/>
      <c r="G1" s="20"/>
      <c r="H1" s="20"/>
      <c r="I1" s="20"/>
      <c r="J1" s="20"/>
      <c r="K1" s="20"/>
      <c r="L1" s="20"/>
      <c r="M1" s="20" t="s">
        <v>80</v>
      </c>
      <c r="N1" s="20"/>
      <c r="O1" s="20"/>
      <c r="P1" s="20"/>
      <c r="Q1" s="20"/>
      <c r="R1" s="20"/>
      <c r="S1" s="20"/>
      <c r="T1" s="20"/>
      <c r="U1" s="20"/>
      <c r="V1" s="20"/>
      <c r="W1" s="20" t="s">
        <v>80</v>
      </c>
      <c r="X1" s="20"/>
      <c r="Y1" s="20"/>
      <c r="Z1" s="20"/>
      <c r="AA1" s="20"/>
      <c r="AB1" s="20"/>
      <c r="AC1" s="20"/>
      <c r="AD1" s="20"/>
      <c r="AE1" s="20"/>
      <c r="AF1" s="20"/>
      <c r="AG1" s="143"/>
      <c r="AH1" s="110"/>
      <c r="AI1" s="110"/>
      <c r="AJ1" s="110"/>
      <c r="AK1" s="111"/>
    </row>
    <row r="2" spans="1:37" s="113" customFormat="1" ht="19.899999999999999" customHeight="1" thickBot="1">
      <c r="A2" s="109"/>
      <c r="B2" s="114"/>
      <c r="C2" s="106" t="str">
        <f>IF('Workbook Set-up'!B4="","[Name of LME/MCO]",'Workbook Set-up'!B4)</f>
        <v>[Name of LME/MCO]</v>
      </c>
      <c r="D2" s="114"/>
      <c r="E2" s="114"/>
      <c r="F2" s="114"/>
      <c r="G2" s="114"/>
      <c r="H2" s="114"/>
      <c r="I2" s="114"/>
      <c r="J2" s="114"/>
      <c r="K2" s="114"/>
      <c r="L2" s="114"/>
      <c r="M2" s="106" t="str">
        <f>IF('Workbook Set-up'!B4="","[Name of LME/MCO]",'Workbook Set-up'!B4)</f>
        <v>[Name of LME/MCO]</v>
      </c>
      <c r="N2" s="114"/>
      <c r="O2" s="114"/>
      <c r="P2" s="114"/>
      <c r="Q2" s="114"/>
      <c r="R2" s="114"/>
      <c r="S2" s="114"/>
      <c r="T2" s="114"/>
      <c r="U2" s="114"/>
      <c r="V2" s="114"/>
      <c r="W2" s="875" t="str">
        <f>IF('Workbook Set-up'!B4="","[Name of LME/MCO]",'Workbook Set-up'!B4)</f>
        <v>[Name of LME/MCO]</v>
      </c>
      <c r="X2" s="875"/>
      <c r="Y2" s="875"/>
      <c r="Z2" s="875"/>
      <c r="AA2" s="875"/>
      <c r="AB2" s="875"/>
      <c r="AC2" s="875"/>
      <c r="AD2" s="875"/>
      <c r="AE2" s="875"/>
      <c r="AF2" s="875"/>
      <c r="AG2" s="144"/>
      <c r="AH2" s="114"/>
      <c r="AI2" s="114"/>
      <c r="AJ2" s="114"/>
      <c r="AK2" s="115"/>
    </row>
    <row r="3" spans="1:37" s="113" customFormat="1" ht="15" customHeight="1">
      <c r="A3" s="22"/>
      <c r="B3" s="23" t="s">
        <v>4</v>
      </c>
      <c r="C3" s="24"/>
      <c r="D3" s="25" t="str">
        <f>IF('Workbook Set-up'!B5="","",'Workbook Set-up'!B5)</f>
        <v/>
      </c>
      <c r="E3" s="25"/>
      <c r="F3" s="25"/>
      <c r="G3" s="25"/>
      <c r="H3" s="25"/>
      <c r="I3" s="25"/>
      <c r="J3" s="25"/>
      <c r="K3" s="25"/>
      <c r="L3" s="26"/>
      <c r="M3" s="27"/>
      <c r="N3" s="25" t="str">
        <f>IF('Workbook Set-up'!B5="","",'Workbook Set-up'!B5)</f>
        <v/>
      </c>
      <c r="O3" s="25"/>
      <c r="P3" s="25"/>
      <c r="Q3" s="25"/>
      <c r="R3" s="25"/>
      <c r="S3" s="25"/>
      <c r="T3" s="25" t="str">
        <f>IF('Workbook Set-up'!J5="","",'Workbook Set-up'!J5)</f>
        <v/>
      </c>
      <c r="U3" s="25"/>
      <c r="V3" s="26"/>
      <c r="W3" s="27"/>
      <c r="X3" s="25" t="str">
        <f>IF('Workbook Set-up'!B5="","",'Workbook Set-up'!B5)</f>
        <v/>
      </c>
      <c r="Y3" s="25"/>
      <c r="Z3" s="25"/>
      <c r="AA3" s="25"/>
      <c r="AB3" s="25"/>
      <c r="AC3" s="25"/>
      <c r="AD3" s="25"/>
      <c r="AE3" s="25"/>
      <c r="AF3" s="28"/>
      <c r="AG3" s="29"/>
      <c r="AH3" s="30"/>
      <c r="AI3" s="30"/>
      <c r="AJ3" s="30"/>
      <c r="AK3" s="31"/>
    </row>
    <row r="4" spans="1:37" s="113" customFormat="1" ht="15" customHeight="1">
      <c r="A4" s="32"/>
      <c r="B4" s="33" t="s">
        <v>28</v>
      </c>
      <c r="C4" s="34"/>
      <c r="D4" s="35" t="str">
        <f>IF('Workbook Set-up'!B6="","",'Workbook Set-up'!B6)</f>
        <v/>
      </c>
      <c r="E4" s="35"/>
      <c r="F4" s="35"/>
      <c r="G4" s="35"/>
      <c r="H4" s="35"/>
      <c r="I4" s="35"/>
      <c r="J4" s="35"/>
      <c r="K4" s="35"/>
      <c r="L4" s="36"/>
      <c r="M4" s="37"/>
      <c r="N4" s="35" t="str">
        <f>IF('Workbook Set-up'!B6="","",'Workbook Set-up'!B6)</f>
        <v/>
      </c>
      <c r="O4" s="35"/>
      <c r="P4" s="35"/>
      <c r="Q4" s="35"/>
      <c r="R4" s="35"/>
      <c r="S4" s="35"/>
      <c r="T4" s="35" t="str">
        <f>IF('Workbook Set-up'!J6="","",'Workbook Set-up'!J6)</f>
        <v/>
      </c>
      <c r="U4" s="35"/>
      <c r="V4" s="36"/>
      <c r="W4" s="37"/>
      <c r="X4" s="35" t="str">
        <f>IF('Workbook Set-up'!B6="","",'Workbook Set-up'!B6)</f>
        <v/>
      </c>
      <c r="Y4" s="35"/>
      <c r="Z4" s="35"/>
      <c r="AA4" s="35"/>
      <c r="AB4" s="35"/>
      <c r="AC4" s="35"/>
      <c r="AD4" s="35"/>
      <c r="AE4" s="35"/>
      <c r="AF4" s="35"/>
      <c r="AG4" s="39"/>
      <c r="AH4" s="40"/>
      <c r="AI4" s="40"/>
      <c r="AJ4" s="40"/>
      <c r="AK4" s="41"/>
    </row>
    <row r="5" spans="1:37" s="113" customFormat="1" ht="15" customHeight="1">
      <c r="A5" s="42"/>
      <c r="B5" s="43" t="s">
        <v>9</v>
      </c>
      <c r="C5" s="44"/>
      <c r="D5" s="45" t="str">
        <f>IF('Workbook Set-up'!B11="","",'Workbook Set-up'!B11)</f>
        <v/>
      </c>
      <c r="E5" s="45"/>
      <c r="F5" s="45"/>
      <c r="G5" s="45"/>
      <c r="H5" s="45"/>
      <c r="I5" s="45"/>
      <c r="J5" s="45"/>
      <c r="K5" s="45"/>
      <c r="L5" s="46"/>
      <c r="M5" s="47"/>
      <c r="N5" s="45" t="str">
        <f>IF('Workbook Set-up'!B11="","",'Workbook Set-up'!B11)</f>
        <v/>
      </c>
      <c r="O5" s="45"/>
      <c r="P5" s="45"/>
      <c r="Q5" s="45"/>
      <c r="R5" s="45"/>
      <c r="S5" s="45"/>
      <c r="T5" s="45"/>
      <c r="U5" s="45"/>
      <c r="V5" s="46"/>
      <c r="W5" s="47"/>
      <c r="X5" s="45" t="str">
        <f>IF('Workbook Set-up'!B11="","",'Workbook Set-up'!B11)</f>
        <v/>
      </c>
      <c r="Y5" s="45"/>
      <c r="Z5" s="45"/>
      <c r="AA5" s="45"/>
      <c r="AB5" s="45"/>
      <c r="AC5" s="45"/>
      <c r="AD5" s="45"/>
      <c r="AE5" s="45"/>
      <c r="AF5" s="45"/>
      <c r="AG5" s="39"/>
      <c r="AH5" s="40"/>
      <c r="AI5" s="40"/>
      <c r="AJ5" s="40"/>
      <c r="AK5" s="41"/>
    </row>
    <row r="6" spans="1:37" s="113" customFormat="1" ht="15" customHeight="1" thickBot="1">
      <c r="A6" s="49"/>
      <c r="B6" s="50" t="s">
        <v>29</v>
      </c>
      <c r="C6" s="51"/>
      <c r="D6" s="52" t="str">
        <f>IF(AND('Workbook Set-up'!$B$12="",'Workbook Set-up'!$B$13=""),"",IF('Workbook Set-up'!$B$12='Workbook Set-up'!$B$13,TEXT('Workbook Set-up'!$B$12,"m/d/yyyy"),IF('Workbook Set-up'!$B$12&lt;&gt;'Workbook Set-up'!$B$13,TEXT('Workbook Set-up'!$B$12,"m/d/yyyy")&amp;" to "&amp;TEXT('Workbook Set-up'!$B$13,"m/d/yyyy"),"")))</f>
        <v/>
      </c>
      <c r="E6" s="52"/>
      <c r="F6" s="52"/>
      <c r="G6" s="52"/>
      <c r="H6" s="52"/>
      <c r="I6" s="52"/>
      <c r="J6" s="52"/>
      <c r="K6" s="52"/>
      <c r="L6" s="53"/>
      <c r="M6" s="54"/>
      <c r="N6" s="52" t="str">
        <f>IF(AND('Workbook Set-up'!$B$12="",'Workbook Set-up'!$B$13=""),"",IF('Workbook Set-up'!$B$12='Workbook Set-up'!$B$13,TEXT('Workbook Set-up'!$B$12,"m/d/yyyy"),IF('Workbook Set-up'!$B$12&lt;&gt;'Workbook Set-up'!$B$13,TEXT('Workbook Set-up'!$B$12,"m/d/yyyy")&amp;" to "&amp;TEXT('Workbook Set-up'!$B$13,"m/d/yyyy"),"")))</f>
        <v/>
      </c>
      <c r="O6" s="52"/>
      <c r="P6" s="52"/>
      <c r="Q6" s="52"/>
      <c r="R6" s="52"/>
      <c r="S6" s="52"/>
      <c r="T6" s="52"/>
      <c r="U6" s="52"/>
      <c r="V6" s="53"/>
      <c r="W6" s="54"/>
      <c r="X6" s="52" t="str">
        <f>IF(AND('Workbook Set-up'!$B$12="",'Workbook Set-up'!$B$13=""),"",IF('Workbook Set-up'!$B$12='Workbook Set-up'!$B$13,TEXT('Workbook Set-up'!$B$12,"m/d/yyyy"),IF('Workbook Set-up'!$B$12&lt;&gt;'Workbook Set-up'!$B$13,TEXT('Workbook Set-up'!$B$12,"m/d/yyyy")&amp;" to "&amp;TEXT('Workbook Set-up'!$B$13,"m/d/yyyy"),"")))</f>
        <v/>
      </c>
      <c r="Y6" s="52"/>
      <c r="Z6" s="52"/>
      <c r="AA6" s="52"/>
      <c r="AB6" s="52"/>
      <c r="AC6" s="52"/>
      <c r="AD6" s="52"/>
      <c r="AE6" s="52"/>
      <c r="AF6" s="52"/>
      <c r="AG6" s="56" t="s">
        <v>30</v>
      </c>
      <c r="AH6" s="57"/>
      <c r="AI6" s="57"/>
      <c r="AJ6" s="57"/>
      <c r="AK6" s="58"/>
    </row>
    <row r="7" spans="1:37" s="113" customFormat="1" ht="31.9" customHeight="1" thickBot="1">
      <c r="A7" s="116" t="s">
        <v>31</v>
      </c>
      <c r="B7" s="117" t="s">
        <v>600</v>
      </c>
      <c r="C7" s="145">
        <v>1</v>
      </c>
      <c r="D7" s="132">
        <v>2</v>
      </c>
      <c r="E7" s="132">
        <v>3</v>
      </c>
      <c r="F7" s="132">
        <v>4</v>
      </c>
      <c r="G7" s="132">
        <v>5</v>
      </c>
      <c r="H7" s="132">
        <v>6</v>
      </c>
      <c r="I7" s="132">
        <v>7</v>
      </c>
      <c r="J7" s="132">
        <v>8</v>
      </c>
      <c r="K7" s="132">
        <v>9</v>
      </c>
      <c r="L7" s="132">
        <v>10</v>
      </c>
      <c r="M7" s="134">
        <v>11</v>
      </c>
      <c r="N7" s="132">
        <v>12</v>
      </c>
      <c r="O7" s="132">
        <v>13</v>
      </c>
      <c r="P7" s="132">
        <v>14</v>
      </c>
      <c r="Q7" s="132">
        <v>15</v>
      </c>
      <c r="R7" s="132">
        <v>16</v>
      </c>
      <c r="S7" s="132">
        <v>17</v>
      </c>
      <c r="T7" s="132">
        <v>18</v>
      </c>
      <c r="U7" s="132">
        <v>19</v>
      </c>
      <c r="V7" s="132">
        <v>20</v>
      </c>
      <c r="W7" s="134">
        <v>21</v>
      </c>
      <c r="X7" s="134">
        <v>22</v>
      </c>
      <c r="Y7" s="132">
        <v>23</v>
      </c>
      <c r="Z7" s="132">
        <v>24</v>
      </c>
      <c r="AA7" s="132">
        <v>25</v>
      </c>
      <c r="AB7" s="132">
        <v>26</v>
      </c>
      <c r="AC7" s="132">
        <v>27</v>
      </c>
      <c r="AD7" s="132">
        <v>28</v>
      </c>
      <c r="AE7" s="134">
        <v>29</v>
      </c>
      <c r="AF7" s="133">
        <v>30</v>
      </c>
      <c r="AG7" s="59" t="s">
        <v>32</v>
      </c>
      <c r="AH7" s="60" t="s">
        <v>33</v>
      </c>
      <c r="AI7" s="61" t="s">
        <v>34</v>
      </c>
      <c r="AJ7" s="62" t="s">
        <v>35</v>
      </c>
      <c r="AK7" s="63" t="s">
        <v>36</v>
      </c>
    </row>
    <row r="8" spans="1:37" s="113" customFormat="1" ht="19.899999999999999" customHeight="1" thickBot="1">
      <c r="A8" s="135"/>
      <c r="B8" s="137"/>
      <c r="C8" s="540" t="s">
        <v>598</v>
      </c>
      <c r="D8" s="136"/>
      <c r="E8" s="136"/>
      <c r="F8" s="136"/>
      <c r="G8" s="136"/>
      <c r="H8" s="136"/>
      <c r="I8" s="136"/>
      <c r="J8" s="136"/>
      <c r="K8" s="136"/>
      <c r="L8" s="168"/>
      <c r="M8" s="169" t="s">
        <v>598</v>
      </c>
      <c r="N8" s="136"/>
      <c r="O8" s="136"/>
      <c r="P8" s="136"/>
      <c r="Q8" s="136"/>
      <c r="R8" s="136"/>
      <c r="S8" s="136"/>
      <c r="T8" s="136"/>
      <c r="U8" s="136"/>
      <c r="V8" s="168"/>
      <c r="W8" s="169" t="s">
        <v>598</v>
      </c>
      <c r="X8" s="136"/>
      <c r="Y8" s="136"/>
      <c r="Z8" s="136"/>
      <c r="AA8" s="136"/>
      <c r="AB8" s="136"/>
      <c r="AC8" s="136"/>
      <c r="AD8" s="136"/>
      <c r="AE8" s="136"/>
      <c r="AF8" s="136"/>
      <c r="AG8" s="170"/>
      <c r="AH8" s="171"/>
      <c r="AI8" s="171"/>
      <c r="AJ8" s="171"/>
      <c r="AK8" s="137"/>
    </row>
    <row r="9" spans="1:37" s="113" customFormat="1" ht="25.5">
      <c r="A9" s="547" t="s">
        <v>37</v>
      </c>
      <c r="B9" s="530" t="s">
        <v>588</v>
      </c>
      <c r="C9" s="732"/>
      <c r="D9" s="733"/>
      <c r="E9" s="733"/>
      <c r="F9" s="733"/>
      <c r="G9" s="733"/>
      <c r="H9" s="733"/>
      <c r="I9" s="733"/>
      <c r="J9" s="733"/>
      <c r="K9" s="733"/>
      <c r="L9" s="733"/>
      <c r="M9" s="765"/>
      <c r="N9" s="766"/>
      <c r="O9" s="766"/>
      <c r="P9" s="766"/>
      <c r="Q9" s="766"/>
      <c r="R9" s="766"/>
      <c r="S9" s="766"/>
      <c r="T9" s="766"/>
      <c r="U9" s="766"/>
      <c r="V9" s="771"/>
      <c r="W9" s="765"/>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546" t="s">
        <v>38</v>
      </c>
      <c r="B10" s="614" t="s">
        <v>589</v>
      </c>
      <c r="C10" s="541"/>
      <c r="D10" s="759"/>
      <c r="E10" s="760"/>
      <c r="F10" s="760"/>
      <c r="G10" s="760"/>
      <c r="H10" s="760"/>
      <c r="I10" s="760"/>
      <c r="J10" s="760"/>
      <c r="K10" s="760"/>
      <c r="L10" s="769"/>
      <c r="M10" s="759"/>
      <c r="N10" s="760"/>
      <c r="O10" s="760"/>
      <c r="P10" s="760"/>
      <c r="Q10" s="760"/>
      <c r="R10" s="760"/>
      <c r="S10" s="760"/>
      <c r="T10" s="760"/>
      <c r="U10" s="760"/>
      <c r="V10" s="769"/>
      <c r="W10" s="759"/>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546" t="s">
        <v>39</v>
      </c>
      <c r="B11" s="642" t="s">
        <v>590</v>
      </c>
      <c r="C11" s="542"/>
      <c r="D11" s="762"/>
      <c r="E11" s="763"/>
      <c r="F11" s="763"/>
      <c r="G11" s="763"/>
      <c r="H11" s="763"/>
      <c r="I11" s="763"/>
      <c r="J11" s="763"/>
      <c r="K11" s="763"/>
      <c r="L11" s="770"/>
      <c r="M11" s="762"/>
      <c r="N11" s="763"/>
      <c r="O11" s="763"/>
      <c r="P11" s="763"/>
      <c r="Q11" s="763"/>
      <c r="R11" s="763"/>
      <c r="S11" s="763"/>
      <c r="T11" s="763"/>
      <c r="U11" s="763"/>
      <c r="V11" s="770"/>
      <c r="W11" s="762"/>
      <c r="X11" s="763"/>
      <c r="Y11" s="763"/>
      <c r="Z11" s="763"/>
      <c r="AA11" s="763"/>
      <c r="AB11" s="763"/>
      <c r="AC11" s="763"/>
      <c r="AD11" s="763"/>
      <c r="AE11" s="763"/>
      <c r="AF11" s="764"/>
      <c r="AG11" s="64">
        <f t="shared" si="0"/>
        <v>0</v>
      </c>
      <c r="AH11" s="65">
        <f t="shared" si="1"/>
        <v>0</v>
      </c>
      <c r="AI11" s="66">
        <f t="shared" si="2"/>
        <v>0</v>
      </c>
      <c r="AJ11" s="65">
        <f t="shared" si="3"/>
        <v>0</v>
      </c>
      <c r="AK11" s="67">
        <f t="shared" si="4"/>
        <v>0</v>
      </c>
    </row>
    <row r="12" spans="1:37" s="113" customFormat="1" ht="19.899999999999999" customHeight="1" thickBot="1">
      <c r="A12" s="135"/>
      <c r="B12" s="775"/>
      <c r="C12" s="540" t="s">
        <v>260</v>
      </c>
      <c r="D12" s="136"/>
      <c r="E12" s="136"/>
      <c r="F12" s="136"/>
      <c r="G12" s="136"/>
      <c r="H12" s="136"/>
      <c r="I12" s="136"/>
      <c r="J12" s="136"/>
      <c r="K12" s="136"/>
      <c r="L12" s="168"/>
      <c r="M12" s="169" t="s">
        <v>260</v>
      </c>
      <c r="N12" s="136"/>
      <c r="O12" s="136"/>
      <c r="P12" s="136"/>
      <c r="Q12" s="136"/>
      <c r="R12" s="136"/>
      <c r="S12" s="136"/>
      <c r="T12" s="136"/>
      <c r="U12" s="136"/>
      <c r="V12" s="168"/>
      <c r="W12" s="169" t="s">
        <v>260</v>
      </c>
      <c r="X12" s="136"/>
      <c r="Y12" s="136"/>
      <c r="Z12" s="136"/>
      <c r="AA12" s="136"/>
      <c r="AB12" s="136"/>
      <c r="AC12" s="136"/>
      <c r="AD12" s="136"/>
      <c r="AE12" s="136"/>
      <c r="AF12" s="136"/>
      <c r="AG12" s="170"/>
      <c r="AH12" s="171"/>
      <c r="AI12" s="171"/>
      <c r="AJ12" s="171"/>
      <c r="AK12" s="137"/>
    </row>
    <row r="13" spans="1:37" s="113" customFormat="1">
      <c r="A13" s="172" t="s">
        <v>40</v>
      </c>
      <c r="B13" s="776" t="s">
        <v>258</v>
      </c>
      <c r="C13" s="541"/>
      <c r="D13" s="147"/>
      <c r="E13" s="147"/>
      <c r="F13" s="147"/>
      <c r="G13" s="147"/>
      <c r="H13" s="147"/>
      <c r="I13" s="147"/>
      <c r="J13" s="147"/>
      <c r="K13" s="147"/>
      <c r="L13" s="147"/>
      <c r="M13" s="71"/>
      <c r="N13" s="147"/>
      <c r="O13" s="147"/>
      <c r="P13" s="147"/>
      <c r="Q13" s="147"/>
      <c r="R13" s="147"/>
      <c r="S13" s="147"/>
      <c r="T13" s="147"/>
      <c r="U13" s="147"/>
      <c r="V13" s="147"/>
      <c r="W13" s="71"/>
      <c r="X13" s="147"/>
      <c r="Y13" s="147"/>
      <c r="Z13" s="147"/>
      <c r="AA13" s="147"/>
      <c r="AB13" s="147"/>
      <c r="AC13" s="147"/>
      <c r="AD13" s="147"/>
      <c r="AE13" s="147"/>
      <c r="AF13" s="72"/>
      <c r="AG13" s="173">
        <f>COUNTIF(C13:AF13,"=Met")</f>
        <v>0</v>
      </c>
      <c r="AH13" s="174">
        <f>IF(SUM(AG13,AI13)=0,0,AG13/SUM(AG13,AI13))</f>
        <v>0</v>
      </c>
      <c r="AI13" s="175">
        <f>COUNTIF(C13:AF13,"=Not Met")</f>
        <v>0</v>
      </c>
      <c r="AJ13" s="174">
        <f>IF(SUM(AG13,AI13)=0,0,AI13/SUM(AG13,AI13))</f>
        <v>0</v>
      </c>
      <c r="AK13" s="176">
        <f>COUNTIF(C13:AF13,"=N/A")</f>
        <v>0</v>
      </c>
    </row>
    <row r="14" spans="1:37" s="113" customFormat="1">
      <c r="A14" s="160"/>
      <c r="B14" s="612" t="s">
        <v>70</v>
      </c>
      <c r="C14" s="543"/>
      <c r="D14" s="148"/>
      <c r="E14" s="148"/>
      <c r="F14" s="148"/>
      <c r="G14" s="148"/>
      <c r="H14" s="148"/>
      <c r="I14" s="148"/>
      <c r="J14" s="148"/>
      <c r="K14" s="148"/>
      <c r="L14" s="148"/>
      <c r="M14" s="177"/>
      <c r="N14" s="148"/>
      <c r="O14" s="148"/>
      <c r="P14" s="148"/>
      <c r="Q14" s="148"/>
      <c r="R14" s="148"/>
      <c r="S14" s="148"/>
      <c r="T14" s="148"/>
      <c r="U14" s="148"/>
      <c r="V14" s="148"/>
      <c r="W14" s="177"/>
      <c r="X14" s="148"/>
      <c r="Y14" s="148"/>
      <c r="Z14" s="148"/>
      <c r="AA14" s="148"/>
      <c r="AB14" s="148"/>
      <c r="AC14" s="148"/>
      <c r="AD14" s="148"/>
      <c r="AE14" s="148"/>
      <c r="AF14" s="149"/>
      <c r="AG14" s="150"/>
      <c r="AH14" s="151"/>
      <c r="AI14" s="152"/>
      <c r="AJ14" s="151"/>
      <c r="AK14" s="153"/>
    </row>
    <row r="15" spans="1:37" s="113" customFormat="1" ht="13.5" thickBot="1">
      <c r="A15" s="178"/>
      <c r="B15" s="613" t="s">
        <v>71</v>
      </c>
      <c r="C15" s="543"/>
      <c r="D15" s="148"/>
      <c r="E15" s="148"/>
      <c r="F15" s="148"/>
      <c r="G15" s="148"/>
      <c r="H15" s="148"/>
      <c r="I15" s="148"/>
      <c r="J15" s="148"/>
      <c r="K15" s="148"/>
      <c r="L15" s="148"/>
      <c r="M15" s="177"/>
      <c r="N15" s="148"/>
      <c r="O15" s="148"/>
      <c r="P15" s="148"/>
      <c r="Q15" s="148"/>
      <c r="R15" s="148"/>
      <c r="S15" s="148"/>
      <c r="T15" s="148"/>
      <c r="U15" s="148"/>
      <c r="V15" s="148"/>
      <c r="W15" s="177"/>
      <c r="X15" s="148"/>
      <c r="Y15" s="148"/>
      <c r="Z15" s="148"/>
      <c r="AA15" s="148"/>
      <c r="AB15" s="148"/>
      <c r="AC15" s="148"/>
      <c r="AD15" s="148"/>
      <c r="AE15" s="148"/>
      <c r="AF15" s="149"/>
      <c r="AG15" s="150"/>
      <c r="AH15" s="151"/>
      <c r="AI15" s="152"/>
      <c r="AJ15" s="151"/>
      <c r="AK15" s="153"/>
    </row>
    <row r="16" spans="1:37" s="113" customFormat="1" ht="19.899999999999999" customHeight="1" thickBot="1">
      <c r="A16" s="135"/>
      <c r="B16" s="137"/>
      <c r="C16" s="540" t="s">
        <v>82</v>
      </c>
      <c r="D16" s="136"/>
      <c r="E16" s="136"/>
      <c r="F16" s="136"/>
      <c r="G16" s="136"/>
      <c r="H16" s="136"/>
      <c r="I16" s="136"/>
      <c r="J16" s="136"/>
      <c r="K16" s="136"/>
      <c r="L16" s="168"/>
      <c r="M16" s="169" t="s">
        <v>82</v>
      </c>
      <c r="N16" s="136"/>
      <c r="O16" s="136"/>
      <c r="P16" s="136"/>
      <c r="Q16" s="136"/>
      <c r="R16" s="136"/>
      <c r="S16" s="136"/>
      <c r="T16" s="136"/>
      <c r="U16" s="136"/>
      <c r="V16" s="168"/>
      <c r="W16" s="169" t="s">
        <v>82</v>
      </c>
      <c r="X16" s="136"/>
      <c r="Y16" s="136"/>
      <c r="Z16" s="136"/>
      <c r="AA16" s="136"/>
      <c r="AB16" s="136"/>
      <c r="AC16" s="136"/>
      <c r="AD16" s="136"/>
      <c r="AE16" s="136"/>
      <c r="AF16" s="136"/>
      <c r="AG16" s="183"/>
      <c r="AH16" s="184"/>
      <c r="AI16" s="184"/>
      <c r="AJ16" s="184"/>
      <c r="AK16" s="185"/>
    </row>
    <row r="17" spans="1:37" s="113" customFormat="1">
      <c r="A17" s="69" t="s">
        <v>41</v>
      </c>
      <c r="B17" s="530" t="s">
        <v>211</v>
      </c>
      <c r="C17" s="541"/>
      <c r="D17" s="147"/>
      <c r="E17" s="147"/>
      <c r="F17" s="147"/>
      <c r="G17" s="147"/>
      <c r="H17" s="147"/>
      <c r="I17" s="147"/>
      <c r="J17" s="147"/>
      <c r="K17" s="147"/>
      <c r="L17" s="147"/>
      <c r="M17" s="71"/>
      <c r="N17" s="147"/>
      <c r="O17" s="147"/>
      <c r="P17" s="147"/>
      <c r="Q17" s="147"/>
      <c r="R17" s="147"/>
      <c r="S17" s="147"/>
      <c r="T17" s="147"/>
      <c r="U17" s="147"/>
      <c r="V17" s="147"/>
      <c r="W17" s="71"/>
      <c r="X17" s="147"/>
      <c r="Y17" s="147"/>
      <c r="Z17" s="147"/>
      <c r="AA17" s="147"/>
      <c r="AB17" s="147"/>
      <c r="AC17" s="147"/>
      <c r="AD17" s="147"/>
      <c r="AE17" s="147"/>
      <c r="AF17" s="72"/>
      <c r="AG17" s="179">
        <f>COUNTIF(C17:AF17,"=Met")</f>
        <v>0</v>
      </c>
      <c r="AH17" s="180">
        <f>IF(SUM(AG17,AI17)=0,0,AG17/SUM(AG17,AI17))</f>
        <v>0</v>
      </c>
      <c r="AI17" s="181">
        <f>COUNTIF(C17:AF17,"=Not Met")</f>
        <v>0</v>
      </c>
      <c r="AJ17" s="180">
        <f>IF(SUM(AG17,AI17)=0,0,AI17/SUM(AG17,AI17))</f>
        <v>0</v>
      </c>
      <c r="AK17" s="182">
        <f>COUNTIF(C17:AF17,"=N/A")</f>
        <v>0</v>
      </c>
    </row>
    <row r="18" spans="1:37" s="113" customFormat="1" ht="25.5">
      <c r="A18" s="69" t="s">
        <v>42</v>
      </c>
      <c r="B18" s="530" t="s">
        <v>84</v>
      </c>
      <c r="C18" s="541"/>
      <c r="D18" s="147"/>
      <c r="E18" s="147"/>
      <c r="F18" s="147"/>
      <c r="G18" s="147"/>
      <c r="H18" s="147"/>
      <c r="I18" s="147"/>
      <c r="J18" s="147"/>
      <c r="K18" s="147"/>
      <c r="L18" s="147"/>
      <c r="M18" s="71"/>
      <c r="N18" s="147"/>
      <c r="O18" s="147"/>
      <c r="P18" s="147"/>
      <c r="Q18" s="147"/>
      <c r="R18" s="147"/>
      <c r="S18" s="147"/>
      <c r="T18" s="147"/>
      <c r="U18" s="147"/>
      <c r="V18" s="147"/>
      <c r="W18" s="71"/>
      <c r="X18" s="147"/>
      <c r="Y18" s="147"/>
      <c r="Z18" s="147"/>
      <c r="AA18" s="147"/>
      <c r="AB18" s="147"/>
      <c r="AC18" s="147"/>
      <c r="AD18" s="147"/>
      <c r="AE18" s="147"/>
      <c r="AF18" s="72"/>
      <c r="AG18" s="179">
        <f>COUNTIF(C18:AF18,"=Met")</f>
        <v>0</v>
      </c>
      <c r="AH18" s="180">
        <f>IF(SUM(AG18,AI18)=0,0,AG18/SUM(AG18,AI18))</f>
        <v>0</v>
      </c>
      <c r="AI18" s="181">
        <f>COUNTIF(C18:AF18,"=Not Met")</f>
        <v>0</v>
      </c>
      <c r="AJ18" s="180">
        <f>IF(SUM(AG18,AI18)=0,0,AI18/SUM(AG18,AI18))</f>
        <v>0</v>
      </c>
      <c r="AK18" s="182">
        <f>COUNTIF(C18:AF18,"=N/A")</f>
        <v>0</v>
      </c>
    </row>
    <row r="19" spans="1:37" s="113" customFormat="1">
      <c r="A19" s="69" t="s">
        <v>43</v>
      </c>
      <c r="B19" s="530" t="s">
        <v>259</v>
      </c>
      <c r="C19" s="541"/>
      <c r="D19" s="147"/>
      <c r="E19" s="147"/>
      <c r="F19" s="147"/>
      <c r="G19" s="147"/>
      <c r="H19" s="147"/>
      <c r="I19" s="147"/>
      <c r="J19" s="147"/>
      <c r="K19" s="147"/>
      <c r="L19" s="147"/>
      <c r="M19" s="71"/>
      <c r="N19" s="147"/>
      <c r="O19" s="147"/>
      <c r="P19" s="147"/>
      <c r="Q19" s="147"/>
      <c r="R19" s="147"/>
      <c r="S19" s="147"/>
      <c r="T19" s="147"/>
      <c r="U19" s="147"/>
      <c r="V19" s="147"/>
      <c r="W19" s="71"/>
      <c r="X19" s="147"/>
      <c r="Y19" s="147"/>
      <c r="Z19" s="147"/>
      <c r="AA19" s="147"/>
      <c r="AB19" s="147"/>
      <c r="AC19" s="147"/>
      <c r="AD19" s="147"/>
      <c r="AE19" s="147"/>
      <c r="AF19" s="72"/>
      <c r="AG19" s="179">
        <f t="shared" ref="AG19" si="5">COUNTIF(C19:AF19,"=Met")</f>
        <v>0</v>
      </c>
      <c r="AH19" s="180">
        <f t="shared" ref="AH19" si="6">IF(SUM(AG19,AI19)=0,0,AG19/SUM(AG19,AI19))</f>
        <v>0</v>
      </c>
      <c r="AI19" s="181">
        <f t="shared" ref="AI19" si="7">COUNTIF(C19:AF19,"=Not Met")</f>
        <v>0</v>
      </c>
      <c r="AJ19" s="180">
        <f t="shared" ref="AJ19" si="8">IF(SUM(AG19,AI19)=0,0,AI19/SUM(AG19,AI19))</f>
        <v>0</v>
      </c>
      <c r="AK19" s="182">
        <f t="shared" ref="AK19" si="9">COUNTIF(C19:AF19,"=N/A")</f>
        <v>0</v>
      </c>
    </row>
    <row r="20" spans="1:37" s="113" customFormat="1">
      <c r="A20" s="69" t="s">
        <v>44</v>
      </c>
      <c r="B20" s="530" t="s">
        <v>76</v>
      </c>
      <c r="C20" s="541"/>
      <c r="D20" s="147"/>
      <c r="E20" s="147"/>
      <c r="F20" s="147"/>
      <c r="G20" s="147"/>
      <c r="H20" s="147"/>
      <c r="I20" s="147"/>
      <c r="J20" s="147"/>
      <c r="K20" s="147"/>
      <c r="L20" s="147"/>
      <c r="M20" s="71"/>
      <c r="N20" s="147"/>
      <c r="O20" s="147"/>
      <c r="P20" s="147"/>
      <c r="Q20" s="147"/>
      <c r="R20" s="147"/>
      <c r="S20" s="147"/>
      <c r="T20" s="147"/>
      <c r="U20" s="147"/>
      <c r="V20" s="147"/>
      <c r="W20" s="71"/>
      <c r="X20" s="147"/>
      <c r="Y20" s="147"/>
      <c r="Z20" s="147"/>
      <c r="AA20" s="147"/>
      <c r="AB20" s="147"/>
      <c r="AC20" s="147"/>
      <c r="AD20" s="147"/>
      <c r="AE20" s="147"/>
      <c r="AF20" s="72"/>
      <c r="AG20" s="179">
        <f>COUNTIF(C20:AF20,"=Met")</f>
        <v>0</v>
      </c>
      <c r="AH20" s="180">
        <f>IF(SUM(AG20,AI20)=0,0,AG20/SUM(AG20,AI20))</f>
        <v>0</v>
      </c>
      <c r="AI20" s="181">
        <f>COUNTIF(C20:AF20,"=Not Met")</f>
        <v>0</v>
      </c>
      <c r="AJ20" s="180">
        <f>IF(SUM(AG20,AI20)=0,0,AI20/SUM(AG20,AI20))</f>
        <v>0</v>
      </c>
      <c r="AK20" s="182">
        <f>COUNTIF(C20:AF20,"=N/A")</f>
        <v>0</v>
      </c>
    </row>
    <row r="21" spans="1:37" s="113" customFormat="1">
      <c r="A21" s="69" t="s">
        <v>45</v>
      </c>
      <c r="B21" s="530" t="s">
        <v>83</v>
      </c>
      <c r="C21" s="541"/>
      <c r="D21" s="147"/>
      <c r="E21" s="147"/>
      <c r="F21" s="147"/>
      <c r="G21" s="147"/>
      <c r="H21" s="147"/>
      <c r="I21" s="147"/>
      <c r="J21" s="147"/>
      <c r="K21" s="147"/>
      <c r="L21" s="147"/>
      <c r="M21" s="71"/>
      <c r="N21" s="147"/>
      <c r="O21" s="147"/>
      <c r="P21" s="147"/>
      <c r="Q21" s="147"/>
      <c r="R21" s="147"/>
      <c r="S21" s="147"/>
      <c r="T21" s="147"/>
      <c r="U21" s="147"/>
      <c r="V21" s="147"/>
      <c r="W21" s="71"/>
      <c r="X21" s="147"/>
      <c r="Y21" s="147"/>
      <c r="Z21" s="147"/>
      <c r="AA21" s="147"/>
      <c r="AB21" s="147"/>
      <c r="AC21" s="147"/>
      <c r="AD21" s="147"/>
      <c r="AE21" s="147"/>
      <c r="AF21" s="72"/>
      <c r="AG21" s="179">
        <f t="shared" ref="AG21:AG23" si="10">COUNTIF(C21:AF21,"=Met")</f>
        <v>0</v>
      </c>
      <c r="AH21" s="180">
        <f t="shared" ref="AH21:AH23" si="11">IF(SUM(AG21,AI21)=0,0,AG21/SUM(AG21,AI21))</f>
        <v>0</v>
      </c>
      <c r="AI21" s="181">
        <f t="shared" ref="AI21:AI23" si="12">COUNTIF(C21:AF21,"=Not Met")</f>
        <v>0</v>
      </c>
      <c r="AJ21" s="180">
        <f t="shared" ref="AJ21:AJ23" si="13">IF(SUM(AG21,AI21)=0,0,AI21/SUM(AG21,AI21))</f>
        <v>0</v>
      </c>
      <c r="AK21" s="182">
        <f t="shared" ref="AK21:AK23" si="14">COUNTIF(C21:AF21,"=N/A")</f>
        <v>0</v>
      </c>
    </row>
    <row r="22" spans="1:37" s="113" customFormat="1">
      <c r="A22" s="69" t="s">
        <v>46</v>
      </c>
      <c r="B22" s="530" t="s">
        <v>93</v>
      </c>
      <c r="C22" s="541"/>
      <c r="D22" s="147"/>
      <c r="E22" s="147"/>
      <c r="F22" s="147"/>
      <c r="G22" s="147"/>
      <c r="H22" s="147"/>
      <c r="I22" s="147"/>
      <c r="J22" s="147"/>
      <c r="K22" s="147"/>
      <c r="L22" s="147"/>
      <c r="M22" s="71"/>
      <c r="N22" s="147"/>
      <c r="O22" s="147"/>
      <c r="P22" s="147"/>
      <c r="Q22" s="147"/>
      <c r="R22" s="147"/>
      <c r="S22" s="147"/>
      <c r="T22" s="147"/>
      <c r="U22" s="147"/>
      <c r="V22" s="147"/>
      <c r="W22" s="71"/>
      <c r="X22" s="147"/>
      <c r="Y22" s="147"/>
      <c r="Z22" s="147"/>
      <c r="AA22" s="147"/>
      <c r="AB22" s="147"/>
      <c r="AC22" s="147"/>
      <c r="AD22" s="147"/>
      <c r="AE22" s="147"/>
      <c r="AF22" s="72"/>
      <c r="AG22" s="179">
        <f t="shared" si="10"/>
        <v>0</v>
      </c>
      <c r="AH22" s="180">
        <f t="shared" si="11"/>
        <v>0</v>
      </c>
      <c r="AI22" s="181">
        <f t="shared" si="12"/>
        <v>0</v>
      </c>
      <c r="AJ22" s="180">
        <f t="shared" si="13"/>
        <v>0</v>
      </c>
      <c r="AK22" s="182">
        <f t="shared" si="14"/>
        <v>0</v>
      </c>
    </row>
    <row r="23" spans="1:37" s="113" customFormat="1">
      <c r="A23" s="69" t="s">
        <v>47</v>
      </c>
      <c r="B23" s="530" t="s">
        <v>209</v>
      </c>
      <c r="C23" s="541"/>
      <c r="D23" s="147"/>
      <c r="E23" s="147"/>
      <c r="F23" s="147"/>
      <c r="G23" s="147"/>
      <c r="H23" s="147"/>
      <c r="I23" s="147"/>
      <c r="J23" s="147"/>
      <c r="K23" s="147"/>
      <c r="L23" s="147"/>
      <c r="M23" s="71"/>
      <c r="N23" s="147"/>
      <c r="O23" s="147"/>
      <c r="P23" s="147"/>
      <c r="Q23" s="147"/>
      <c r="R23" s="147"/>
      <c r="S23" s="147"/>
      <c r="T23" s="147"/>
      <c r="U23" s="147"/>
      <c r="V23" s="147"/>
      <c r="W23" s="71"/>
      <c r="X23" s="147"/>
      <c r="Y23" s="147"/>
      <c r="Z23" s="147"/>
      <c r="AA23" s="147"/>
      <c r="AB23" s="147"/>
      <c r="AC23" s="147"/>
      <c r="AD23" s="147"/>
      <c r="AE23" s="147"/>
      <c r="AF23" s="72"/>
      <c r="AG23" s="179">
        <f t="shared" si="10"/>
        <v>0</v>
      </c>
      <c r="AH23" s="180">
        <f t="shared" si="11"/>
        <v>0</v>
      </c>
      <c r="AI23" s="181">
        <f t="shared" si="12"/>
        <v>0</v>
      </c>
      <c r="AJ23" s="180">
        <f t="shared" si="13"/>
        <v>0</v>
      </c>
      <c r="AK23" s="182">
        <f t="shared" si="14"/>
        <v>0</v>
      </c>
    </row>
    <row r="24" spans="1:37" s="113" customFormat="1" ht="38.25">
      <c r="A24" s="154" t="s">
        <v>48</v>
      </c>
      <c r="B24" s="530" t="s">
        <v>591</v>
      </c>
      <c r="C24" s="541"/>
      <c r="D24" s="147"/>
      <c r="E24" s="147"/>
      <c r="F24" s="147"/>
      <c r="G24" s="147"/>
      <c r="H24" s="147"/>
      <c r="I24" s="147"/>
      <c r="J24" s="147"/>
      <c r="K24" s="147"/>
      <c r="L24" s="147"/>
      <c r="M24" s="71"/>
      <c r="N24" s="147"/>
      <c r="O24" s="147"/>
      <c r="P24" s="147"/>
      <c r="Q24" s="147"/>
      <c r="R24" s="147"/>
      <c r="S24" s="147"/>
      <c r="T24" s="147"/>
      <c r="U24" s="147"/>
      <c r="V24" s="147"/>
      <c r="W24" s="71"/>
      <c r="X24" s="147"/>
      <c r="Y24" s="147"/>
      <c r="Z24" s="147"/>
      <c r="AA24" s="147"/>
      <c r="AB24" s="147"/>
      <c r="AC24" s="147"/>
      <c r="AD24" s="147"/>
      <c r="AE24" s="147"/>
      <c r="AF24" s="73"/>
      <c r="AG24" s="64">
        <f t="shared" ref="AG24:AG25" si="15">COUNTIF(C24:AF24,"=Met")</f>
        <v>0</v>
      </c>
      <c r="AH24" s="65">
        <f t="shared" ref="AH24:AH25" si="16">IF(SUM(AG24,AI24)=0,0,AG24/SUM(AG24,AI24))</f>
        <v>0</v>
      </c>
      <c r="AI24" s="66">
        <f t="shared" ref="AI24:AI25" si="17">COUNTIF(C24:AF24,"=Not Met")</f>
        <v>0</v>
      </c>
      <c r="AJ24" s="65">
        <f t="shared" ref="AJ24:AJ25" si="18">IF(SUM(AG24,AI24)=0,0,AI24/SUM(AG24,AI24))</f>
        <v>0</v>
      </c>
      <c r="AK24" s="67">
        <f t="shared" ref="AK24:AK25" si="19">COUNTIF(C24:AF24,"=N/A")</f>
        <v>0</v>
      </c>
    </row>
    <row r="25" spans="1:37" s="113" customFormat="1" ht="26.25" thickBot="1">
      <c r="A25" s="154" t="s">
        <v>49</v>
      </c>
      <c r="B25" s="530" t="s">
        <v>592</v>
      </c>
      <c r="C25" s="541"/>
      <c r="D25" s="147"/>
      <c r="E25" s="147"/>
      <c r="F25" s="147"/>
      <c r="G25" s="147"/>
      <c r="H25" s="147"/>
      <c r="I25" s="147"/>
      <c r="J25" s="147"/>
      <c r="K25" s="147"/>
      <c r="L25" s="147"/>
      <c r="M25" s="71"/>
      <c r="N25" s="147"/>
      <c r="O25" s="147"/>
      <c r="P25" s="147"/>
      <c r="Q25" s="147"/>
      <c r="R25" s="147"/>
      <c r="S25" s="147"/>
      <c r="T25" s="147"/>
      <c r="U25" s="147"/>
      <c r="V25" s="147"/>
      <c r="W25" s="71"/>
      <c r="X25" s="147"/>
      <c r="Y25" s="147"/>
      <c r="Z25" s="147"/>
      <c r="AA25" s="147"/>
      <c r="AB25" s="147"/>
      <c r="AC25" s="147"/>
      <c r="AD25" s="147"/>
      <c r="AE25" s="147"/>
      <c r="AF25" s="73"/>
      <c r="AG25" s="64">
        <f t="shared" si="15"/>
        <v>0</v>
      </c>
      <c r="AH25" s="65">
        <f t="shared" si="16"/>
        <v>0</v>
      </c>
      <c r="AI25" s="66">
        <f t="shared" si="17"/>
        <v>0</v>
      </c>
      <c r="AJ25" s="65">
        <f t="shared" si="18"/>
        <v>0</v>
      </c>
      <c r="AK25" s="67">
        <f t="shared" si="19"/>
        <v>0</v>
      </c>
    </row>
    <row r="26" spans="1:37" s="113" customFormat="1" ht="19.899999999999999" customHeight="1" thickBot="1">
      <c r="A26" s="135"/>
      <c r="B26" s="137"/>
      <c r="C26" s="540" t="s">
        <v>85</v>
      </c>
      <c r="D26" s="136"/>
      <c r="E26" s="136"/>
      <c r="F26" s="136"/>
      <c r="G26" s="136"/>
      <c r="H26" s="136"/>
      <c r="I26" s="136"/>
      <c r="J26" s="136"/>
      <c r="K26" s="136"/>
      <c r="L26" s="168"/>
      <c r="M26" s="169" t="s">
        <v>85</v>
      </c>
      <c r="N26" s="136"/>
      <c r="O26" s="136"/>
      <c r="P26" s="136"/>
      <c r="Q26" s="136"/>
      <c r="R26" s="136"/>
      <c r="S26" s="136"/>
      <c r="T26" s="136"/>
      <c r="U26" s="136"/>
      <c r="V26" s="168"/>
      <c r="W26" s="169" t="s">
        <v>85</v>
      </c>
      <c r="X26" s="136"/>
      <c r="Y26" s="136"/>
      <c r="Z26" s="136"/>
      <c r="AA26" s="136"/>
      <c r="AB26" s="136"/>
      <c r="AC26" s="136"/>
      <c r="AD26" s="136"/>
      <c r="AE26" s="136"/>
      <c r="AF26" s="136"/>
      <c r="AG26" s="183"/>
      <c r="AH26" s="184"/>
      <c r="AI26" s="184"/>
      <c r="AJ26" s="184"/>
      <c r="AK26" s="185"/>
    </row>
    <row r="27" spans="1:37" s="113" customFormat="1">
      <c r="A27" s="172" t="s">
        <v>50</v>
      </c>
      <c r="B27" s="776" t="s">
        <v>115</v>
      </c>
      <c r="C27" s="541"/>
      <c r="D27" s="147"/>
      <c r="E27" s="147"/>
      <c r="F27" s="147"/>
      <c r="G27" s="147"/>
      <c r="H27" s="147"/>
      <c r="I27" s="147"/>
      <c r="J27" s="147"/>
      <c r="K27" s="147"/>
      <c r="L27" s="147"/>
      <c r="M27" s="71"/>
      <c r="N27" s="147"/>
      <c r="O27" s="147"/>
      <c r="P27" s="147"/>
      <c r="Q27" s="147"/>
      <c r="R27" s="147"/>
      <c r="S27" s="147"/>
      <c r="T27" s="147"/>
      <c r="U27" s="147"/>
      <c r="V27" s="147"/>
      <c r="W27" s="71"/>
      <c r="X27" s="147"/>
      <c r="Y27" s="147"/>
      <c r="Z27" s="147"/>
      <c r="AA27" s="147"/>
      <c r="AB27" s="147"/>
      <c r="AC27" s="147"/>
      <c r="AD27" s="147"/>
      <c r="AE27" s="147"/>
      <c r="AF27" s="72"/>
      <c r="AG27" s="179">
        <f>COUNTIF(C27:AF27,"=Met")</f>
        <v>0</v>
      </c>
      <c r="AH27" s="180">
        <f>IF(SUM(AG27,AI27)=0,0,AG27/SUM(AG27,AI27))</f>
        <v>0</v>
      </c>
      <c r="AI27" s="181">
        <f>COUNTIF(C27:AF27,"=Not Met")</f>
        <v>0</v>
      </c>
      <c r="AJ27" s="180">
        <f>IF(SUM(AG27,AI27)=0,0,AI27/SUM(AG27,AI27))</f>
        <v>0</v>
      </c>
      <c r="AK27" s="182">
        <f>COUNTIF(C27:AF27,"=N/A")</f>
        <v>0</v>
      </c>
    </row>
    <row r="28" spans="1:37" s="113" customFormat="1">
      <c r="A28" s="155"/>
      <c r="B28" s="612" t="s">
        <v>77</v>
      </c>
      <c r="C28" s="545"/>
      <c r="D28" s="158"/>
      <c r="E28" s="158"/>
      <c r="F28" s="158"/>
      <c r="G28" s="158"/>
      <c r="H28" s="158"/>
      <c r="I28" s="158"/>
      <c r="J28" s="158"/>
      <c r="K28" s="158"/>
      <c r="L28" s="158"/>
      <c r="M28" s="186"/>
      <c r="N28" s="158"/>
      <c r="O28" s="158"/>
      <c r="P28" s="158"/>
      <c r="Q28" s="158"/>
      <c r="R28" s="158"/>
      <c r="S28" s="158"/>
      <c r="T28" s="158"/>
      <c r="U28" s="158"/>
      <c r="V28" s="158"/>
      <c r="W28" s="186"/>
      <c r="X28" s="158"/>
      <c r="Y28" s="158"/>
      <c r="Z28" s="158"/>
      <c r="AA28" s="158"/>
      <c r="AB28" s="158"/>
      <c r="AC28" s="158"/>
      <c r="AD28" s="158"/>
      <c r="AE28" s="158"/>
      <c r="AF28" s="159"/>
      <c r="AG28" s="150"/>
      <c r="AH28" s="151"/>
      <c r="AI28" s="152"/>
      <c r="AJ28" s="151"/>
      <c r="AK28" s="153"/>
    </row>
    <row r="29" spans="1:37" s="113" customFormat="1">
      <c r="A29" s="157" t="s">
        <v>51</v>
      </c>
      <c r="B29" s="777" t="s">
        <v>106</v>
      </c>
      <c r="C29" s="543"/>
      <c r="D29" s="148"/>
      <c r="E29" s="148"/>
      <c r="F29" s="148"/>
      <c r="G29" s="148"/>
      <c r="H29" s="148"/>
      <c r="I29" s="148"/>
      <c r="J29" s="148"/>
      <c r="K29" s="148"/>
      <c r="L29" s="148"/>
      <c r="M29" s="177"/>
      <c r="N29" s="148"/>
      <c r="O29" s="148"/>
      <c r="P29" s="148"/>
      <c r="Q29" s="148"/>
      <c r="R29" s="148"/>
      <c r="S29" s="148"/>
      <c r="T29" s="148"/>
      <c r="U29" s="148"/>
      <c r="V29" s="148"/>
      <c r="W29" s="177"/>
      <c r="X29" s="148"/>
      <c r="Y29" s="148"/>
      <c r="Z29" s="148"/>
      <c r="AA29" s="148"/>
      <c r="AB29" s="148"/>
      <c r="AC29" s="148"/>
      <c r="AD29" s="148"/>
      <c r="AE29" s="148"/>
      <c r="AF29" s="149"/>
      <c r="AG29" s="179">
        <f>COUNTIF(C29:AF29,"=Met")</f>
        <v>0</v>
      </c>
      <c r="AH29" s="180">
        <f>IF(SUM(AG29,AI29)=0,0,AG29/SUM(AG29,AI29))</f>
        <v>0</v>
      </c>
      <c r="AI29" s="181">
        <f>COUNTIF(C29:AF29,"=Not Met")</f>
        <v>0</v>
      </c>
      <c r="AJ29" s="180">
        <f>IF(SUM(AG29,AI29)=0,0,AI29/SUM(AG29,AI29))</f>
        <v>0</v>
      </c>
      <c r="AK29" s="182">
        <f>COUNTIF(C29:AF29,"=N/A")</f>
        <v>0</v>
      </c>
    </row>
    <row r="30" spans="1:37" s="113" customFormat="1">
      <c r="A30" s="157" t="s">
        <v>52</v>
      </c>
      <c r="B30" s="609" t="s">
        <v>87</v>
      </c>
      <c r="C30" s="70"/>
      <c r="D30" s="156"/>
      <c r="E30" s="156"/>
      <c r="F30" s="156"/>
      <c r="G30" s="156"/>
      <c r="H30" s="156"/>
      <c r="I30" s="156"/>
      <c r="J30" s="156"/>
      <c r="K30" s="156"/>
      <c r="L30" s="156"/>
      <c r="M30" s="74"/>
      <c r="N30" s="156"/>
      <c r="O30" s="156"/>
      <c r="P30" s="156"/>
      <c r="Q30" s="156"/>
      <c r="R30" s="156"/>
      <c r="S30" s="156"/>
      <c r="T30" s="156"/>
      <c r="U30" s="156"/>
      <c r="V30" s="156"/>
      <c r="W30" s="74"/>
      <c r="X30" s="156"/>
      <c r="Y30" s="156"/>
      <c r="Z30" s="156"/>
      <c r="AA30" s="156"/>
      <c r="AB30" s="156"/>
      <c r="AC30" s="156"/>
      <c r="AD30" s="156"/>
      <c r="AE30" s="156"/>
      <c r="AF30" s="75"/>
      <c r="AG30" s="179">
        <f>COUNTIF(C30:AF30,"=Met")</f>
        <v>0</v>
      </c>
      <c r="AH30" s="180">
        <f>IF(SUM(AG30,AI30)=0,0,AG30/SUM(AG30,AI30))</f>
        <v>0</v>
      </c>
      <c r="AI30" s="181">
        <f>COUNTIF(C30:AF30,"=Not Met")</f>
        <v>0</v>
      </c>
      <c r="AJ30" s="180">
        <f>IF(SUM(AG30,AI30)=0,0,AI30/SUM(AG30,AI30))</f>
        <v>0</v>
      </c>
      <c r="AK30" s="182">
        <f>COUNTIF(C30:AF30,"=N/A")</f>
        <v>0</v>
      </c>
    </row>
    <row r="31" spans="1:37" s="113" customFormat="1" ht="25.5">
      <c r="A31" s="546" t="s">
        <v>53</v>
      </c>
      <c r="B31" s="609" t="s">
        <v>107</v>
      </c>
      <c r="C31" s="624"/>
      <c r="D31" s="156"/>
      <c r="E31" s="156"/>
      <c r="F31" s="156"/>
      <c r="G31" s="156"/>
      <c r="H31" s="156"/>
      <c r="I31" s="156"/>
      <c r="J31" s="156"/>
      <c r="K31" s="156"/>
      <c r="L31" s="156"/>
      <c r="M31" s="74"/>
      <c r="N31" s="156"/>
      <c r="O31" s="156"/>
      <c r="P31" s="156"/>
      <c r="Q31" s="156"/>
      <c r="R31" s="156"/>
      <c r="S31" s="156"/>
      <c r="T31" s="156"/>
      <c r="U31" s="156"/>
      <c r="V31" s="156"/>
      <c r="W31" s="74"/>
      <c r="X31" s="156"/>
      <c r="Y31" s="156"/>
      <c r="Z31" s="156"/>
      <c r="AA31" s="156"/>
      <c r="AB31" s="156"/>
      <c r="AC31" s="156"/>
      <c r="AD31" s="156"/>
      <c r="AE31" s="156"/>
      <c r="AF31" s="75"/>
      <c r="AG31" s="179">
        <f>COUNTIF(C31:AF31,"=Met")</f>
        <v>0</v>
      </c>
      <c r="AH31" s="180">
        <f>IF(SUM(AG31,AI31)=0,0,AG31/SUM(AG31,AI31))</f>
        <v>0</v>
      </c>
      <c r="AI31" s="181">
        <f>COUNTIF(C31:AF31,"=Not Met")</f>
        <v>0</v>
      </c>
      <c r="AJ31" s="180">
        <f>IF(SUM(AG31,AI31)=0,0,AI31/SUM(AG31,AI31))</f>
        <v>0</v>
      </c>
      <c r="AK31" s="182">
        <f>COUNTIF(C31:AF31,"=N/A")</f>
        <v>0</v>
      </c>
    </row>
    <row r="32" spans="1:37" s="113" customFormat="1" ht="13.5" thickBot="1">
      <c r="A32" s="120" t="s">
        <v>54</v>
      </c>
      <c r="B32" s="618" t="s">
        <v>257</v>
      </c>
      <c r="C32" s="544"/>
      <c r="D32" s="156"/>
      <c r="E32" s="156"/>
      <c r="F32" s="156"/>
      <c r="G32" s="156"/>
      <c r="H32" s="156"/>
      <c r="I32" s="156"/>
      <c r="J32" s="156"/>
      <c r="K32" s="156"/>
      <c r="L32" s="156"/>
      <c r="M32" s="74"/>
      <c r="N32" s="156"/>
      <c r="O32" s="156"/>
      <c r="P32" s="156"/>
      <c r="Q32" s="156"/>
      <c r="R32" s="156"/>
      <c r="S32" s="156"/>
      <c r="T32" s="156"/>
      <c r="U32" s="156"/>
      <c r="V32" s="156"/>
      <c r="W32" s="74"/>
      <c r="X32" s="156"/>
      <c r="Y32" s="156"/>
      <c r="Z32" s="156"/>
      <c r="AA32" s="156"/>
      <c r="AB32" s="156"/>
      <c r="AC32" s="156"/>
      <c r="AD32" s="156"/>
      <c r="AE32" s="156"/>
      <c r="AF32" s="75"/>
      <c r="AG32" s="517">
        <f>COUNTIF(C32:AF32,"=Met")</f>
        <v>0</v>
      </c>
      <c r="AH32" s="518">
        <f>IF(SUM(AG32,AI32)=0,0,AG32/SUM(AG32,AI32))</f>
        <v>0</v>
      </c>
      <c r="AI32" s="519">
        <f>COUNTIF(C32:AF32,"=Not Met")</f>
        <v>0</v>
      </c>
      <c r="AJ32" s="518">
        <f>IF(SUM(AG32,AI32)=0,0,AI32/SUM(AG32,AI32))</f>
        <v>0</v>
      </c>
      <c r="AK32" s="520">
        <f>COUNTIF(C32:AF32,"=N/A")</f>
        <v>0</v>
      </c>
    </row>
    <row r="33" spans="1:37" s="14" customFormat="1" ht="13.9" customHeight="1" thickBot="1">
      <c r="A33" s="107"/>
      <c r="B33" s="79" t="s">
        <v>55</v>
      </c>
      <c r="C33" s="513"/>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5"/>
      <c r="AG33" s="78"/>
      <c r="AH33" s="78"/>
      <c r="AI33" s="78"/>
      <c r="AJ33" s="78"/>
      <c r="AK33" s="78"/>
    </row>
    <row r="34" spans="1:37" s="113" customFormat="1" ht="13.9" customHeight="1" thickBot="1">
      <c r="A34" s="121"/>
      <c r="B34" s="122"/>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24"/>
      <c r="AH34" s="167"/>
      <c r="AI34" s="124"/>
      <c r="AJ34" s="167"/>
      <c r="AK34" s="124"/>
    </row>
    <row r="35" spans="1:37" s="113" customFormat="1">
      <c r="A35" s="121"/>
      <c r="B35" s="161" t="s">
        <v>78</v>
      </c>
      <c r="C35" s="162" t="str">
        <f t="shared" ref="C35:AF35" si="20">IF(MIN(C14,C14)=0,"",MIN(C14,C14))</f>
        <v/>
      </c>
      <c r="D35" s="162" t="str">
        <f t="shared" si="20"/>
        <v/>
      </c>
      <c r="E35" s="163" t="str">
        <f t="shared" si="20"/>
        <v/>
      </c>
      <c r="F35" s="163" t="str">
        <f t="shared" si="20"/>
        <v/>
      </c>
      <c r="G35" s="163" t="str">
        <f t="shared" si="20"/>
        <v/>
      </c>
      <c r="H35" s="163" t="str">
        <f t="shared" si="20"/>
        <v/>
      </c>
      <c r="I35" s="163" t="str">
        <f t="shared" si="20"/>
        <v/>
      </c>
      <c r="J35" s="163" t="str">
        <f t="shared" si="20"/>
        <v/>
      </c>
      <c r="K35" s="163" t="str">
        <f t="shared" si="20"/>
        <v/>
      </c>
      <c r="L35" s="163" t="str">
        <f t="shared" si="20"/>
        <v/>
      </c>
      <c r="M35" s="163" t="str">
        <f t="shared" si="20"/>
        <v/>
      </c>
      <c r="N35" s="163" t="str">
        <f t="shared" si="20"/>
        <v/>
      </c>
      <c r="O35" s="163" t="str">
        <f t="shared" si="20"/>
        <v/>
      </c>
      <c r="P35" s="163" t="str">
        <f t="shared" si="20"/>
        <v/>
      </c>
      <c r="Q35" s="163" t="str">
        <f t="shared" si="20"/>
        <v/>
      </c>
      <c r="R35" s="163" t="str">
        <f t="shared" si="20"/>
        <v/>
      </c>
      <c r="S35" s="163" t="str">
        <f t="shared" si="20"/>
        <v/>
      </c>
      <c r="T35" s="163" t="str">
        <f t="shared" si="20"/>
        <v/>
      </c>
      <c r="U35" s="163" t="str">
        <f t="shared" si="20"/>
        <v/>
      </c>
      <c r="V35" s="163" t="str">
        <f t="shared" si="20"/>
        <v/>
      </c>
      <c r="W35" s="163" t="str">
        <f t="shared" si="20"/>
        <v/>
      </c>
      <c r="X35" s="163" t="str">
        <f t="shared" si="20"/>
        <v/>
      </c>
      <c r="Y35" s="163" t="str">
        <f t="shared" si="20"/>
        <v/>
      </c>
      <c r="Z35" s="163" t="str">
        <f t="shared" si="20"/>
        <v/>
      </c>
      <c r="AA35" s="163" t="str">
        <f t="shared" si="20"/>
        <v/>
      </c>
      <c r="AB35" s="163" t="str">
        <f t="shared" si="20"/>
        <v/>
      </c>
      <c r="AC35" s="163" t="str">
        <f t="shared" si="20"/>
        <v/>
      </c>
      <c r="AD35" s="163" t="str">
        <f t="shared" si="20"/>
        <v/>
      </c>
      <c r="AE35" s="163" t="str">
        <f t="shared" si="20"/>
        <v/>
      </c>
      <c r="AF35" s="534" t="str">
        <f t="shared" si="20"/>
        <v/>
      </c>
      <c r="AG35" s="90"/>
      <c r="AH35" s="90"/>
      <c r="AI35" s="90"/>
      <c r="AJ35" s="90"/>
      <c r="AK35" s="90"/>
    </row>
    <row r="36" spans="1:37" s="113" customFormat="1" ht="13.5" thickBot="1">
      <c r="A36" s="121"/>
      <c r="B36" s="161" t="s">
        <v>79</v>
      </c>
      <c r="C36" s="164" t="str">
        <f t="shared" ref="C36:AF36" si="21">IF(MAX(C15,C15)=0,"",MAX(C15,C15))</f>
        <v/>
      </c>
      <c r="D36" s="164" t="str">
        <f t="shared" si="21"/>
        <v/>
      </c>
      <c r="E36" s="165" t="str">
        <f t="shared" si="21"/>
        <v/>
      </c>
      <c r="F36" s="165" t="str">
        <f t="shared" si="21"/>
        <v/>
      </c>
      <c r="G36" s="165" t="str">
        <f t="shared" si="21"/>
        <v/>
      </c>
      <c r="H36" s="165" t="str">
        <f t="shared" si="21"/>
        <v/>
      </c>
      <c r="I36" s="165" t="str">
        <f t="shared" si="21"/>
        <v/>
      </c>
      <c r="J36" s="165" t="str">
        <f t="shared" si="21"/>
        <v/>
      </c>
      <c r="K36" s="165" t="str">
        <f t="shared" si="21"/>
        <v/>
      </c>
      <c r="L36" s="165" t="str">
        <f t="shared" si="21"/>
        <v/>
      </c>
      <c r="M36" s="165" t="str">
        <f t="shared" si="21"/>
        <v/>
      </c>
      <c r="N36" s="165" t="str">
        <f t="shared" si="21"/>
        <v/>
      </c>
      <c r="O36" s="165" t="str">
        <f t="shared" si="21"/>
        <v/>
      </c>
      <c r="P36" s="165" t="str">
        <f t="shared" si="21"/>
        <v/>
      </c>
      <c r="Q36" s="165" t="str">
        <f t="shared" si="21"/>
        <v/>
      </c>
      <c r="R36" s="165" t="str">
        <f t="shared" si="21"/>
        <v/>
      </c>
      <c r="S36" s="165" t="str">
        <f t="shared" si="21"/>
        <v/>
      </c>
      <c r="T36" s="165" t="str">
        <f t="shared" si="21"/>
        <v/>
      </c>
      <c r="U36" s="165" t="str">
        <f t="shared" si="21"/>
        <v/>
      </c>
      <c r="V36" s="165" t="str">
        <f t="shared" si="21"/>
        <v/>
      </c>
      <c r="W36" s="165" t="str">
        <f t="shared" si="21"/>
        <v/>
      </c>
      <c r="X36" s="165" t="str">
        <f t="shared" si="21"/>
        <v/>
      </c>
      <c r="Y36" s="165" t="str">
        <f t="shared" si="21"/>
        <v/>
      </c>
      <c r="Z36" s="165" t="str">
        <f t="shared" si="21"/>
        <v/>
      </c>
      <c r="AA36" s="165" t="str">
        <f t="shared" si="21"/>
        <v/>
      </c>
      <c r="AB36" s="165" t="str">
        <f t="shared" si="21"/>
        <v/>
      </c>
      <c r="AC36" s="165" t="str">
        <f t="shared" si="21"/>
        <v/>
      </c>
      <c r="AD36" s="165" t="str">
        <f t="shared" si="21"/>
        <v/>
      </c>
      <c r="AE36" s="165" t="str">
        <f t="shared" si="21"/>
        <v/>
      </c>
      <c r="AF36" s="535" t="str">
        <f t="shared" si="21"/>
        <v/>
      </c>
      <c r="AG36" s="90"/>
      <c r="AH36" s="90"/>
      <c r="AI36" s="90"/>
      <c r="AJ36" s="90"/>
      <c r="AK36" s="90"/>
    </row>
    <row r="37" spans="1:37" s="113" customFormat="1" ht="13.9" customHeight="1" thickBot="1">
      <c r="A37" s="121"/>
      <c r="B37" s="122"/>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24"/>
      <c r="AH37" s="167"/>
      <c r="AI37" s="124"/>
      <c r="AJ37" s="167"/>
      <c r="AK37" s="124"/>
    </row>
    <row r="38" spans="1:37" s="113" customFormat="1" ht="13.9" customHeight="1">
      <c r="A38" s="121"/>
      <c r="B38" s="79" t="s">
        <v>56</v>
      </c>
      <c r="C38" s="97">
        <f t="shared" ref="C38:AF38" si="22">COUNTIF(C13:C32,"=Met")</f>
        <v>0</v>
      </c>
      <c r="D38" s="98">
        <f t="shared" si="22"/>
        <v>0</v>
      </c>
      <c r="E38" s="98">
        <f t="shared" si="22"/>
        <v>0</v>
      </c>
      <c r="F38" s="98">
        <f t="shared" si="22"/>
        <v>0</v>
      </c>
      <c r="G38" s="98">
        <f t="shared" si="22"/>
        <v>0</v>
      </c>
      <c r="H38" s="98">
        <f t="shared" si="22"/>
        <v>0</v>
      </c>
      <c r="I38" s="98">
        <f t="shared" si="22"/>
        <v>0</v>
      </c>
      <c r="J38" s="98">
        <f t="shared" si="22"/>
        <v>0</v>
      </c>
      <c r="K38" s="98">
        <f t="shared" si="22"/>
        <v>0</v>
      </c>
      <c r="L38" s="98">
        <f t="shared" si="22"/>
        <v>0</v>
      </c>
      <c r="M38" s="98">
        <f t="shared" si="22"/>
        <v>0</v>
      </c>
      <c r="N38" s="98">
        <f t="shared" si="22"/>
        <v>0</v>
      </c>
      <c r="O38" s="98">
        <f t="shared" si="22"/>
        <v>0</v>
      </c>
      <c r="P38" s="98">
        <f t="shared" si="22"/>
        <v>0</v>
      </c>
      <c r="Q38" s="98">
        <f t="shared" si="22"/>
        <v>0</v>
      </c>
      <c r="R38" s="98">
        <f t="shared" si="22"/>
        <v>0</v>
      </c>
      <c r="S38" s="98">
        <f t="shared" si="22"/>
        <v>0</v>
      </c>
      <c r="T38" s="98">
        <f t="shared" si="22"/>
        <v>0</v>
      </c>
      <c r="U38" s="98">
        <f t="shared" si="22"/>
        <v>0</v>
      </c>
      <c r="V38" s="98">
        <f t="shared" si="22"/>
        <v>0</v>
      </c>
      <c r="W38" s="98">
        <f t="shared" si="22"/>
        <v>0</v>
      </c>
      <c r="X38" s="98">
        <f t="shared" si="22"/>
        <v>0</v>
      </c>
      <c r="Y38" s="98">
        <f t="shared" si="22"/>
        <v>0</v>
      </c>
      <c r="Z38" s="98">
        <f t="shared" si="22"/>
        <v>0</v>
      </c>
      <c r="AA38" s="98">
        <f t="shared" si="22"/>
        <v>0</v>
      </c>
      <c r="AB38" s="98">
        <f t="shared" si="22"/>
        <v>0</v>
      </c>
      <c r="AC38" s="98">
        <f t="shared" si="22"/>
        <v>0</v>
      </c>
      <c r="AD38" s="98">
        <f t="shared" si="22"/>
        <v>0</v>
      </c>
      <c r="AE38" s="98">
        <f t="shared" si="22"/>
        <v>0</v>
      </c>
      <c r="AF38" s="99">
        <f t="shared" si="22"/>
        <v>0</v>
      </c>
      <c r="AG38" s="124"/>
      <c r="AH38" s="167"/>
      <c r="AI38" s="124"/>
      <c r="AJ38" s="167"/>
      <c r="AK38" s="124"/>
    </row>
    <row r="39" spans="1:37" s="113" customFormat="1" ht="13.9" customHeight="1">
      <c r="A39" s="121"/>
      <c r="B39" s="79" t="s">
        <v>57</v>
      </c>
      <c r="C39" s="80">
        <f t="shared" ref="C39:AF39" si="23">IF(SUM(C38,C40)=0,0,C38/SUM(C38,C40))</f>
        <v>0</v>
      </c>
      <c r="D39" s="81">
        <f t="shared" si="23"/>
        <v>0</v>
      </c>
      <c r="E39" s="81">
        <f t="shared" si="23"/>
        <v>0</v>
      </c>
      <c r="F39" s="81">
        <f t="shared" si="23"/>
        <v>0</v>
      </c>
      <c r="G39" s="81">
        <f t="shared" si="23"/>
        <v>0</v>
      </c>
      <c r="H39" s="81">
        <f t="shared" si="23"/>
        <v>0</v>
      </c>
      <c r="I39" s="81">
        <f t="shared" si="23"/>
        <v>0</v>
      </c>
      <c r="J39" s="81">
        <f t="shared" si="23"/>
        <v>0</v>
      </c>
      <c r="K39" s="81">
        <f t="shared" si="23"/>
        <v>0</v>
      </c>
      <c r="L39" s="81">
        <f t="shared" si="23"/>
        <v>0</v>
      </c>
      <c r="M39" s="81">
        <f t="shared" si="23"/>
        <v>0</v>
      </c>
      <c r="N39" s="81">
        <f t="shared" si="23"/>
        <v>0</v>
      </c>
      <c r="O39" s="81">
        <f t="shared" si="23"/>
        <v>0</v>
      </c>
      <c r="P39" s="81">
        <f t="shared" si="23"/>
        <v>0</v>
      </c>
      <c r="Q39" s="81">
        <f t="shared" si="23"/>
        <v>0</v>
      </c>
      <c r="R39" s="81">
        <f t="shared" si="23"/>
        <v>0</v>
      </c>
      <c r="S39" s="81">
        <f t="shared" si="23"/>
        <v>0</v>
      </c>
      <c r="T39" s="81">
        <f t="shared" si="23"/>
        <v>0</v>
      </c>
      <c r="U39" s="81">
        <f t="shared" si="23"/>
        <v>0</v>
      </c>
      <c r="V39" s="81">
        <f t="shared" si="23"/>
        <v>0</v>
      </c>
      <c r="W39" s="81">
        <f t="shared" si="23"/>
        <v>0</v>
      </c>
      <c r="X39" s="81">
        <f t="shared" si="23"/>
        <v>0</v>
      </c>
      <c r="Y39" s="81">
        <f t="shared" si="23"/>
        <v>0</v>
      </c>
      <c r="Z39" s="81">
        <f t="shared" si="23"/>
        <v>0</v>
      </c>
      <c r="AA39" s="81">
        <f t="shared" si="23"/>
        <v>0</v>
      </c>
      <c r="AB39" s="81">
        <f t="shared" si="23"/>
        <v>0</v>
      </c>
      <c r="AC39" s="81">
        <f t="shared" si="23"/>
        <v>0</v>
      </c>
      <c r="AD39" s="81">
        <f t="shared" si="23"/>
        <v>0</v>
      </c>
      <c r="AE39" s="81">
        <f t="shared" si="23"/>
        <v>0</v>
      </c>
      <c r="AF39" s="82">
        <f t="shared" si="23"/>
        <v>0</v>
      </c>
      <c r="AG39" s="124"/>
      <c r="AH39" s="167"/>
      <c r="AI39" s="124"/>
      <c r="AJ39" s="167"/>
      <c r="AK39" s="124"/>
    </row>
    <row r="40" spans="1:37" s="113" customFormat="1" ht="13.9" customHeight="1">
      <c r="A40" s="121"/>
      <c r="B40" s="79" t="s">
        <v>58</v>
      </c>
      <c r="C40" s="100">
        <f t="shared" ref="C40:AF40" si="24">COUNTIF(C13:C32,"=Not Met")</f>
        <v>0</v>
      </c>
      <c r="D40" s="101">
        <f t="shared" si="24"/>
        <v>0</v>
      </c>
      <c r="E40" s="101">
        <f t="shared" si="24"/>
        <v>0</v>
      </c>
      <c r="F40" s="101">
        <f t="shared" si="24"/>
        <v>0</v>
      </c>
      <c r="G40" s="101">
        <f t="shared" si="24"/>
        <v>0</v>
      </c>
      <c r="H40" s="101">
        <f t="shared" si="24"/>
        <v>0</v>
      </c>
      <c r="I40" s="101">
        <f t="shared" si="24"/>
        <v>0</v>
      </c>
      <c r="J40" s="101">
        <f t="shared" si="24"/>
        <v>0</v>
      </c>
      <c r="K40" s="101">
        <f t="shared" si="24"/>
        <v>0</v>
      </c>
      <c r="L40" s="101">
        <f t="shared" si="24"/>
        <v>0</v>
      </c>
      <c r="M40" s="101">
        <f t="shared" si="24"/>
        <v>0</v>
      </c>
      <c r="N40" s="101">
        <f t="shared" si="24"/>
        <v>0</v>
      </c>
      <c r="O40" s="101">
        <f t="shared" si="24"/>
        <v>0</v>
      </c>
      <c r="P40" s="101">
        <f t="shared" si="24"/>
        <v>0</v>
      </c>
      <c r="Q40" s="101">
        <f t="shared" si="24"/>
        <v>0</v>
      </c>
      <c r="R40" s="101">
        <f t="shared" si="24"/>
        <v>0</v>
      </c>
      <c r="S40" s="101">
        <f t="shared" si="24"/>
        <v>0</v>
      </c>
      <c r="T40" s="101">
        <f t="shared" si="24"/>
        <v>0</v>
      </c>
      <c r="U40" s="101">
        <f t="shared" si="24"/>
        <v>0</v>
      </c>
      <c r="V40" s="101">
        <f t="shared" si="24"/>
        <v>0</v>
      </c>
      <c r="W40" s="101">
        <f t="shared" si="24"/>
        <v>0</v>
      </c>
      <c r="X40" s="101">
        <f t="shared" si="24"/>
        <v>0</v>
      </c>
      <c r="Y40" s="101">
        <f t="shared" si="24"/>
        <v>0</v>
      </c>
      <c r="Z40" s="101">
        <f t="shared" si="24"/>
        <v>0</v>
      </c>
      <c r="AA40" s="101">
        <f t="shared" si="24"/>
        <v>0</v>
      </c>
      <c r="AB40" s="101">
        <f t="shared" si="24"/>
        <v>0</v>
      </c>
      <c r="AC40" s="101">
        <f t="shared" si="24"/>
        <v>0</v>
      </c>
      <c r="AD40" s="101">
        <f t="shared" si="24"/>
        <v>0</v>
      </c>
      <c r="AE40" s="101">
        <f t="shared" si="24"/>
        <v>0</v>
      </c>
      <c r="AF40" s="102">
        <f t="shared" si="24"/>
        <v>0</v>
      </c>
      <c r="AG40" s="124"/>
      <c r="AH40" s="167"/>
      <c r="AI40" s="124"/>
      <c r="AJ40" s="167"/>
      <c r="AK40" s="124"/>
    </row>
    <row r="41" spans="1:37" s="113" customFormat="1" ht="13.9" customHeight="1">
      <c r="A41" s="121"/>
      <c r="B41" s="79" t="s">
        <v>59</v>
      </c>
      <c r="C41" s="80">
        <f t="shared" ref="C41:AF41" si="25">IF(SUM(C38,C40)=0,0,C40/SUM(C38,C40))</f>
        <v>0</v>
      </c>
      <c r="D41" s="81">
        <f t="shared" si="25"/>
        <v>0</v>
      </c>
      <c r="E41" s="81">
        <f t="shared" si="25"/>
        <v>0</v>
      </c>
      <c r="F41" s="81">
        <f t="shared" si="25"/>
        <v>0</v>
      </c>
      <c r="G41" s="81">
        <f t="shared" si="25"/>
        <v>0</v>
      </c>
      <c r="H41" s="81">
        <f t="shared" si="25"/>
        <v>0</v>
      </c>
      <c r="I41" s="81">
        <f t="shared" si="25"/>
        <v>0</v>
      </c>
      <c r="J41" s="81">
        <f t="shared" si="25"/>
        <v>0</v>
      </c>
      <c r="K41" s="81">
        <f t="shared" si="25"/>
        <v>0</v>
      </c>
      <c r="L41" s="81">
        <f t="shared" si="25"/>
        <v>0</v>
      </c>
      <c r="M41" s="81">
        <f t="shared" si="25"/>
        <v>0</v>
      </c>
      <c r="N41" s="81">
        <f t="shared" si="25"/>
        <v>0</v>
      </c>
      <c r="O41" s="81">
        <f t="shared" si="25"/>
        <v>0</v>
      </c>
      <c r="P41" s="81">
        <f t="shared" si="25"/>
        <v>0</v>
      </c>
      <c r="Q41" s="81">
        <f t="shared" si="25"/>
        <v>0</v>
      </c>
      <c r="R41" s="81">
        <f t="shared" si="25"/>
        <v>0</v>
      </c>
      <c r="S41" s="81">
        <f t="shared" si="25"/>
        <v>0</v>
      </c>
      <c r="T41" s="81">
        <f t="shared" si="25"/>
        <v>0</v>
      </c>
      <c r="U41" s="81">
        <f t="shared" si="25"/>
        <v>0</v>
      </c>
      <c r="V41" s="81">
        <f t="shared" si="25"/>
        <v>0</v>
      </c>
      <c r="W41" s="81">
        <f t="shared" si="25"/>
        <v>0</v>
      </c>
      <c r="X41" s="81">
        <f t="shared" si="25"/>
        <v>0</v>
      </c>
      <c r="Y41" s="81">
        <f t="shared" si="25"/>
        <v>0</v>
      </c>
      <c r="Z41" s="81">
        <f t="shared" si="25"/>
        <v>0</v>
      </c>
      <c r="AA41" s="81">
        <f t="shared" si="25"/>
        <v>0</v>
      </c>
      <c r="AB41" s="81">
        <f t="shared" si="25"/>
        <v>0</v>
      </c>
      <c r="AC41" s="81">
        <f t="shared" si="25"/>
        <v>0</v>
      </c>
      <c r="AD41" s="81">
        <f t="shared" si="25"/>
        <v>0</v>
      </c>
      <c r="AE41" s="81">
        <f t="shared" si="25"/>
        <v>0</v>
      </c>
      <c r="AF41" s="82">
        <f t="shared" si="25"/>
        <v>0</v>
      </c>
      <c r="AG41" s="124"/>
      <c r="AH41" s="167"/>
      <c r="AI41" s="124"/>
      <c r="AJ41" s="167"/>
      <c r="AK41" s="124"/>
    </row>
    <row r="42" spans="1:37" s="113" customFormat="1" ht="13.9" customHeight="1" thickBot="1">
      <c r="A42" s="121"/>
      <c r="B42" s="79" t="s">
        <v>60</v>
      </c>
      <c r="C42" s="139">
        <f t="shared" ref="C42:AF42" si="26">COUNTIF(C13:C32,"=N/A")</f>
        <v>0</v>
      </c>
      <c r="D42" s="140">
        <f t="shared" si="26"/>
        <v>0</v>
      </c>
      <c r="E42" s="140">
        <f t="shared" si="26"/>
        <v>0</v>
      </c>
      <c r="F42" s="140">
        <f t="shared" si="26"/>
        <v>0</v>
      </c>
      <c r="G42" s="140">
        <f t="shared" si="26"/>
        <v>0</v>
      </c>
      <c r="H42" s="140">
        <f t="shared" si="26"/>
        <v>0</v>
      </c>
      <c r="I42" s="140">
        <f t="shared" si="26"/>
        <v>0</v>
      </c>
      <c r="J42" s="140">
        <f t="shared" si="26"/>
        <v>0</v>
      </c>
      <c r="K42" s="140">
        <f t="shared" si="26"/>
        <v>0</v>
      </c>
      <c r="L42" s="140">
        <f t="shared" si="26"/>
        <v>0</v>
      </c>
      <c r="M42" s="140">
        <f t="shared" si="26"/>
        <v>0</v>
      </c>
      <c r="N42" s="140">
        <f t="shared" si="26"/>
        <v>0</v>
      </c>
      <c r="O42" s="140">
        <f t="shared" si="26"/>
        <v>0</v>
      </c>
      <c r="P42" s="140">
        <f t="shared" si="26"/>
        <v>0</v>
      </c>
      <c r="Q42" s="140">
        <f t="shared" si="26"/>
        <v>0</v>
      </c>
      <c r="R42" s="140">
        <f t="shared" si="26"/>
        <v>0</v>
      </c>
      <c r="S42" s="140">
        <f t="shared" si="26"/>
        <v>0</v>
      </c>
      <c r="T42" s="140">
        <f t="shared" si="26"/>
        <v>0</v>
      </c>
      <c r="U42" s="140">
        <f t="shared" si="26"/>
        <v>0</v>
      </c>
      <c r="V42" s="140">
        <f t="shared" si="26"/>
        <v>0</v>
      </c>
      <c r="W42" s="140">
        <f t="shared" si="26"/>
        <v>0</v>
      </c>
      <c r="X42" s="140">
        <f t="shared" si="26"/>
        <v>0</v>
      </c>
      <c r="Y42" s="140">
        <f t="shared" si="26"/>
        <v>0</v>
      </c>
      <c r="Z42" s="140">
        <f t="shared" si="26"/>
        <v>0</v>
      </c>
      <c r="AA42" s="140">
        <f t="shared" si="26"/>
        <v>0</v>
      </c>
      <c r="AB42" s="140">
        <f t="shared" si="26"/>
        <v>0</v>
      </c>
      <c r="AC42" s="140">
        <f t="shared" si="26"/>
        <v>0</v>
      </c>
      <c r="AD42" s="140">
        <f t="shared" si="26"/>
        <v>0</v>
      </c>
      <c r="AE42" s="140">
        <f t="shared" si="26"/>
        <v>0</v>
      </c>
      <c r="AF42" s="141">
        <f t="shared" si="26"/>
        <v>0</v>
      </c>
      <c r="AG42" s="92"/>
      <c r="AH42" s="92"/>
      <c r="AI42" s="92"/>
      <c r="AJ42" s="92"/>
      <c r="AK42" s="92"/>
    </row>
    <row r="43" spans="1:37" s="113" customFormat="1" ht="13.9" customHeight="1" thickBot="1">
      <c r="A43" s="859"/>
      <c r="B43" s="860"/>
      <c r="C43" s="860"/>
      <c r="D43" s="860"/>
      <c r="E43" s="860"/>
      <c r="F43" s="860"/>
      <c r="G43" s="860"/>
      <c r="H43" s="860"/>
      <c r="I43" s="860"/>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c r="AG43" s="860"/>
      <c r="AH43" s="860"/>
      <c r="AI43" s="860"/>
      <c r="AJ43" s="860"/>
      <c r="AK43" s="860"/>
    </row>
    <row r="44" spans="1:37" s="14" customFormat="1" ht="13.9" customHeight="1">
      <c r="A44" s="77"/>
      <c r="B44" s="83"/>
      <c r="C44" s="84" t="s">
        <v>61</v>
      </c>
      <c r="D44" s="85"/>
      <c r="E44" s="85"/>
      <c r="F44" s="85"/>
      <c r="G44" s="85"/>
      <c r="H44" s="85"/>
      <c r="I44" s="85"/>
      <c r="J44" s="85"/>
      <c r="K44" s="85"/>
      <c r="L44" s="86"/>
      <c r="M44" s="84" t="s">
        <v>62</v>
      </c>
      <c r="N44" s="85"/>
      <c r="O44" s="85"/>
      <c r="P44" s="85"/>
      <c r="Q44" s="85"/>
      <c r="R44" s="85"/>
      <c r="S44" s="85"/>
      <c r="T44" s="85"/>
      <c r="U44" s="85"/>
      <c r="V44" s="86"/>
      <c r="W44" s="84" t="s">
        <v>63</v>
      </c>
      <c r="X44" s="85"/>
      <c r="Y44" s="85"/>
      <c r="Z44" s="85"/>
      <c r="AA44" s="85"/>
      <c r="AB44" s="85"/>
      <c r="AC44" s="85"/>
      <c r="AD44" s="85"/>
      <c r="AE44" s="85"/>
      <c r="AF44" s="86"/>
      <c r="AG44" s="87"/>
      <c r="AH44" s="88"/>
      <c r="AI44" s="88"/>
      <c r="AJ44" s="88"/>
      <c r="AK44" s="88"/>
    </row>
    <row r="45" spans="1:37" s="14" customFormat="1" ht="70.150000000000006" customHeight="1" thickBot="1">
      <c r="A45" s="77"/>
      <c r="B45" s="89"/>
      <c r="C45" s="856"/>
      <c r="D45" s="857"/>
      <c r="E45" s="857"/>
      <c r="F45" s="857"/>
      <c r="G45" s="857"/>
      <c r="H45" s="857"/>
      <c r="I45" s="857"/>
      <c r="J45" s="857"/>
      <c r="K45" s="857"/>
      <c r="L45" s="858"/>
      <c r="M45" s="856"/>
      <c r="N45" s="857"/>
      <c r="O45" s="857"/>
      <c r="P45" s="857"/>
      <c r="Q45" s="857"/>
      <c r="R45" s="857"/>
      <c r="S45" s="857"/>
      <c r="T45" s="857"/>
      <c r="U45" s="857"/>
      <c r="V45" s="858"/>
      <c r="W45" s="856"/>
      <c r="X45" s="857"/>
      <c r="Y45" s="857"/>
      <c r="Z45" s="857"/>
      <c r="AA45" s="857"/>
      <c r="AB45" s="857"/>
      <c r="AC45" s="857"/>
      <c r="AD45" s="857"/>
      <c r="AE45" s="857"/>
      <c r="AF45" s="858"/>
      <c r="AG45" s="89"/>
      <c r="AH45" s="89"/>
      <c r="AI45" s="89"/>
      <c r="AJ45" s="89"/>
      <c r="AK45" s="89"/>
    </row>
    <row r="46" spans="1:37" s="113" customFormat="1">
      <c r="A46" s="121"/>
      <c r="B46" s="126"/>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92"/>
      <c r="AH46" s="92"/>
      <c r="AI46" s="92"/>
      <c r="AJ46" s="92"/>
      <c r="AK46" s="92"/>
    </row>
    <row r="47" spans="1:37" s="113" customFormat="1">
      <c r="A47" s="121"/>
      <c r="B47" s="126"/>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90"/>
      <c r="AH47" s="90"/>
      <c r="AI47" s="90"/>
      <c r="AJ47" s="90"/>
      <c r="AK47" s="90"/>
    </row>
    <row r="48" spans="1:37" s="113" customFormat="1">
      <c r="A48" s="121"/>
      <c r="B48" s="126"/>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90"/>
      <c r="AH48" s="90"/>
      <c r="AI48" s="90"/>
      <c r="AJ48" s="90"/>
      <c r="AK48" s="90"/>
    </row>
    <row r="49" spans="1:37" s="113" customFormat="1">
      <c r="A49" s="121"/>
      <c r="B49" s="12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90"/>
      <c r="AH49" s="90"/>
      <c r="AI49" s="90"/>
      <c r="AJ49" s="90"/>
      <c r="AK49" s="90"/>
    </row>
    <row r="50" spans="1:37" s="113" customFormat="1">
      <c r="A50" s="121"/>
      <c r="B50" s="126"/>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90"/>
      <c r="AH50" s="90"/>
      <c r="AI50" s="90"/>
      <c r="AJ50" s="90"/>
      <c r="AK50" s="90"/>
    </row>
    <row r="51" spans="1:37" s="113" customFormat="1">
      <c r="A51" s="121"/>
      <c r="B51" s="126"/>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90"/>
      <c r="AH51" s="90"/>
      <c r="AI51" s="90"/>
      <c r="AJ51" s="90"/>
      <c r="AK51" s="90"/>
    </row>
    <row r="52" spans="1:37" s="113" customFormat="1">
      <c r="A52" s="121"/>
      <c r="B52" s="126"/>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90"/>
      <c r="AH52" s="90"/>
      <c r="AI52" s="90"/>
      <c r="AJ52" s="90"/>
      <c r="AK52" s="90"/>
    </row>
    <row r="53" spans="1:37" s="113" customFormat="1">
      <c r="A53" s="121"/>
      <c r="B53" s="126"/>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90"/>
      <c r="AH53" s="90"/>
      <c r="AI53" s="90"/>
      <c r="AJ53" s="90"/>
      <c r="AK53" s="90"/>
    </row>
    <row r="54" spans="1:37" s="113" customFormat="1">
      <c r="A54" s="121"/>
      <c r="B54" s="126"/>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90"/>
      <c r="AH54" s="90"/>
      <c r="AI54" s="90"/>
      <c r="AJ54" s="90"/>
      <c r="AK54" s="90"/>
    </row>
    <row r="55" spans="1:37" s="113" customFormat="1">
      <c r="A55" s="121"/>
      <c r="B55" s="126"/>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90"/>
      <c r="AH55" s="90"/>
      <c r="AI55" s="90"/>
      <c r="AJ55" s="90"/>
      <c r="AK55" s="90"/>
    </row>
    <row r="56" spans="1:37" s="113" customFormat="1">
      <c r="A56" s="121"/>
      <c r="B56" s="124"/>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4"/>
      <c r="AG56" s="90"/>
      <c r="AH56" s="90"/>
      <c r="AI56" s="90"/>
      <c r="AJ56" s="90"/>
      <c r="AK56" s="90"/>
    </row>
    <row r="57" spans="1:37" s="113" customFormat="1">
      <c r="A57" s="121"/>
      <c r="B57" s="124"/>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4"/>
      <c r="AG57" s="90"/>
      <c r="AH57" s="90"/>
      <c r="AI57" s="90"/>
      <c r="AJ57" s="90"/>
      <c r="AK57" s="90"/>
    </row>
    <row r="58" spans="1:37" s="113" customFormat="1">
      <c r="A58" s="121"/>
      <c r="B58" s="124"/>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4"/>
      <c r="AG58" s="90"/>
      <c r="AH58" s="90"/>
      <c r="AI58" s="90"/>
      <c r="AJ58" s="90"/>
      <c r="AK58" s="90"/>
    </row>
    <row r="59" spans="1:37" s="113" customFormat="1">
      <c r="A59" s="121"/>
      <c r="B59" s="124"/>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4"/>
      <c r="AG59" s="90"/>
      <c r="AH59" s="90"/>
      <c r="AI59" s="90"/>
      <c r="AJ59" s="90"/>
      <c r="AK59" s="90"/>
    </row>
    <row r="60" spans="1:37" s="113" customFormat="1">
      <c r="A60" s="121"/>
      <c r="B60" s="124"/>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4"/>
      <c r="AG60" s="90"/>
      <c r="AH60" s="90"/>
      <c r="AI60" s="90"/>
      <c r="AJ60" s="90"/>
      <c r="AK60" s="90"/>
    </row>
    <row r="61" spans="1:37" s="113" customFormat="1">
      <c r="A61" s="121"/>
      <c r="B61" s="124"/>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4"/>
      <c r="AG61" s="90"/>
      <c r="AH61" s="90"/>
      <c r="AI61" s="90"/>
      <c r="AJ61" s="90"/>
      <c r="AK61" s="90"/>
    </row>
    <row r="62" spans="1:37" s="113" customFormat="1">
      <c r="A62" s="121"/>
      <c r="B62" s="124"/>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4"/>
      <c r="AG62" s="90"/>
      <c r="AH62" s="90"/>
      <c r="AI62" s="90"/>
      <c r="AJ62" s="90"/>
      <c r="AK62" s="90"/>
    </row>
    <row r="63" spans="1:37" s="113" customFormat="1">
      <c r="A63" s="121"/>
      <c r="B63" s="124"/>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4"/>
      <c r="AG63" s="90"/>
      <c r="AH63" s="90"/>
      <c r="AI63" s="90"/>
      <c r="AJ63" s="90"/>
      <c r="AK63" s="90"/>
    </row>
    <row r="64" spans="1:37" s="113" customFormat="1">
      <c r="A64" s="121"/>
      <c r="B64" s="124"/>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4"/>
      <c r="AG64" s="90"/>
      <c r="AH64" s="90"/>
      <c r="AI64" s="90"/>
      <c r="AJ64" s="90"/>
      <c r="AK64" s="90"/>
    </row>
    <row r="65" spans="1:37" s="113" customFormat="1">
      <c r="A65" s="121"/>
      <c r="B65" s="124"/>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4"/>
      <c r="AG65" s="90"/>
      <c r="AH65" s="90"/>
      <c r="AI65" s="90"/>
      <c r="AJ65" s="90"/>
      <c r="AK65" s="90"/>
    </row>
    <row r="66" spans="1:37" s="113" customFormat="1">
      <c r="A66" s="121"/>
      <c r="B66" s="124"/>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4"/>
      <c r="AG66" s="90"/>
      <c r="AH66" s="90"/>
      <c r="AI66" s="90"/>
      <c r="AJ66" s="90"/>
      <c r="AK66" s="90"/>
    </row>
    <row r="67" spans="1:37" s="113" customFormat="1">
      <c r="A67" s="121"/>
      <c r="B67" s="124"/>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4"/>
      <c r="AG67" s="90"/>
      <c r="AH67" s="90"/>
      <c r="AI67" s="90"/>
      <c r="AJ67" s="90"/>
      <c r="AK67" s="90"/>
    </row>
    <row r="68" spans="1:37" s="113" customFormat="1">
      <c r="A68" s="121"/>
      <c r="B68" s="124"/>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4"/>
      <c r="AG68" s="90"/>
      <c r="AH68" s="90"/>
      <c r="AI68" s="90"/>
      <c r="AJ68" s="90"/>
      <c r="AK68" s="90"/>
    </row>
    <row r="69" spans="1:37" s="113" customFormat="1">
      <c r="A69" s="121"/>
      <c r="B69" s="124"/>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4"/>
      <c r="AG69" s="90"/>
      <c r="AH69" s="90"/>
      <c r="AI69" s="90"/>
      <c r="AJ69" s="90"/>
      <c r="AK69" s="90"/>
    </row>
    <row r="70" spans="1:37" s="113" customFormat="1">
      <c r="A70" s="121"/>
      <c r="B70" s="124"/>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4"/>
      <c r="AG70" s="90"/>
      <c r="AH70" s="90"/>
      <c r="AI70" s="90"/>
      <c r="AJ70" s="90"/>
      <c r="AK70" s="90"/>
    </row>
    <row r="71" spans="1:37" s="113" customFormat="1">
      <c r="A71" s="121"/>
      <c r="B71" s="124"/>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4"/>
      <c r="AG71" s="90"/>
      <c r="AH71" s="90"/>
      <c r="AI71" s="90"/>
      <c r="AJ71" s="90"/>
      <c r="AK71" s="90"/>
    </row>
    <row r="72" spans="1:37" s="113" customFormat="1">
      <c r="A72" s="121"/>
      <c r="B72" s="124"/>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4"/>
      <c r="AG72" s="90"/>
      <c r="AH72" s="90"/>
      <c r="AI72" s="90"/>
      <c r="AJ72" s="90"/>
      <c r="AK72" s="90"/>
    </row>
    <row r="73" spans="1:37" s="113" customFormat="1">
      <c r="A73" s="121"/>
      <c r="B73" s="124"/>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4"/>
      <c r="AG73" s="90"/>
      <c r="AH73" s="90"/>
      <c r="AI73" s="90"/>
      <c r="AJ73" s="90"/>
      <c r="AK73" s="90"/>
    </row>
    <row r="74" spans="1:37" s="113" customFormat="1">
      <c r="A74" s="121"/>
      <c r="B74" s="124"/>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4"/>
      <c r="AG74" s="90"/>
      <c r="AH74" s="90"/>
      <c r="AI74" s="90"/>
      <c r="AJ74" s="90"/>
      <c r="AK74" s="90"/>
    </row>
    <row r="75" spans="1:37">
      <c r="AG75" s="90"/>
      <c r="AH75" s="90"/>
      <c r="AI75" s="90"/>
      <c r="AJ75" s="90"/>
      <c r="AK75" s="90"/>
    </row>
    <row r="76" spans="1:37">
      <c r="AG76" s="90"/>
      <c r="AH76" s="90"/>
      <c r="AI76" s="90"/>
      <c r="AJ76" s="90"/>
      <c r="AK76" s="90"/>
    </row>
    <row r="77" spans="1:37">
      <c r="AG77" s="90"/>
      <c r="AH77" s="90"/>
      <c r="AI77" s="90"/>
      <c r="AJ77" s="90"/>
      <c r="AK77" s="90"/>
    </row>
    <row r="78" spans="1:37">
      <c r="AG78" s="90"/>
      <c r="AH78" s="90"/>
      <c r="AI78" s="90"/>
      <c r="AJ78" s="90"/>
      <c r="AK78" s="90"/>
    </row>
    <row r="79" spans="1:37">
      <c r="AG79" s="90"/>
      <c r="AH79" s="90"/>
      <c r="AI79" s="90"/>
      <c r="AJ79" s="90"/>
      <c r="AK79" s="90"/>
    </row>
    <row r="80" spans="1: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row r="221" spans="33:37">
      <c r="AG221" s="90"/>
      <c r="AH221" s="90"/>
      <c r="AI221" s="90"/>
      <c r="AJ221" s="90"/>
      <c r="AK221" s="90"/>
    </row>
    <row r="222" spans="33:37">
      <c r="AG222" s="90"/>
      <c r="AH222" s="90"/>
      <c r="AI222" s="90"/>
      <c r="AJ222" s="90"/>
      <c r="AK222" s="90"/>
    </row>
    <row r="223" spans="33:37">
      <c r="AG223" s="90"/>
      <c r="AH223" s="90"/>
      <c r="AI223" s="90"/>
      <c r="AJ223" s="90"/>
      <c r="AK223" s="90"/>
    </row>
    <row r="224" spans="33:37">
      <c r="AG224" s="90"/>
      <c r="AH224" s="90"/>
      <c r="AI224" s="90"/>
      <c r="AJ224" s="90"/>
      <c r="AK224" s="90"/>
    </row>
    <row r="225" spans="33:37">
      <c r="AG225" s="90"/>
      <c r="AH225" s="90"/>
      <c r="AI225" s="90"/>
      <c r="AJ225" s="90"/>
      <c r="AK225" s="90"/>
    </row>
    <row r="226" spans="33:37">
      <c r="AG226" s="90"/>
      <c r="AH226" s="90"/>
      <c r="AI226" s="90"/>
      <c r="AJ226" s="90"/>
      <c r="AK226" s="90"/>
    </row>
    <row r="227" spans="33:37">
      <c r="AG227" s="90"/>
      <c r="AH227" s="90"/>
      <c r="AI227" s="90"/>
      <c r="AJ227" s="90"/>
      <c r="AK227" s="90"/>
    </row>
  </sheetData>
  <sheetProtection sheet="1" objects="1" scenarios="1"/>
  <mergeCells count="5">
    <mergeCell ref="W2:AF2"/>
    <mergeCell ref="A43:AK43"/>
    <mergeCell ref="C45:L45"/>
    <mergeCell ref="M45:V45"/>
    <mergeCell ref="W45:AF45"/>
  </mergeCells>
  <conditionalFormatting sqref="C13:AF15 C27:AF32 C17:AF23">
    <cfRule type="cellIs" dxfId="111" priority="9" stopIfTrue="1" operator="equal">
      <formula>"Not Met"</formula>
    </cfRule>
    <cfRule type="cellIs" dxfId="110" priority="10" stopIfTrue="1" operator="equal">
      <formula>"N/A"</formula>
    </cfRule>
  </conditionalFormatting>
  <conditionalFormatting sqref="C24:AF25">
    <cfRule type="cellIs" dxfId="109" priority="3" stopIfTrue="1" operator="equal">
      <formula>"Not Met"</formula>
    </cfRule>
    <cfRule type="cellIs" dxfId="108" priority="4" stopIfTrue="1" operator="equal">
      <formula>"N/A"</formula>
    </cfRule>
  </conditionalFormatting>
  <conditionalFormatting sqref="C9:AF11">
    <cfRule type="cellIs" dxfId="107" priority="1" stopIfTrue="1" operator="equal">
      <formula>"Not Met"</formula>
    </cfRule>
    <cfRule type="cellIs" dxfId="106" priority="2" stopIfTrue="1" operator="equal">
      <formula>"N/A"</formula>
    </cfRule>
  </conditionalFormatting>
  <dataValidations count="2">
    <dataValidation type="list" showInputMessage="1" showErrorMessage="1" sqref="C27:AF27 C13:AF13 C30:AF32 D9:L9 C9:C11 C17:AF25">
      <formula1>"Met, Not Met, N/A"</formula1>
    </dataValidation>
    <dataValidation showInputMessage="1" showErrorMessage="1" sqref="M9:AF9 D10:AF11"/>
  </dataValidations>
  <printOptions horizontalCentered="1"/>
  <pageMargins left="0.25" right="0.25" top="0.25" bottom="0.25" header="0" footer="0.03"/>
  <pageSetup paperSize="5" scale="66" fitToHeight="2" orientation="landscape" r:id="rId1"/>
  <headerFooter alignWithMargins="0">
    <oddFooter>&amp;L&amp;8DHHS Innovations Waiver Post-Payment Review Tool – Revised June 4, 2017&amp;R&amp;8&amp;P</oddFooter>
  </headerFooter>
  <colBreaks count="2" manualBreakCount="2">
    <brk id="12" max="1048575" man="1"/>
    <brk id="2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CT62"/>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92" width="11.7109375" style="435" customWidth="1"/>
    <col min="93" max="97" width="5.7109375" style="434" customWidth="1"/>
    <col min="98" max="16384" width="8.85546875" style="434"/>
  </cols>
  <sheetData>
    <row r="1" spans="1:98" ht="40.15" customHeight="1">
      <c r="A1" s="661"/>
      <c r="B1" s="1" t="s">
        <v>195</v>
      </c>
      <c r="C1" s="450"/>
      <c r="D1" s="450"/>
      <c r="E1" s="450"/>
      <c r="F1" s="450"/>
      <c r="G1" s="450"/>
      <c r="H1" s="450"/>
      <c r="I1" s="450"/>
      <c r="J1" s="450"/>
      <c r="K1" s="450"/>
      <c r="L1" s="450"/>
      <c r="M1" s="450"/>
      <c r="N1" s="450"/>
      <c r="O1" s="1" t="s">
        <v>195</v>
      </c>
      <c r="P1" s="450"/>
      <c r="Q1" s="450"/>
      <c r="R1" s="450"/>
      <c r="S1" s="450"/>
      <c r="T1" s="450"/>
      <c r="U1" s="450"/>
      <c r="V1" s="450"/>
      <c r="W1" s="450"/>
      <c r="X1" s="450"/>
      <c r="Y1" s="450"/>
      <c r="Z1" s="450"/>
      <c r="AA1" s="1" t="s">
        <v>195</v>
      </c>
      <c r="AB1" s="450"/>
      <c r="AC1" s="450"/>
      <c r="AD1" s="450"/>
      <c r="AE1" s="450"/>
      <c r="AF1" s="450"/>
      <c r="AG1" s="450"/>
      <c r="AH1" s="450"/>
      <c r="AI1" s="450"/>
      <c r="AJ1" s="450"/>
      <c r="AK1" s="450"/>
      <c r="AL1" s="450"/>
      <c r="AM1" s="1" t="s">
        <v>195</v>
      </c>
      <c r="AN1" s="450"/>
      <c r="AO1" s="450"/>
      <c r="AP1" s="450"/>
      <c r="AQ1" s="450"/>
      <c r="AR1" s="450"/>
      <c r="AS1" s="450"/>
      <c r="AT1" s="450"/>
      <c r="AU1" s="450"/>
      <c r="AV1" s="450"/>
      <c r="AW1" s="450"/>
      <c r="AX1" s="450"/>
      <c r="AY1" s="1" t="s">
        <v>195</v>
      </c>
      <c r="AZ1" s="450"/>
      <c r="BA1" s="450"/>
      <c r="BB1" s="450"/>
      <c r="BC1" s="450"/>
      <c r="BD1" s="450"/>
      <c r="BE1" s="450"/>
      <c r="BF1" s="450"/>
      <c r="BG1" s="450"/>
      <c r="BH1" s="450"/>
      <c r="BI1" s="450"/>
      <c r="BJ1" s="450"/>
      <c r="BK1" s="1" t="s">
        <v>195</v>
      </c>
      <c r="BL1" s="450"/>
      <c r="BM1" s="450"/>
      <c r="BN1" s="450"/>
      <c r="BO1" s="450"/>
      <c r="BP1" s="450"/>
      <c r="BQ1" s="450"/>
      <c r="BR1" s="450"/>
      <c r="BS1" s="450"/>
      <c r="BT1" s="450"/>
      <c r="BU1" s="450"/>
      <c r="BV1" s="450"/>
      <c r="BW1" s="1" t="s">
        <v>195</v>
      </c>
      <c r="BX1" s="450"/>
      <c r="BY1" s="450"/>
      <c r="BZ1" s="450"/>
      <c r="CA1" s="450"/>
      <c r="CB1" s="450"/>
      <c r="CC1" s="450"/>
      <c r="CD1" s="450"/>
      <c r="CE1" s="450"/>
      <c r="CF1" s="450"/>
      <c r="CG1" s="450"/>
      <c r="CH1" s="450"/>
      <c r="CI1" s="1" t="s">
        <v>195</v>
      </c>
      <c r="CJ1" s="450"/>
      <c r="CK1" s="450"/>
      <c r="CL1" s="450"/>
      <c r="CM1" s="450"/>
      <c r="CN1" s="450"/>
      <c r="CO1" s="450"/>
      <c r="CP1" s="450"/>
      <c r="CQ1" s="450"/>
      <c r="CR1" s="450"/>
      <c r="CS1" s="450"/>
      <c r="CT1" s="450"/>
    </row>
    <row r="2" spans="1:98" ht="17.25" thickBot="1">
      <c r="A2" s="662"/>
    </row>
    <row r="3" spans="1:98" ht="40.15" customHeight="1" thickBot="1">
      <c r="A3" s="663"/>
      <c r="B3" s="652"/>
      <c r="C3" s="445" t="s">
        <v>196</v>
      </c>
      <c r="D3" s="445"/>
      <c r="E3" s="445"/>
      <c r="F3" s="445"/>
      <c r="G3" s="445"/>
      <c r="H3" s="445"/>
      <c r="I3" s="445"/>
      <c r="J3" s="445"/>
      <c r="K3" s="445"/>
      <c r="L3" s="445"/>
      <c r="M3" s="445"/>
      <c r="N3" s="445"/>
      <c r="O3" s="445" t="s">
        <v>196</v>
      </c>
      <c r="P3" s="445"/>
      <c r="Q3" s="445"/>
      <c r="R3" s="445"/>
      <c r="S3" s="445"/>
      <c r="T3" s="445"/>
      <c r="U3" s="445"/>
      <c r="V3" s="445"/>
      <c r="W3" s="445"/>
      <c r="X3" s="445"/>
      <c r="Y3" s="445"/>
      <c r="Z3" s="445"/>
      <c r="AA3" s="445" t="s">
        <v>196</v>
      </c>
      <c r="AB3" s="445"/>
      <c r="AC3" s="445"/>
      <c r="AD3" s="445"/>
      <c r="AE3" s="445"/>
      <c r="AF3" s="445"/>
      <c r="AG3" s="445"/>
      <c r="AH3" s="445"/>
      <c r="AI3" s="445"/>
      <c r="AJ3" s="445"/>
      <c r="AK3" s="445"/>
      <c r="AL3" s="445"/>
      <c r="AM3" s="445" t="s">
        <v>196</v>
      </c>
      <c r="AN3" s="445"/>
      <c r="AO3" s="445"/>
      <c r="AP3" s="445"/>
      <c r="AQ3" s="445"/>
      <c r="AR3" s="445"/>
      <c r="AS3" s="445"/>
      <c r="AT3" s="445"/>
      <c r="AU3" s="445"/>
      <c r="AV3" s="445"/>
      <c r="AW3" s="445"/>
      <c r="AX3" s="445"/>
      <c r="AY3" s="445" t="s">
        <v>196</v>
      </c>
      <c r="AZ3" s="445"/>
      <c r="BA3" s="445"/>
      <c r="BB3" s="445"/>
      <c r="BC3" s="445"/>
      <c r="BD3" s="445"/>
      <c r="BE3" s="445"/>
      <c r="BF3" s="445"/>
      <c r="BG3" s="445"/>
      <c r="BH3" s="445"/>
      <c r="BI3" s="445"/>
      <c r="BJ3" s="445"/>
      <c r="BK3" s="445" t="s">
        <v>196</v>
      </c>
      <c r="BL3" s="445"/>
      <c r="BM3" s="445"/>
      <c r="BN3" s="445"/>
      <c r="BO3" s="445"/>
      <c r="BP3" s="445"/>
      <c r="BQ3" s="445"/>
      <c r="BR3" s="445"/>
      <c r="BS3" s="445"/>
      <c r="BT3" s="445"/>
      <c r="BU3" s="445"/>
      <c r="BV3" s="445"/>
      <c r="BW3" s="445" t="s">
        <v>196</v>
      </c>
      <c r="BX3" s="445"/>
      <c r="BY3" s="445"/>
      <c r="BZ3" s="445"/>
      <c r="CA3" s="445"/>
      <c r="CB3" s="445"/>
      <c r="CC3" s="445"/>
      <c r="CD3" s="445"/>
      <c r="CE3" s="445"/>
      <c r="CF3" s="445"/>
      <c r="CG3" s="445"/>
      <c r="CH3" s="445"/>
      <c r="CI3" s="445" t="s">
        <v>196</v>
      </c>
      <c r="CJ3" s="445"/>
      <c r="CK3" s="445"/>
      <c r="CL3" s="445"/>
      <c r="CM3" s="445"/>
      <c r="CN3" s="444"/>
    </row>
    <row r="4" spans="1:98" s="442" customFormat="1" ht="19.899999999999999" customHeight="1">
      <c r="A4" s="664"/>
      <c r="B4" s="653" t="s">
        <v>4</v>
      </c>
      <c r="C4" s="882" t="str">
        <f>IF('Workbook Set-up'!$B$5="","",'Workbook Set-up'!$B$5)</f>
        <v/>
      </c>
      <c r="D4" s="883"/>
      <c r="E4" s="883"/>
      <c r="F4" s="883"/>
      <c r="G4" s="883"/>
      <c r="H4" s="884"/>
      <c r="I4" s="447" t="s">
        <v>126</v>
      </c>
      <c r="J4" s="882" t="str">
        <f>IF('Workbook Set-up'!$B$7="","",'Workbook Set-up'!$B$7)</f>
        <v/>
      </c>
      <c r="K4" s="883"/>
      <c r="L4" s="883"/>
      <c r="M4" s="883"/>
      <c r="N4" s="884"/>
      <c r="O4" s="882" t="str">
        <f>IF('Workbook Set-up'!$B$5="","",'Workbook Set-up'!$B$5)</f>
        <v/>
      </c>
      <c r="P4" s="883"/>
      <c r="Q4" s="883"/>
      <c r="R4" s="883"/>
      <c r="S4" s="883"/>
      <c r="T4" s="884"/>
      <c r="U4" s="447" t="s">
        <v>126</v>
      </c>
      <c r="V4" s="882" t="str">
        <f>IF('Workbook Set-up'!$B$7="","",'Workbook Set-up'!$B$7)</f>
        <v/>
      </c>
      <c r="W4" s="883"/>
      <c r="X4" s="883"/>
      <c r="Y4" s="883"/>
      <c r="Z4" s="884"/>
      <c r="AA4" s="882" t="str">
        <f>IF('Workbook Set-up'!$B$5="","",'Workbook Set-up'!$B$5)</f>
        <v/>
      </c>
      <c r="AB4" s="883"/>
      <c r="AC4" s="883"/>
      <c r="AD4" s="883"/>
      <c r="AE4" s="883"/>
      <c r="AF4" s="884"/>
      <c r="AG4" s="447" t="s">
        <v>126</v>
      </c>
      <c r="AH4" s="882" t="str">
        <f>IF('Workbook Set-up'!$B$7="","",'Workbook Set-up'!$B$7)</f>
        <v/>
      </c>
      <c r="AI4" s="883"/>
      <c r="AJ4" s="883"/>
      <c r="AK4" s="883"/>
      <c r="AL4" s="884"/>
      <c r="AM4" s="882" t="str">
        <f>IF('Workbook Set-up'!$B$5="","",'Workbook Set-up'!$B$5)</f>
        <v/>
      </c>
      <c r="AN4" s="883"/>
      <c r="AO4" s="883"/>
      <c r="AP4" s="883"/>
      <c r="AQ4" s="883"/>
      <c r="AR4" s="884"/>
      <c r="AS4" s="447" t="s">
        <v>126</v>
      </c>
      <c r="AT4" s="882" t="str">
        <f>IF('Workbook Set-up'!$B$7="","",'Workbook Set-up'!$B$7)</f>
        <v/>
      </c>
      <c r="AU4" s="883"/>
      <c r="AV4" s="883"/>
      <c r="AW4" s="883"/>
      <c r="AX4" s="884"/>
      <c r="AY4" s="882" t="str">
        <f>IF('Workbook Set-up'!$B$5="","",'Workbook Set-up'!$B$5)</f>
        <v/>
      </c>
      <c r="AZ4" s="883"/>
      <c r="BA4" s="883"/>
      <c r="BB4" s="883"/>
      <c r="BC4" s="883"/>
      <c r="BD4" s="884"/>
      <c r="BE4" s="447" t="s">
        <v>126</v>
      </c>
      <c r="BF4" s="882" t="str">
        <f>IF('Workbook Set-up'!$B$7="","",'Workbook Set-up'!$B$7)</f>
        <v/>
      </c>
      <c r="BG4" s="883"/>
      <c r="BH4" s="883"/>
      <c r="BI4" s="883"/>
      <c r="BJ4" s="884"/>
      <c r="BK4" s="882" t="str">
        <f>IF('Workbook Set-up'!$B$5="","",'Workbook Set-up'!$B$5)</f>
        <v/>
      </c>
      <c r="BL4" s="883"/>
      <c r="BM4" s="883"/>
      <c r="BN4" s="883"/>
      <c r="BO4" s="883"/>
      <c r="BP4" s="884"/>
      <c r="BQ4" s="447" t="s">
        <v>126</v>
      </c>
      <c r="BR4" s="882" t="str">
        <f>IF('Workbook Set-up'!$B$7="","",'Workbook Set-up'!$B$7)</f>
        <v/>
      </c>
      <c r="BS4" s="883"/>
      <c r="BT4" s="883"/>
      <c r="BU4" s="883"/>
      <c r="BV4" s="884"/>
      <c r="BW4" s="882" t="str">
        <f>IF('Workbook Set-up'!$B$5="","",'Workbook Set-up'!$B$5)</f>
        <v/>
      </c>
      <c r="BX4" s="883"/>
      <c r="BY4" s="883"/>
      <c r="BZ4" s="883"/>
      <c r="CA4" s="883"/>
      <c r="CB4" s="884"/>
      <c r="CC4" s="447" t="s">
        <v>126</v>
      </c>
      <c r="CD4" s="882" t="str">
        <f>IF('Workbook Set-up'!$B$7="","",'Workbook Set-up'!$B$7)</f>
        <v/>
      </c>
      <c r="CE4" s="883"/>
      <c r="CF4" s="883"/>
      <c r="CG4" s="883"/>
      <c r="CH4" s="884"/>
      <c r="CI4" s="882" t="str">
        <f>IF('Workbook Set-up'!$B$5="","",'Workbook Set-up'!$B$5)</f>
        <v/>
      </c>
      <c r="CJ4" s="883"/>
      <c r="CK4" s="883"/>
      <c r="CL4" s="883"/>
      <c r="CM4" s="883"/>
      <c r="CN4" s="884"/>
    </row>
    <row r="5" spans="1:98" s="442" customFormat="1" ht="19.899999999999999" customHeight="1">
      <c r="A5" s="665"/>
      <c r="B5" s="654" t="s">
        <v>28</v>
      </c>
      <c r="C5" s="879" t="str">
        <f>IF('Workbook Set-up'!$B$6="","",'Workbook Set-up'!$B$6)</f>
        <v/>
      </c>
      <c r="D5" s="880"/>
      <c r="E5" s="880"/>
      <c r="F5" s="880"/>
      <c r="G5" s="880"/>
      <c r="H5" s="881"/>
      <c r="I5" s="448" t="s">
        <v>181</v>
      </c>
      <c r="J5" s="879" t="str">
        <f>IF('Workbook Set-up'!$B$8="","",'Workbook Set-up'!$B$8)</f>
        <v/>
      </c>
      <c r="K5" s="880"/>
      <c r="L5" s="880"/>
      <c r="M5" s="880"/>
      <c r="N5" s="881"/>
      <c r="O5" s="879" t="str">
        <f>IF('Workbook Set-up'!$B$6="","",'Workbook Set-up'!$B$6)</f>
        <v/>
      </c>
      <c r="P5" s="880"/>
      <c r="Q5" s="880"/>
      <c r="R5" s="880"/>
      <c r="S5" s="880"/>
      <c r="T5" s="881"/>
      <c r="U5" s="448" t="s">
        <v>181</v>
      </c>
      <c r="V5" s="879" t="str">
        <f>IF('Workbook Set-up'!$B$8="","",'Workbook Set-up'!$B$8)</f>
        <v/>
      </c>
      <c r="W5" s="880"/>
      <c r="X5" s="880"/>
      <c r="Y5" s="880"/>
      <c r="Z5" s="881"/>
      <c r="AA5" s="879" t="str">
        <f>IF('Workbook Set-up'!$B$6="","",'Workbook Set-up'!$B$6)</f>
        <v/>
      </c>
      <c r="AB5" s="880"/>
      <c r="AC5" s="880"/>
      <c r="AD5" s="880"/>
      <c r="AE5" s="880"/>
      <c r="AF5" s="881"/>
      <c r="AG5" s="448" t="s">
        <v>181</v>
      </c>
      <c r="AH5" s="879" t="str">
        <f>IF('Workbook Set-up'!$B$8="","",'Workbook Set-up'!$B$8)</f>
        <v/>
      </c>
      <c r="AI5" s="880"/>
      <c r="AJ5" s="880"/>
      <c r="AK5" s="880"/>
      <c r="AL5" s="881"/>
      <c r="AM5" s="879" t="str">
        <f>IF('Workbook Set-up'!$B$6="","",'Workbook Set-up'!$B$6)</f>
        <v/>
      </c>
      <c r="AN5" s="880"/>
      <c r="AO5" s="880"/>
      <c r="AP5" s="880"/>
      <c r="AQ5" s="880"/>
      <c r="AR5" s="881"/>
      <c r="AS5" s="448" t="s">
        <v>181</v>
      </c>
      <c r="AT5" s="879" t="str">
        <f>IF('Workbook Set-up'!$B$8="","",'Workbook Set-up'!$B$8)</f>
        <v/>
      </c>
      <c r="AU5" s="880"/>
      <c r="AV5" s="880"/>
      <c r="AW5" s="880"/>
      <c r="AX5" s="881"/>
      <c r="AY5" s="879" t="str">
        <f>IF('Workbook Set-up'!$B$6="","",'Workbook Set-up'!$B$6)</f>
        <v/>
      </c>
      <c r="AZ5" s="880"/>
      <c r="BA5" s="880"/>
      <c r="BB5" s="880"/>
      <c r="BC5" s="880"/>
      <c r="BD5" s="881"/>
      <c r="BE5" s="448" t="s">
        <v>181</v>
      </c>
      <c r="BF5" s="879" t="str">
        <f>IF('Workbook Set-up'!$B$8="","",'Workbook Set-up'!$B$8)</f>
        <v/>
      </c>
      <c r="BG5" s="880"/>
      <c r="BH5" s="880"/>
      <c r="BI5" s="880"/>
      <c r="BJ5" s="881"/>
      <c r="BK5" s="879" t="str">
        <f>IF('Workbook Set-up'!$B$6="","",'Workbook Set-up'!$B$6)</f>
        <v/>
      </c>
      <c r="BL5" s="880"/>
      <c r="BM5" s="880"/>
      <c r="BN5" s="880"/>
      <c r="BO5" s="880"/>
      <c r="BP5" s="881"/>
      <c r="BQ5" s="448" t="s">
        <v>181</v>
      </c>
      <c r="BR5" s="879" t="str">
        <f>IF('Workbook Set-up'!$B$8="","",'Workbook Set-up'!$B$8)</f>
        <v/>
      </c>
      <c r="BS5" s="880"/>
      <c r="BT5" s="880"/>
      <c r="BU5" s="880"/>
      <c r="BV5" s="881"/>
      <c r="BW5" s="879" t="str">
        <f>IF('Workbook Set-up'!$B$6="","",'Workbook Set-up'!$B$6)</f>
        <v/>
      </c>
      <c r="BX5" s="880"/>
      <c r="BY5" s="880"/>
      <c r="BZ5" s="880"/>
      <c r="CA5" s="880"/>
      <c r="CB5" s="881"/>
      <c r="CC5" s="448" t="s">
        <v>181</v>
      </c>
      <c r="CD5" s="879" t="str">
        <f>IF('Workbook Set-up'!$B$8="","",'Workbook Set-up'!$B$8)</f>
        <v/>
      </c>
      <c r="CE5" s="880"/>
      <c r="CF5" s="880"/>
      <c r="CG5" s="880"/>
      <c r="CH5" s="881"/>
      <c r="CI5" s="879" t="str">
        <f>IF('Workbook Set-up'!$B$6="","",'Workbook Set-up'!$B$6)</f>
        <v/>
      </c>
      <c r="CJ5" s="880"/>
      <c r="CK5" s="880"/>
      <c r="CL5" s="880"/>
      <c r="CM5" s="880"/>
      <c r="CN5" s="881"/>
    </row>
    <row r="6" spans="1:98" s="442" customFormat="1" ht="19.899999999999999" customHeight="1" thickBot="1">
      <c r="A6" s="666"/>
      <c r="B6" s="655" t="s">
        <v>9</v>
      </c>
      <c r="C6" s="876" t="str">
        <f>IF('Workbook Set-up'!$B$11="","",'Workbook Set-up'!$B$11)</f>
        <v/>
      </c>
      <c r="D6" s="877"/>
      <c r="E6" s="877"/>
      <c r="F6" s="877"/>
      <c r="G6" s="877"/>
      <c r="H6" s="878"/>
      <c r="I6" s="706" t="s">
        <v>29</v>
      </c>
      <c r="J6" s="876" t="str">
        <f>IF(AND('Workbook Set-up'!$B$12="",'Workbook Set-up'!$B$13=""),"",IF('Workbook Set-up'!$B$12='Workbook Set-up'!$B$13,TEXT('Workbook Set-up'!$B$12,"m/d/yyyy"),IF('Workbook Set-up'!$B$12&lt;&gt;'Workbook Set-up'!$B$13,TEXT('Workbook Set-up'!$B$12,"m/d/yyyy")&amp;" to "&amp;TEXT('Workbook Set-up'!$B$13,"m/d/yyyy"),"")))</f>
        <v/>
      </c>
      <c r="K6" s="877"/>
      <c r="L6" s="877"/>
      <c r="M6" s="877"/>
      <c r="N6" s="878"/>
      <c r="O6" s="876" t="str">
        <f>IF('Workbook Set-up'!$B$11="","",'Workbook Set-up'!$B$11)</f>
        <v/>
      </c>
      <c r="P6" s="877"/>
      <c r="Q6" s="877"/>
      <c r="R6" s="877"/>
      <c r="S6" s="877"/>
      <c r="T6" s="878"/>
      <c r="U6" s="706" t="s">
        <v>29</v>
      </c>
      <c r="V6" s="876" t="str">
        <f>IF(AND('Workbook Set-up'!$B$12="",'Workbook Set-up'!$B$13=""),"",IF('Workbook Set-up'!$B$12='Workbook Set-up'!$B$13,TEXT('Workbook Set-up'!$B$12,"m/d/yyyy"),IF('Workbook Set-up'!$B$12&lt;&gt;'Workbook Set-up'!$B$13,TEXT('Workbook Set-up'!$B$12,"m/d/yyyy")&amp;" to "&amp;TEXT('Workbook Set-up'!$B$13,"m/d/yyyy"),"")))</f>
        <v/>
      </c>
      <c r="W6" s="877"/>
      <c r="X6" s="877"/>
      <c r="Y6" s="877"/>
      <c r="Z6" s="878"/>
      <c r="AA6" s="876" t="str">
        <f>IF('Workbook Set-up'!$B$11="","",'Workbook Set-up'!$B$11)</f>
        <v/>
      </c>
      <c r="AB6" s="877"/>
      <c r="AC6" s="877"/>
      <c r="AD6" s="877"/>
      <c r="AE6" s="877"/>
      <c r="AF6" s="878"/>
      <c r="AG6" s="706" t="s">
        <v>29</v>
      </c>
      <c r="AH6" s="876" t="str">
        <f>IF(AND('Workbook Set-up'!$B$12="",'Workbook Set-up'!$B$13=""),"",IF('Workbook Set-up'!$B$12='Workbook Set-up'!$B$13,TEXT('Workbook Set-up'!$B$12,"m/d/yyyy"),IF('Workbook Set-up'!$B$12&lt;&gt;'Workbook Set-up'!$B$13,TEXT('Workbook Set-up'!$B$12,"m/d/yyyy")&amp;" to "&amp;TEXT('Workbook Set-up'!$B$13,"m/d/yyyy"),"")))</f>
        <v/>
      </c>
      <c r="AI6" s="877"/>
      <c r="AJ6" s="877"/>
      <c r="AK6" s="877"/>
      <c r="AL6" s="878"/>
      <c r="AM6" s="876" t="str">
        <f>IF('Workbook Set-up'!$B$11="","",'Workbook Set-up'!$B$11)</f>
        <v/>
      </c>
      <c r="AN6" s="877"/>
      <c r="AO6" s="877"/>
      <c r="AP6" s="877"/>
      <c r="AQ6" s="877"/>
      <c r="AR6" s="878"/>
      <c r="AS6" s="706" t="s">
        <v>29</v>
      </c>
      <c r="AT6" s="876" t="str">
        <f>IF(AND('Workbook Set-up'!$B$12="",'Workbook Set-up'!$B$13=""),"",IF('Workbook Set-up'!$B$12='Workbook Set-up'!$B$13,TEXT('Workbook Set-up'!$B$12,"m/d/yyyy"),IF('Workbook Set-up'!$B$12&lt;&gt;'Workbook Set-up'!$B$13,TEXT('Workbook Set-up'!$B$12,"m/d/yyyy")&amp;" to "&amp;TEXT('Workbook Set-up'!$B$13,"m/d/yyyy"),"")))</f>
        <v/>
      </c>
      <c r="AU6" s="877"/>
      <c r="AV6" s="877"/>
      <c r="AW6" s="877"/>
      <c r="AX6" s="878"/>
      <c r="AY6" s="876" t="str">
        <f>IF('Workbook Set-up'!$B$11="","",'Workbook Set-up'!$B$11)</f>
        <v/>
      </c>
      <c r="AZ6" s="877"/>
      <c r="BA6" s="877"/>
      <c r="BB6" s="877"/>
      <c r="BC6" s="877"/>
      <c r="BD6" s="878"/>
      <c r="BE6" s="706" t="s">
        <v>29</v>
      </c>
      <c r="BF6" s="876" t="str">
        <f>IF(AND('Workbook Set-up'!$B$12="",'Workbook Set-up'!$B$13=""),"",IF('Workbook Set-up'!$B$12='Workbook Set-up'!$B$13,TEXT('Workbook Set-up'!$B$12,"m/d/yyyy"),IF('Workbook Set-up'!$B$12&lt;&gt;'Workbook Set-up'!$B$13,TEXT('Workbook Set-up'!$B$12,"m/d/yyyy")&amp;" to "&amp;TEXT('Workbook Set-up'!$B$13,"m/d/yyyy"),"")))</f>
        <v/>
      </c>
      <c r="BG6" s="877"/>
      <c r="BH6" s="877"/>
      <c r="BI6" s="877"/>
      <c r="BJ6" s="878"/>
      <c r="BK6" s="876" t="str">
        <f>IF('Workbook Set-up'!$B$11="","",'Workbook Set-up'!$B$11)</f>
        <v/>
      </c>
      <c r="BL6" s="877"/>
      <c r="BM6" s="877"/>
      <c r="BN6" s="877"/>
      <c r="BO6" s="877"/>
      <c r="BP6" s="878"/>
      <c r="BQ6" s="706" t="s">
        <v>29</v>
      </c>
      <c r="BR6" s="876" t="str">
        <f>IF(AND('Workbook Set-up'!$B$12="",'Workbook Set-up'!$B$13=""),"",IF('Workbook Set-up'!$B$12='Workbook Set-up'!$B$13,TEXT('Workbook Set-up'!$B$12,"m/d/yyyy"),IF('Workbook Set-up'!$B$12&lt;&gt;'Workbook Set-up'!$B$13,TEXT('Workbook Set-up'!$B$12,"m/d/yyyy")&amp;" to "&amp;TEXT('Workbook Set-up'!$B$13,"m/d/yyyy"),"")))</f>
        <v/>
      </c>
      <c r="BS6" s="877"/>
      <c r="BT6" s="877"/>
      <c r="BU6" s="877"/>
      <c r="BV6" s="878"/>
      <c r="BW6" s="876" t="str">
        <f>IF('Workbook Set-up'!$B$11="","",'Workbook Set-up'!$B$11)</f>
        <v/>
      </c>
      <c r="BX6" s="877"/>
      <c r="BY6" s="877"/>
      <c r="BZ6" s="877"/>
      <c r="CA6" s="877"/>
      <c r="CB6" s="878"/>
      <c r="CC6" s="706" t="s">
        <v>29</v>
      </c>
      <c r="CD6" s="876" t="str">
        <f>IF(AND('Workbook Set-up'!$B$12="",'Workbook Set-up'!$B$13=""),"",IF('Workbook Set-up'!$B$12='Workbook Set-up'!$B$13,TEXT('Workbook Set-up'!$B$12,"m/d/yyyy"),IF('Workbook Set-up'!$B$12&lt;&gt;'Workbook Set-up'!$B$13,TEXT('Workbook Set-up'!$B$12,"m/d/yyyy")&amp;" to "&amp;TEXT('Workbook Set-up'!$B$13,"m/d/yyyy"),"")))</f>
        <v/>
      </c>
      <c r="CE6" s="877"/>
      <c r="CF6" s="877"/>
      <c r="CG6" s="877"/>
      <c r="CH6" s="878"/>
      <c r="CI6" s="876" t="str">
        <f>IF('Workbook Set-up'!$B$11="","",'Workbook Set-up'!$B$11)</f>
        <v/>
      </c>
      <c r="CJ6" s="877"/>
      <c r="CK6" s="877"/>
      <c r="CL6" s="877"/>
      <c r="CM6" s="877"/>
      <c r="CN6" s="878"/>
      <c r="CO6" s="451"/>
      <c r="CP6" s="452"/>
      <c r="CQ6" s="452"/>
      <c r="CR6" s="452"/>
      <c r="CS6" s="452"/>
    </row>
    <row r="7" spans="1:98" s="442" customFormat="1" ht="16.5">
      <c r="A7" s="685"/>
      <c r="B7" s="660"/>
      <c r="C7" s="466" t="s">
        <v>180</v>
      </c>
      <c r="D7" s="467"/>
      <c r="E7" s="467"/>
      <c r="F7" s="467"/>
      <c r="G7" s="467"/>
      <c r="H7" s="467"/>
      <c r="I7" s="467"/>
      <c r="J7" s="467"/>
      <c r="K7" s="467"/>
      <c r="L7" s="468"/>
      <c r="M7" s="466"/>
      <c r="N7" s="467"/>
      <c r="O7" s="466" t="s">
        <v>180</v>
      </c>
      <c r="P7" s="467"/>
      <c r="Q7" s="467"/>
      <c r="R7" s="467"/>
      <c r="S7" s="467"/>
      <c r="T7" s="467"/>
      <c r="U7" s="467"/>
      <c r="V7" s="467"/>
      <c r="W7" s="467"/>
      <c r="X7" s="468"/>
      <c r="Y7" s="466"/>
      <c r="Z7" s="467"/>
      <c r="AA7" s="466" t="s">
        <v>180</v>
      </c>
      <c r="AB7" s="467"/>
      <c r="AC7" s="467"/>
      <c r="AD7" s="467"/>
      <c r="AE7" s="467"/>
      <c r="AF7" s="467"/>
      <c r="AG7" s="467"/>
      <c r="AH7" s="467"/>
      <c r="AI7" s="467"/>
      <c r="AJ7" s="468"/>
      <c r="AK7" s="466"/>
      <c r="AL7" s="467"/>
      <c r="AM7" s="466" t="s">
        <v>180</v>
      </c>
      <c r="AN7" s="467"/>
      <c r="AO7" s="467"/>
      <c r="AP7" s="467"/>
      <c r="AQ7" s="467"/>
      <c r="AR7" s="467"/>
      <c r="AS7" s="467"/>
      <c r="AT7" s="467"/>
      <c r="AU7" s="467"/>
      <c r="AV7" s="468"/>
      <c r="AW7" s="466"/>
      <c r="AX7" s="467"/>
      <c r="AY7" s="466" t="s">
        <v>180</v>
      </c>
      <c r="AZ7" s="467"/>
      <c r="BA7" s="467"/>
      <c r="BB7" s="467"/>
      <c r="BC7" s="467"/>
      <c r="BD7" s="467"/>
      <c r="BE7" s="467"/>
      <c r="BF7" s="467"/>
      <c r="BG7" s="467"/>
      <c r="BH7" s="468"/>
      <c r="BI7" s="466"/>
      <c r="BJ7" s="467"/>
      <c r="BK7" s="466" t="s">
        <v>180</v>
      </c>
      <c r="BL7" s="467"/>
      <c r="BM7" s="467"/>
      <c r="BN7" s="467"/>
      <c r="BO7" s="467"/>
      <c r="BP7" s="467"/>
      <c r="BQ7" s="467"/>
      <c r="BR7" s="467"/>
      <c r="BS7" s="467"/>
      <c r="BT7" s="468"/>
      <c r="BU7" s="466"/>
      <c r="BV7" s="467"/>
      <c r="BW7" s="466" t="s">
        <v>180</v>
      </c>
      <c r="BX7" s="467"/>
      <c r="BY7" s="467"/>
      <c r="BZ7" s="467"/>
      <c r="CA7" s="467"/>
      <c r="CB7" s="467"/>
      <c r="CC7" s="467"/>
      <c r="CD7" s="467"/>
      <c r="CE7" s="467"/>
      <c r="CF7" s="468"/>
      <c r="CG7" s="466"/>
      <c r="CH7" s="467"/>
      <c r="CI7" s="467" t="s">
        <v>180</v>
      </c>
      <c r="CJ7" s="467"/>
      <c r="CK7" s="467"/>
      <c r="CL7" s="467"/>
      <c r="CM7" s="467"/>
      <c r="CN7" s="469"/>
      <c r="CO7" s="473" t="s">
        <v>30</v>
      </c>
      <c r="CP7" s="474"/>
      <c r="CQ7" s="474"/>
      <c r="CR7" s="474"/>
      <c r="CS7" s="475"/>
    </row>
    <row r="8" spans="1:98" s="442" customFormat="1" ht="41.25" thickBot="1">
      <c r="A8" s="668" t="s">
        <v>31</v>
      </c>
      <c r="B8" s="684" t="s">
        <v>64</v>
      </c>
      <c r="C8" s="443" t="s">
        <v>374</v>
      </c>
      <c r="D8" s="443" t="s">
        <v>375</v>
      </c>
      <c r="E8" s="443" t="s">
        <v>376</v>
      </c>
      <c r="F8" s="443" t="s">
        <v>377</v>
      </c>
      <c r="G8" s="443" t="s">
        <v>378</v>
      </c>
      <c r="H8" s="443" t="s">
        <v>379</v>
      </c>
      <c r="I8" s="443" t="s">
        <v>380</v>
      </c>
      <c r="J8" s="443" t="s">
        <v>381</v>
      </c>
      <c r="K8" s="443" t="s">
        <v>382</v>
      </c>
      <c r="L8" s="443" t="s">
        <v>383</v>
      </c>
      <c r="M8" s="443" t="s">
        <v>384</v>
      </c>
      <c r="N8" s="443" t="s">
        <v>385</v>
      </c>
      <c r="O8" s="443" t="s">
        <v>386</v>
      </c>
      <c r="P8" s="443" t="s">
        <v>387</v>
      </c>
      <c r="Q8" s="443" t="s">
        <v>388</v>
      </c>
      <c r="R8" s="443" t="s">
        <v>389</v>
      </c>
      <c r="S8" s="443" t="s">
        <v>390</v>
      </c>
      <c r="T8" s="443" t="s">
        <v>391</v>
      </c>
      <c r="U8" s="443" t="s">
        <v>392</v>
      </c>
      <c r="V8" s="443" t="s">
        <v>393</v>
      </c>
      <c r="W8" s="443" t="s">
        <v>394</v>
      </c>
      <c r="X8" s="443" t="s">
        <v>395</v>
      </c>
      <c r="Y8" s="443" t="s">
        <v>396</v>
      </c>
      <c r="Z8" s="443" t="s">
        <v>397</v>
      </c>
      <c r="AA8" s="443" t="s">
        <v>398</v>
      </c>
      <c r="AB8" s="443" t="s">
        <v>399</v>
      </c>
      <c r="AC8" s="443" t="s">
        <v>400</v>
      </c>
      <c r="AD8" s="443" t="s">
        <v>401</v>
      </c>
      <c r="AE8" s="443" t="s">
        <v>402</v>
      </c>
      <c r="AF8" s="443" t="s">
        <v>403</v>
      </c>
      <c r="AG8" s="443" t="s">
        <v>404</v>
      </c>
      <c r="AH8" s="443" t="s">
        <v>405</v>
      </c>
      <c r="AI8" s="443" t="s">
        <v>406</v>
      </c>
      <c r="AJ8" s="443" t="s">
        <v>407</v>
      </c>
      <c r="AK8" s="443" t="s">
        <v>408</v>
      </c>
      <c r="AL8" s="443" t="s">
        <v>409</v>
      </c>
      <c r="AM8" s="443" t="s">
        <v>410</v>
      </c>
      <c r="AN8" s="443" t="s">
        <v>411</v>
      </c>
      <c r="AO8" s="443" t="s">
        <v>412</v>
      </c>
      <c r="AP8" s="443" t="s">
        <v>413</v>
      </c>
      <c r="AQ8" s="443" t="s">
        <v>414</v>
      </c>
      <c r="AR8" s="443" t="s">
        <v>415</v>
      </c>
      <c r="AS8" s="443" t="s">
        <v>416</v>
      </c>
      <c r="AT8" s="443" t="s">
        <v>417</v>
      </c>
      <c r="AU8" s="443" t="s">
        <v>418</v>
      </c>
      <c r="AV8" s="443" t="s">
        <v>419</v>
      </c>
      <c r="AW8" s="443" t="s">
        <v>420</v>
      </c>
      <c r="AX8" s="443" t="s">
        <v>421</v>
      </c>
      <c r="AY8" s="443" t="s">
        <v>422</v>
      </c>
      <c r="AZ8" s="443" t="s">
        <v>423</v>
      </c>
      <c r="BA8" s="443" t="s">
        <v>424</v>
      </c>
      <c r="BB8" s="443" t="s">
        <v>425</v>
      </c>
      <c r="BC8" s="443" t="s">
        <v>426</v>
      </c>
      <c r="BD8" s="443" t="s">
        <v>427</v>
      </c>
      <c r="BE8" s="443" t="s">
        <v>428</v>
      </c>
      <c r="BF8" s="443" t="s">
        <v>429</v>
      </c>
      <c r="BG8" s="443" t="s">
        <v>430</v>
      </c>
      <c r="BH8" s="443" t="s">
        <v>431</v>
      </c>
      <c r="BI8" s="443" t="s">
        <v>432</v>
      </c>
      <c r="BJ8" s="443" t="s">
        <v>433</v>
      </c>
      <c r="BK8" s="443" t="s">
        <v>434</v>
      </c>
      <c r="BL8" s="443" t="s">
        <v>435</v>
      </c>
      <c r="BM8" s="443" t="s">
        <v>436</v>
      </c>
      <c r="BN8" s="443" t="s">
        <v>437</v>
      </c>
      <c r="BO8" s="443" t="s">
        <v>438</v>
      </c>
      <c r="BP8" s="443" t="s">
        <v>439</v>
      </c>
      <c r="BQ8" s="443" t="s">
        <v>440</v>
      </c>
      <c r="BR8" s="443" t="s">
        <v>441</v>
      </c>
      <c r="BS8" s="443" t="s">
        <v>442</v>
      </c>
      <c r="BT8" s="443" t="s">
        <v>443</v>
      </c>
      <c r="BU8" s="443" t="s">
        <v>444</v>
      </c>
      <c r="BV8" s="443" t="s">
        <v>445</v>
      </c>
      <c r="BW8" s="443" t="s">
        <v>446</v>
      </c>
      <c r="BX8" s="443" t="s">
        <v>447</v>
      </c>
      <c r="BY8" s="443" t="s">
        <v>448</v>
      </c>
      <c r="BZ8" s="443" t="s">
        <v>449</v>
      </c>
      <c r="CA8" s="443" t="s">
        <v>450</v>
      </c>
      <c r="CB8" s="443" t="s">
        <v>451</v>
      </c>
      <c r="CC8" s="443" t="s">
        <v>452</v>
      </c>
      <c r="CD8" s="443" t="s">
        <v>453</v>
      </c>
      <c r="CE8" s="443" t="s">
        <v>454</v>
      </c>
      <c r="CF8" s="443" t="s">
        <v>455</v>
      </c>
      <c r="CG8" s="443" t="s">
        <v>456</v>
      </c>
      <c r="CH8" s="443" t="s">
        <v>457</v>
      </c>
      <c r="CI8" s="443" t="s">
        <v>458</v>
      </c>
      <c r="CJ8" s="443" t="s">
        <v>459</v>
      </c>
      <c r="CK8" s="443" t="s">
        <v>460</v>
      </c>
      <c r="CL8" s="443" t="s">
        <v>461</v>
      </c>
      <c r="CM8" s="443" t="s">
        <v>462</v>
      </c>
      <c r="CN8" s="470" t="s">
        <v>463</v>
      </c>
      <c r="CO8" s="453" t="s">
        <v>32</v>
      </c>
      <c r="CP8" s="454" t="s">
        <v>33</v>
      </c>
      <c r="CQ8" s="455" t="s">
        <v>34</v>
      </c>
      <c r="CR8" s="456" t="s">
        <v>35</v>
      </c>
      <c r="CS8" s="457" t="s">
        <v>36</v>
      </c>
    </row>
    <row r="9" spans="1:98"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441"/>
      <c r="CI9" s="441"/>
      <c r="CJ9" s="441"/>
      <c r="CK9" s="441"/>
      <c r="CL9" s="441"/>
      <c r="CM9" s="441"/>
      <c r="CN9" s="471"/>
      <c r="CO9" s="495"/>
      <c r="CP9" s="493"/>
      <c r="CQ9" s="494"/>
      <c r="CR9" s="493"/>
      <c r="CS9" s="492"/>
    </row>
    <row r="10" spans="1:98" ht="15" customHeight="1">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1"/>
      <c r="BS10" s="441"/>
      <c r="BT10" s="441"/>
      <c r="BU10" s="441"/>
      <c r="BV10" s="441"/>
      <c r="BW10" s="441"/>
      <c r="BX10" s="441"/>
      <c r="BY10" s="441"/>
      <c r="BZ10" s="441"/>
      <c r="CA10" s="441"/>
      <c r="CB10" s="441"/>
      <c r="CC10" s="441"/>
      <c r="CD10" s="441"/>
      <c r="CE10" s="441"/>
      <c r="CF10" s="441"/>
      <c r="CG10" s="441"/>
      <c r="CH10" s="441"/>
      <c r="CI10" s="441"/>
      <c r="CJ10" s="441"/>
      <c r="CK10" s="441"/>
      <c r="CL10" s="441"/>
      <c r="CM10" s="441"/>
      <c r="CN10" s="471"/>
      <c r="CO10" s="458"/>
      <c r="CP10" s="459"/>
      <c r="CQ10" s="460"/>
      <c r="CR10" s="459"/>
      <c r="CS10" s="461"/>
    </row>
    <row r="11" spans="1:98" ht="15" customHeight="1">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7"/>
      <c r="CO11" s="458"/>
      <c r="CP11" s="459"/>
      <c r="CQ11" s="460"/>
      <c r="CR11" s="459"/>
      <c r="CS11" s="461"/>
    </row>
    <row r="12" spans="1:98">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441"/>
      <c r="BD12" s="441"/>
      <c r="BE12" s="441"/>
      <c r="BF12" s="441"/>
      <c r="BG12" s="441"/>
      <c r="BH12" s="441"/>
      <c r="BI12" s="441"/>
      <c r="BJ12" s="441"/>
      <c r="BK12" s="441"/>
      <c r="BL12" s="441"/>
      <c r="BM12" s="441"/>
      <c r="BN12" s="441"/>
      <c r="BO12" s="441"/>
      <c r="BP12" s="441"/>
      <c r="BQ12" s="441"/>
      <c r="BR12" s="441"/>
      <c r="BS12" s="441"/>
      <c r="BT12" s="441"/>
      <c r="BU12" s="441"/>
      <c r="BV12" s="441"/>
      <c r="BW12" s="441"/>
      <c r="BX12" s="441"/>
      <c r="BY12" s="441"/>
      <c r="BZ12" s="441"/>
      <c r="CA12" s="441"/>
      <c r="CB12" s="441"/>
      <c r="CC12" s="441"/>
      <c r="CD12" s="441"/>
      <c r="CE12" s="441"/>
      <c r="CF12" s="441"/>
      <c r="CG12" s="441"/>
      <c r="CH12" s="441"/>
      <c r="CI12" s="441"/>
      <c r="CJ12" s="441"/>
      <c r="CK12" s="441"/>
      <c r="CL12" s="441"/>
      <c r="CM12" s="441"/>
      <c r="CN12" s="441"/>
      <c r="CO12" s="458"/>
      <c r="CP12" s="459"/>
      <c r="CQ12" s="460"/>
      <c r="CR12" s="459"/>
      <c r="CS12" s="461"/>
    </row>
    <row r="13" spans="1:98">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6"/>
      <c r="BY13" s="476"/>
      <c r="BZ13" s="476"/>
      <c r="CA13" s="476"/>
      <c r="CB13" s="476"/>
      <c r="CC13" s="476"/>
      <c r="CD13" s="476"/>
      <c r="CE13" s="476"/>
      <c r="CF13" s="476"/>
      <c r="CG13" s="476"/>
      <c r="CH13" s="476"/>
      <c r="CI13" s="476"/>
      <c r="CJ13" s="476"/>
      <c r="CK13" s="476"/>
      <c r="CL13" s="476"/>
      <c r="CM13" s="476"/>
      <c r="CN13" s="477"/>
      <c r="CO13" s="458"/>
      <c r="CP13" s="459"/>
      <c r="CQ13" s="460"/>
      <c r="CR13" s="459"/>
      <c r="CS13" s="461"/>
    </row>
    <row r="14" spans="1:98">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0"/>
      <c r="CD14" s="440"/>
      <c r="CE14" s="440"/>
      <c r="CF14" s="440"/>
      <c r="CG14" s="440"/>
      <c r="CH14" s="440"/>
      <c r="CI14" s="440"/>
      <c r="CJ14" s="440"/>
      <c r="CK14" s="440"/>
      <c r="CL14" s="440"/>
      <c r="CM14" s="440"/>
      <c r="CN14" s="472"/>
      <c r="CO14" s="64">
        <f>COUNTIF(C14:CN14,"=Met")</f>
        <v>0</v>
      </c>
      <c r="CP14" s="65">
        <f t="shared" ref="CP14:CP22" si="0">IF(SUM(CO14,CQ14)=0,0,CO14/SUM(CO14,CQ14))</f>
        <v>0</v>
      </c>
      <c r="CQ14" s="66">
        <f>COUNTIF(C14:CN14,"=Not Met")</f>
        <v>0</v>
      </c>
      <c r="CR14" s="65">
        <f t="shared" ref="CR14" si="1">IF(SUM(CO14,CQ14)=0,0,CQ14/SUM(CO14,CQ14))</f>
        <v>0</v>
      </c>
      <c r="CS14" s="67">
        <f>COUNTIF(C14:CN14,"=N/A")</f>
        <v>0</v>
      </c>
    </row>
    <row r="15" spans="1:98">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6"/>
      <c r="CM15" s="476"/>
      <c r="CN15" s="477"/>
      <c r="CO15" s="458"/>
      <c r="CP15" s="459"/>
      <c r="CQ15" s="460"/>
      <c r="CR15" s="459"/>
      <c r="CS15" s="461"/>
    </row>
    <row r="16" spans="1:98">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c r="AY16" s="440"/>
      <c r="AZ16" s="440"/>
      <c r="BA16" s="440"/>
      <c r="BB16" s="440"/>
      <c r="BC16" s="440"/>
      <c r="BD16" s="440"/>
      <c r="BE16" s="440"/>
      <c r="BF16" s="440"/>
      <c r="BG16" s="440"/>
      <c r="BH16" s="440"/>
      <c r="BI16" s="440"/>
      <c r="BJ16" s="440"/>
      <c r="BK16" s="440"/>
      <c r="BL16" s="440"/>
      <c r="BM16" s="440"/>
      <c r="BN16" s="440"/>
      <c r="BO16" s="440"/>
      <c r="BP16" s="440"/>
      <c r="BQ16" s="440"/>
      <c r="BR16" s="440"/>
      <c r="BS16" s="440"/>
      <c r="BT16" s="440"/>
      <c r="BU16" s="440"/>
      <c r="BV16" s="440"/>
      <c r="BW16" s="440"/>
      <c r="BX16" s="440"/>
      <c r="BY16" s="440"/>
      <c r="BZ16" s="440"/>
      <c r="CA16" s="440"/>
      <c r="CB16" s="440"/>
      <c r="CC16" s="440"/>
      <c r="CD16" s="440"/>
      <c r="CE16" s="440"/>
      <c r="CF16" s="440"/>
      <c r="CG16" s="440"/>
      <c r="CH16" s="440"/>
      <c r="CI16" s="440"/>
      <c r="CJ16" s="440"/>
      <c r="CK16" s="440"/>
      <c r="CL16" s="440"/>
      <c r="CM16" s="440"/>
      <c r="CN16" s="472"/>
      <c r="CO16" s="64">
        <f>COUNTIF(C16:CN16,"=Met")</f>
        <v>0</v>
      </c>
      <c r="CP16" s="65">
        <f t="shared" ref="CP16" si="2">IF(SUM(CO16,CQ16)=0,0,CO16/SUM(CO16,CQ16))</f>
        <v>0</v>
      </c>
      <c r="CQ16" s="66">
        <f>COUNTIF(C16:CN16,"=Not Met")</f>
        <v>0</v>
      </c>
      <c r="CR16" s="65">
        <f t="shared" ref="CR16" si="3">IF(SUM(CO16,CQ16)=0,0,CQ16/SUM(CO16,CQ16))</f>
        <v>0</v>
      </c>
      <c r="CS16" s="67">
        <f>COUNTIF(C16:CN16,"=N/A")</f>
        <v>0</v>
      </c>
    </row>
    <row r="17" spans="1:9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476"/>
      <c r="CC17" s="476"/>
      <c r="CD17" s="476"/>
      <c r="CE17" s="476"/>
      <c r="CF17" s="476"/>
      <c r="CG17" s="476"/>
      <c r="CH17" s="476"/>
      <c r="CI17" s="476"/>
      <c r="CJ17" s="476"/>
      <c r="CK17" s="476"/>
      <c r="CL17" s="476"/>
      <c r="CM17" s="476"/>
      <c r="CN17" s="477"/>
      <c r="CO17" s="458"/>
      <c r="CP17" s="459"/>
      <c r="CQ17" s="460"/>
      <c r="CR17" s="459"/>
      <c r="CS17" s="461"/>
    </row>
    <row r="18" spans="1:9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0"/>
      <c r="BK18" s="440"/>
      <c r="BL18" s="440"/>
      <c r="BM18" s="440"/>
      <c r="BN18" s="440"/>
      <c r="BO18" s="440"/>
      <c r="BP18" s="440"/>
      <c r="BQ18" s="440"/>
      <c r="BR18" s="440"/>
      <c r="BS18" s="440"/>
      <c r="BT18" s="440"/>
      <c r="BU18" s="440"/>
      <c r="BV18" s="440"/>
      <c r="BW18" s="440"/>
      <c r="BX18" s="440"/>
      <c r="BY18" s="440"/>
      <c r="BZ18" s="440"/>
      <c r="CA18" s="440"/>
      <c r="CB18" s="440"/>
      <c r="CC18" s="440"/>
      <c r="CD18" s="440"/>
      <c r="CE18" s="440"/>
      <c r="CF18" s="440"/>
      <c r="CG18" s="440"/>
      <c r="CH18" s="440"/>
      <c r="CI18" s="440"/>
      <c r="CJ18" s="440"/>
      <c r="CK18" s="440"/>
      <c r="CL18" s="440"/>
      <c r="CM18" s="440"/>
      <c r="CN18" s="472"/>
      <c r="CO18" s="64">
        <f>COUNTIF(C18:CN18,"=Met")</f>
        <v>0</v>
      </c>
      <c r="CP18" s="65">
        <f t="shared" ref="CP18" si="4">IF(SUM(CO18,CQ18)=0,0,CO18/SUM(CO18,CQ18))</f>
        <v>0</v>
      </c>
      <c r="CQ18" s="66">
        <f>COUNTIF(C18:CN18,"=Not Met")</f>
        <v>0</v>
      </c>
      <c r="CR18" s="65">
        <f t="shared" ref="CR18" si="5">IF(SUM(CO18,CQ18)=0,0,CQ18/SUM(CO18,CQ18))</f>
        <v>0</v>
      </c>
      <c r="CS18" s="67">
        <f>COUNTIF(C18:CN18,"=N/A")</f>
        <v>0</v>
      </c>
    </row>
    <row r="19" spans="1:9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6"/>
      <c r="CJ19" s="476"/>
      <c r="CK19" s="476"/>
      <c r="CL19" s="476"/>
      <c r="CM19" s="476"/>
      <c r="CN19" s="477"/>
      <c r="CO19" s="458"/>
      <c r="CP19" s="459"/>
      <c r="CQ19" s="460"/>
      <c r="CR19" s="459"/>
      <c r="CS19" s="461"/>
    </row>
    <row r="20" spans="1:9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0"/>
      <c r="BA20" s="440"/>
      <c r="BB20" s="440"/>
      <c r="BC20" s="440"/>
      <c r="BD20" s="440"/>
      <c r="BE20" s="440"/>
      <c r="BF20" s="440"/>
      <c r="BG20" s="440"/>
      <c r="BH20" s="440"/>
      <c r="BI20" s="440"/>
      <c r="BJ20" s="440"/>
      <c r="BK20" s="440"/>
      <c r="BL20" s="440"/>
      <c r="BM20" s="440"/>
      <c r="BN20" s="440"/>
      <c r="BO20" s="440"/>
      <c r="BP20" s="440"/>
      <c r="BQ20" s="440"/>
      <c r="BR20" s="440"/>
      <c r="BS20" s="440"/>
      <c r="BT20" s="440"/>
      <c r="BU20" s="440"/>
      <c r="BV20" s="440"/>
      <c r="BW20" s="440"/>
      <c r="BX20" s="440"/>
      <c r="BY20" s="440"/>
      <c r="BZ20" s="440"/>
      <c r="CA20" s="440"/>
      <c r="CB20" s="440"/>
      <c r="CC20" s="440"/>
      <c r="CD20" s="440"/>
      <c r="CE20" s="440"/>
      <c r="CF20" s="440"/>
      <c r="CG20" s="440"/>
      <c r="CH20" s="440"/>
      <c r="CI20" s="440"/>
      <c r="CJ20" s="440"/>
      <c r="CK20" s="440"/>
      <c r="CL20" s="440"/>
      <c r="CM20" s="440"/>
      <c r="CN20" s="472"/>
      <c r="CO20" s="64">
        <f>COUNTIF(C20:CN20,"=Met")</f>
        <v>0</v>
      </c>
      <c r="CP20" s="65">
        <f t="shared" ref="CP20" si="6">IF(SUM(CO20,CQ20)=0,0,CO20/SUM(CO20,CQ20))</f>
        <v>0</v>
      </c>
      <c r="CQ20" s="66">
        <f>COUNTIF(C20:CN20,"=Not Met")</f>
        <v>0</v>
      </c>
      <c r="CR20" s="65">
        <f>IF(SUM(CO20,CQ20)=0,0,CQ20/SUM(CO20,CQ20))</f>
        <v>0</v>
      </c>
      <c r="CS20" s="67">
        <f>COUNTIF(C20:CN20,"=N/A")</f>
        <v>0</v>
      </c>
    </row>
    <row r="21" spans="1:9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7"/>
      <c r="CO21" s="458"/>
      <c r="CP21" s="459"/>
      <c r="CQ21" s="460"/>
      <c r="CR21" s="459"/>
      <c r="CS21" s="461"/>
    </row>
    <row r="22" spans="1:9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0"/>
      <c r="BN22" s="440"/>
      <c r="BO22" s="440"/>
      <c r="BP22" s="440"/>
      <c r="BQ22" s="440"/>
      <c r="BR22" s="440"/>
      <c r="BS22" s="440"/>
      <c r="BT22" s="440"/>
      <c r="BU22" s="440"/>
      <c r="BV22" s="440"/>
      <c r="BW22" s="440"/>
      <c r="BX22" s="440"/>
      <c r="BY22" s="440"/>
      <c r="BZ22" s="440"/>
      <c r="CA22" s="440"/>
      <c r="CB22" s="440"/>
      <c r="CC22" s="440"/>
      <c r="CD22" s="440"/>
      <c r="CE22" s="440"/>
      <c r="CF22" s="440"/>
      <c r="CG22" s="440"/>
      <c r="CH22" s="440"/>
      <c r="CI22" s="440"/>
      <c r="CJ22" s="440"/>
      <c r="CK22" s="440"/>
      <c r="CL22" s="440"/>
      <c r="CM22" s="440"/>
      <c r="CN22" s="472"/>
      <c r="CO22" s="64">
        <f>COUNTIF(C22:CN22,"=Met")</f>
        <v>0</v>
      </c>
      <c r="CP22" s="65">
        <f t="shared" si="0"/>
        <v>0</v>
      </c>
      <c r="CQ22" s="66">
        <f>COUNTIF(C22:CN22,"=Not Met")</f>
        <v>0</v>
      </c>
      <c r="CR22" s="65">
        <f>IF(SUM(CO22,CQ22)=0,0,CQ22/SUM(CO22,CQ22))</f>
        <v>0</v>
      </c>
      <c r="CS22" s="67">
        <f>COUNTIF(C22:CN22,"=N/A")</f>
        <v>0</v>
      </c>
    </row>
    <row r="23" spans="1:9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6"/>
      <c r="CJ23" s="476"/>
      <c r="CK23" s="476"/>
      <c r="CL23" s="476"/>
      <c r="CM23" s="476"/>
      <c r="CN23" s="477"/>
      <c r="CO23" s="458"/>
      <c r="CP23" s="459"/>
      <c r="CQ23" s="460"/>
      <c r="CR23" s="459"/>
      <c r="CS23" s="461"/>
    </row>
    <row r="24" spans="1:9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c r="BM24" s="440"/>
      <c r="BN24" s="440"/>
      <c r="BO24" s="440"/>
      <c r="BP24" s="440"/>
      <c r="BQ24" s="440"/>
      <c r="BR24" s="440"/>
      <c r="BS24" s="440"/>
      <c r="BT24" s="440"/>
      <c r="BU24" s="440"/>
      <c r="BV24" s="440"/>
      <c r="BW24" s="440"/>
      <c r="BX24" s="440"/>
      <c r="BY24" s="440"/>
      <c r="BZ24" s="440"/>
      <c r="CA24" s="440"/>
      <c r="CB24" s="440"/>
      <c r="CC24" s="440"/>
      <c r="CD24" s="440"/>
      <c r="CE24" s="440"/>
      <c r="CF24" s="440"/>
      <c r="CG24" s="440"/>
      <c r="CH24" s="440"/>
      <c r="CI24" s="440"/>
      <c r="CJ24" s="440"/>
      <c r="CK24" s="440"/>
      <c r="CL24" s="440"/>
      <c r="CM24" s="440"/>
      <c r="CN24" s="472"/>
      <c r="CO24" s="64">
        <f>COUNTIF(C24:CN24,"=Met")</f>
        <v>0</v>
      </c>
      <c r="CP24" s="65">
        <f t="shared" ref="CP24" si="7">IF(SUM(CO24,CQ24)=0,0,CO24/SUM(CO24,CQ24))</f>
        <v>0</v>
      </c>
      <c r="CQ24" s="66">
        <f>COUNTIF(C24:CN24,"=Not Met")</f>
        <v>0</v>
      </c>
      <c r="CR24" s="65">
        <f t="shared" ref="CR24" si="8">IF(SUM(CO24,CQ24)=0,0,CQ24/SUM(CO24,CQ24))</f>
        <v>0</v>
      </c>
      <c r="CS24" s="67">
        <f>COUNTIF(C24:CN24,"=N/A")</f>
        <v>0</v>
      </c>
    </row>
    <row r="25" spans="1:9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476"/>
      <c r="CG25" s="476"/>
      <c r="CH25" s="476"/>
      <c r="CI25" s="476"/>
      <c r="CJ25" s="476"/>
      <c r="CK25" s="476"/>
      <c r="CL25" s="476"/>
      <c r="CM25" s="476"/>
      <c r="CN25" s="477"/>
      <c r="CO25" s="458"/>
      <c r="CP25" s="459"/>
      <c r="CQ25" s="460"/>
      <c r="CR25" s="459"/>
      <c r="CS25" s="461"/>
    </row>
    <row r="26" spans="1:9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0"/>
      <c r="CB26" s="440"/>
      <c r="CC26" s="440"/>
      <c r="CD26" s="440"/>
      <c r="CE26" s="440"/>
      <c r="CF26" s="440"/>
      <c r="CG26" s="440"/>
      <c r="CH26" s="440"/>
      <c r="CI26" s="440"/>
      <c r="CJ26" s="440"/>
      <c r="CK26" s="440"/>
      <c r="CL26" s="440"/>
      <c r="CM26" s="440"/>
      <c r="CN26" s="472"/>
      <c r="CO26" s="64">
        <f>COUNTIF(C26:CN26,"=Met")</f>
        <v>0</v>
      </c>
      <c r="CP26" s="65">
        <f t="shared" ref="CP26" si="9">IF(SUM(CO26,CQ26)=0,0,CO26/SUM(CO26,CQ26))</f>
        <v>0</v>
      </c>
      <c r="CQ26" s="66">
        <f>COUNTIF(C26:CN26,"=Not Met")</f>
        <v>0</v>
      </c>
      <c r="CR26" s="65">
        <f>IF(SUM(CO26,CQ26)=0,0,CQ26/SUM(CO26,CQ26))</f>
        <v>0</v>
      </c>
      <c r="CS26" s="67">
        <f>COUNTIF(C26:CN26,"=N/A")</f>
        <v>0</v>
      </c>
    </row>
    <row r="27" spans="1:9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7"/>
      <c r="CO27" s="458"/>
      <c r="CP27" s="459"/>
      <c r="CQ27" s="460"/>
      <c r="CR27" s="459"/>
      <c r="CS27" s="461"/>
    </row>
    <row r="28" spans="1:9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0"/>
      <c r="BQ28" s="440"/>
      <c r="BR28" s="440"/>
      <c r="BS28" s="440"/>
      <c r="BT28" s="440"/>
      <c r="BU28" s="440"/>
      <c r="BV28" s="440"/>
      <c r="BW28" s="440"/>
      <c r="BX28" s="440"/>
      <c r="BY28" s="440"/>
      <c r="BZ28" s="440"/>
      <c r="CA28" s="440"/>
      <c r="CB28" s="440"/>
      <c r="CC28" s="440"/>
      <c r="CD28" s="440"/>
      <c r="CE28" s="440"/>
      <c r="CF28" s="440"/>
      <c r="CG28" s="440"/>
      <c r="CH28" s="440"/>
      <c r="CI28" s="440"/>
      <c r="CJ28" s="440"/>
      <c r="CK28" s="440"/>
      <c r="CL28" s="440"/>
      <c r="CM28" s="440"/>
      <c r="CN28" s="472"/>
      <c r="CO28" s="64">
        <f>COUNTIF(C28:CN28,"=Met")</f>
        <v>0</v>
      </c>
      <c r="CP28" s="65">
        <f t="shared" ref="CP28" si="10">IF(SUM(CO28,CQ28)=0,0,CO28/SUM(CO28,CQ28))</f>
        <v>0</v>
      </c>
      <c r="CQ28" s="66">
        <f>COUNTIF(C28:CN28,"=Not Met")</f>
        <v>0</v>
      </c>
      <c r="CR28" s="65">
        <f>IF(SUM(CO28,CQ28)=0,0,CQ28/SUM(CO28,CQ28))</f>
        <v>0</v>
      </c>
      <c r="CS28" s="67">
        <f>COUNTIF(C28:CN28,"=N/A")</f>
        <v>0</v>
      </c>
    </row>
    <row r="29" spans="1:9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6"/>
      <c r="CJ29" s="476"/>
      <c r="CK29" s="476"/>
      <c r="CL29" s="476"/>
      <c r="CM29" s="476"/>
      <c r="CN29" s="477"/>
      <c r="CO29" s="458"/>
      <c r="CP29" s="459"/>
      <c r="CQ29" s="460"/>
      <c r="CR29" s="459"/>
      <c r="CS29" s="461"/>
    </row>
    <row r="30" spans="1:9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c r="CK30" s="440"/>
      <c r="CL30" s="440"/>
      <c r="CM30" s="440"/>
      <c r="CN30" s="472"/>
      <c r="CO30" s="64">
        <f>COUNTIF(C30:CN30,"=Met")</f>
        <v>0</v>
      </c>
      <c r="CP30" s="65">
        <f t="shared" ref="CP30" si="11">IF(SUM(CO30,CQ30)=0,0,CO30/SUM(CO30,CQ30))</f>
        <v>0</v>
      </c>
      <c r="CQ30" s="66">
        <f>COUNTIF(C30:CN30,"=Not Met")</f>
        <v>0</v>
      </c>
      <c r="CR30" s="65">
        <f t="shared" ref="CR30" si="12">IF(SUM(CO30,CQ30)=0,0,CQ30/SUM(CO30,CQ30))</f>
        <v>0</v>
      </c>
      <c r="CS30" s="67">
        <f>COUNTIF(C30:CN30,"=N/A")</f>
        <v>0</v>
      </c>
    </row>
    <row r="31" spans="1:9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6"/>
      <c r="CE31" s="476"/>
      <c r="CF31" s="476"/>
      <c r="CG31" s="476"/>
      <c r="CH31" s="476"/>
      <c r="CI31" s="476"/>
      <c r="CJ31" s="476"/>
      <c r="CK31" s="476"/>
      <c r="CL31" s="476"/>
      <c r="CM31" s="476"/>
      <c r="CN31" s="477"/>
      <c r="CO31" s="458"/>
      <c r="CP31" s="459"/>
      <c r="CQ31" s="460"/>
      <c r="CR31" s="459"/>
      <c r="CS31" s="461"/>
    </row>
    <row r="32" spans="1:9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0"/>
      <c r="BH32" s="440"/>
      <c r="BI32" s="440"/>
      <c r="BJ32" s="440"/>
      <c r="BK32" s="440"/>
      <c r="BL32" s="440"/>
      <c r="BM32" s="440"/>
      <c r="BN32" s="440"/>
      <c r="BO32" s="440"/>
      <c r="BP32" s="440"/>
      <c r="BQ32" s="440"/>
      <c r="BR32" s="440"/>
      <c r="BS32" s="440"/>
      <c r="BT32" s="440"/>
      <c r="BU32" s="440"/>
      <c r="BV32" s="440"/>
      <c r="BW32" s="440"/>
      <c r="BX32" s="440"/>
      <c r="BY32" s="440"/>
      <c r="BZ32" s="440"/>
      <c r="CA32" s="440"/>
      <c r="CB32" s="440"/>
      <c r="CC32" s="440"/>
      <c r="CD32" s="440"/>
      <c r="CE32" s="440"/>
      <c r="CF32" s="440"/>
      <c r="CG32" s="440"/>
      <c r="CH32" s="440"/>
      <c r="CI32" s="440"/>
      <c r="CJ32" s="440"/>
      <c r="CK32" s="440"/>
      <c r="CL32" s="440"/>
      <c r="CM32" s="440"/>
      <c r="CN32" s="472"/>
      <c r="CO32" s="64">
        <f>COUNTIF(C32:CN32,"=Met")</f>
        <v>0</v>
      </c>
      <c r="CP32" s="65">
        <f t="shared" ref="CP32" si="13">IF(SUM(CO32,CQ32)=0,0,CO32/SUM(CO32,CQ32))</f>
        <v>0</v>
      </c>
      <c r="CQ32" s="66">
        <f>COUNTIF(C32:CN32,"=Not Met")</f>
        <v>0</v>
      </c>
      <c r="CR32" s="65">
        <f t="shared" ref="CR32" si="14">IF(SUM(CO32,CQ32)=0,0,CQ32/SUM(CO32,CQ32))</f>
        <v>0</v>
      </c>
      <c r="CS32" s="67">
        <f>COUNTIF(C32:CN32,"=N/A")</f>
        <v>0</v>
      </c>
    </row>
    <row r="33" spans="1:9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6"/>
      <c r="BZ33" s="476"/>
      <c r="CA33" s="476"/>
      <c r="CB33" s="476"/>
      <c r="CC33" s="476"/>
      <c r="CD33" s="476"/>
      <c r="CE33" s="476"/>
      <c r="CF33" s="476"/>
      <c r="CG33" s="476"/>
      <c r="CH33" s="476"/>
      <c r="CI33" s="476"/>
      <c r="CJ33" s="476"/>
      <c r="CK33" s="476"/>
      <c r="CL33" s="476"/>
      <c r="CM33" s="476"/>
      <c r="CN33" s="477"/>
      <c r="CO33" s="458"/>
      <c r="CP33" s="459"/>
      <c r="CQ33" s="460"/>
      <c r="CR33" s="459"/>
      <c r="CS33" s="461"/>
    </row>
    <row r="34" spans="1:9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c r="BO34" s="440"/>
      <c r="BP34" s="440"/>
      <c r="BQ34" s="440"/>
      <c r="BR34" s="440"/>
      <c r="BS34" s="440"/>
      <c r="BT34" s="440"/>
      <c r="BU34" s="440"/>
      <c r="BV34" s="440"/>
      <c r="BW34" s="440"/>
      <c r="BX34" s="440"/>
      <c r="BY34" s="440"/>
      <c r="BZ34" s="440"/>
      <c r="CA34" s="440"/>
      <c r="CB34" s="440"/>
      <c r="CC34" s="440"/>
      <c r="CD34" s="440"/>
      <c r="CE34" s="440"/>
      <c r="CF34" s="440"/>
      <c r="CG34" s="440"/>
      <c r="CH34" s="440"/>
      <c r="CI34" s="440"/>
      <c r="CJ34" s="440"/>
      <c r="CK34" s="440"/>
      <c r="CL34" s="440"/>
      <c r="CM34" s="440"/>
      <c r="CN34" s="472"/>
      <c r="CO34" s="64">
        <f>COUNTIF(C34:CN34,"=Met")</f>
        <v>0</v>
      </c>
      <c r="CP34" s="65">
        <f t="shared" ref="CP34" si="15">IF(SUM(CO34,CQ34)=0,0,CO34/SUM(CO34,CQ34))</f>
        <v>0</v>
      </c>
      <c r="CQ34" s="66">
        <f>COUNTIF(C34:CN34,"=Not Met")</f>
        <v>0</v>
      </c>
      <c r="CR34" s="65">
        <f t="shared" ref="CR34" si="16">IF(SUM(CO34,CQ34)=0,0,CQ34/SUM(CO34,CQ34))</f>
        <v>0</v>
      </c>
      <c r="CS34" s="67">
        <f>COUNTIF(C34:CN34,"=N/A")</f>
        <v>0</v>
      </c>
    </row>
    <row r="35" spans="1:9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476"/>
      <c r="CF35" s="476"/>
      <c r="CG35" s="476"/>
      <c r="CH35" s="476"/>
      <c r="CI35" s="476"/>
      <c r="CJ35" s="476"/>
      <c r="CK35" s="476"/>
      <c r="CL35" s="476"/>
      <c r="CM35" s="476"/>
      <c r="CN35" s="477"/>
      <c r="CO35" s="458"/>
      <c r="CP35" s="459"/>
      <c r="CQ35" s="460"/>
      <c r="CR35" s="459"/>
      <c r="CS35" s="461"/>
    </row>
    <row r="36" spans="1:9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c r="BO36" s="440"/>
      <c r="BP36" s="440"/>
      <c r="BQ36" s="440"/>
      <c r="BR36" s="440"/>
      <c r="BS36" s="440"/>
      <c r="BT36" s="440"/>
      <c r="BU36" s="440"/>
      <c r="BV36" s="440"/>
      <c r="BW36" s="440"/>
      <c r="BX36" s="440"/>
      <c r="BY36" s="440"/>
      <c r="BZ36" s="440"/>
      <c r="CA36" s="440"/>
      <c r="CB36" s="440"/>
      <c r="CC36" s="440"/>
      <c r="CD36" s="440"/>
      <c r="CE36" s="440"/>
      <c r="CF36" s="440"/>
      <c r="CG36" s="440"/>
      <c r="CH36" s="440"/>
      <c r="CI36" s="440"/>
      <c r="CJ36" s="440"/>
      <c r="CK36" s="440"/>
      <c r="CL36" s="440"/>
      <c r="CM36" s="440"/>
      <c r="CN36" s="472"/>
      <c r="CO36" s="64">
        <f>COUNTIF(C36:CN36,"=Met")</f>
        <v>0</v>
      </c>
      <c r="CP36" s="65">
        <f t="shared" ref="CP36" si="17">IF(SUM(CO36,CQ36)=0,0,CO36/SUM(CO36,CQ36))</f>
        <v>0</v>
      </c>
      <c r="CQ36" s="66">
        <f>COUNTIF(C36:CN36,"=Not Met")</f>
        <v>0</v>
      </c>
      <c r="CR36" s="65">
        <f t="shared" ref="CR36" si="18">IF(SUM(CO36,CQ36)=0,0,CQ36/SUM(CO36,CQ36))</f>
        <v>0</v>
      </c>
      <c r="CS36" s="67">
        <f>COUNTIF(C36:CN36,"=N/A")</f>
        <v>0</v>
      </c>
    </row>
    <row r="37" spans="1:9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476"/>
      <c r="CF37" s="476"/>
      <c r="CG37" s="476"/>
      <c r="CH37" s="476"/>
      <c r="CI37" s="476"/>
      <c r="CJ37" s="476"/>
      <c r="CK37" s="476"/>
      <c r="CL37" s="476"/>
      <c r="CM37" s="476"/>
      <c r="CN37" s="477"/>
      <c r="CO37" s="458"/>
      <c r="CP37" s="459"/>
      <c r="CQ37" s="460"/>
      <c r="CR37" s="459"/>
      <c r="CS37" s="461"/>
    </row>
    <row r="38" spans="1:9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0"/>
      <c r="BR38" s="440"/>
      <c r="BS38" s="440"/>
      <c r="BT38" s="440"/>
      <c r="BU38" s="440"/>
      <c r="BV38" s="440"/>
      <c r="BW38" s="440"/>
      <c r="BX38" s="440"/>
      <c r="BY38" s="440"/>
      <c r="BZ38" s="440"/>
      <c r="CA38" s="440"/>
      <c r="CB38" s="440"/>
      <c r="CC38" s="440"/>
      <c r="CD38" s="440"/>
      <c r="CE38" s="440"/>
      <c r="CF38" s="440"/>
      <c r="CG38" s="440"/>
      <c r="CH38" s="440"/>
      <c r="CI38" s="440"/>
      <c r="CJ38" s="440"/>
      <c r="CK38" s="440"/>
      <c r="CL38" s="440"/>
      <c r="CM38" s="440"/>
      <c r="CN38" s="472"/>
      <c r="CO38" s="64">
        <f>COUNTIF(C38:CN38,"=Met")</f>
        <v>0</v>
      </c>
      <c r="CP38" s="65">
        <f t="shared" ref="CP38" si="19">IF(SUM(CO38,CQ38)=0,0,CO38/SUM(CO38,CQ38))</f>
        <v>0</v>
      </c>
      <c r="CQ38" s="66">
        <f>COUNTIF(C38:CN38,"=Not Met")</f>
        <v>0</v>
      </c>
      <c r="CR38" s="65">
        <f t="shared" ref="CR38" si="20">IF(SUM(CO38,CQ38)=0,0,CQ38/SUM(CO38,CQ38))</f>
        <v>0</v>
      </c>
      <c r="CS38" s="67">
        <f>COUNTIF(C38:CN38,"=N/A")</f>
        <v>0</v>
      </c>
    </row>
    <row r="39" spans="1:9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c r="BT39" s="476"/>
      <c r="BU39" s="476"/>
      <c r="BV39" s="476"/>
      <c r="BW39" s="476"/>
      <c r="BX39" s="476"/>
      <c r="BY39" s="476"/>
      <c r="BZ39" s="476"/>
      <c r="CA39" s="476"/>
      <c r="CB39" s="476"/>
      <c r="CC39" s="476"/>
      <c r="CD39" s="476"/>
      <c r="CE39" s="476"/>
      <c r="CF39" s="476"/>
      <c r="CG39" s="476"/>
      <c r="CH39" s="476"/>
      <c r="CI39" s="476"/>
      <c r="CJ39" s="476"/>
      <c r="CK39" s="476"/>
      <c r="CL39" s="476"/>
      <c r="CM39" s="476"/>
      <c r="CN39" s="477"/>
      <c r="CO39" s="458"/>
      <c r="CP39" s="459"/>
      <c r="CQ39" s="460"/>
      <c r="CR39" s="459"/>
      <c r="CS39" s="461"/>
    </row>
    <row r="40" spans="1:9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0"/>
      <c r="BI40" s="440"/>
      <c r="BJ40" s="440"/>
      <c r="BK40" s="440"/>
      <c r="BL40" s="440"/>
      <c r="BM40" s="440"/>
      <c r="BN40" s="440"/>
      <c r="BO40" s="440"/>
      <c r="BP40" s="440"/>
      <c r="BQ40" s="440"/>
      <c r="BR40" s="440"/>
      <c r="BS40" s="440"/>
      <c r="BT40" s="440"/>
      <c r="BU40" s="440"/>
      <c r="BV40" s="440"/>
      <c r="BW40" s="440"/>
      <c r="BX40" s="440"/>
      <c r="BY40" s="440"/>
      <c r="BZ40" s="440"/>
      <c r="CA40" s="440"/>
      <c r="CB40" s="440"/>
      <c r="CC40" s="440"/>
      <c r="CD40" s="440"/>
      <c r="CE40" s="440"/>
      <c r="CF40" s="440"/>
      <c r="CG40" s="440"/>
      <c r="CH40" s="440"/>
      <c r="CI40" s="440"/>
      <c r="CJ40" s="440"/>
      <c r="CK40" s="440"/>
      <c r="CL40" s="440"/>
      <c r="CM40" s="440"/>
      <c r="CN40" s="472"/>
      <c r="CO40" s="64">
        <f>COUNTIF(C40:CN40,"=Met")</f>
        <v>0</v>
      </c>
      <c r="CP40" s="65">
        <f t="shared" ref="CP40" si="21">IF(SUM(CO40,CQ40)=0,0,CO40/SUM(CO40,CQ40))</f>
        <v>0</v>
      </c>
      <c r="CQ40" s="66">
        <f>COUNTIF(C40:CN40,"=Not Met")</f>
        <v>0</v>
      </c>
      <c r="CR40" s="65">
        <f t="shared" ref="CR40" si="22">IF(SUM(CO40,CQ40)=0,0,CQ40/SUM(CO40,CQ40))</f>
        <v>0</v>
      </c>
      <c r="CS40" s="67">
        <f>COUNTIF(C40:CN40,"=N/A")</f>
        <v>0</v>
      </c>
    </row>
    <row r="41" spans="1:9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c r="BT41" s="689"/>
      <c r="BU41" s="689"/>
      <c r="BV41" s="689"/>
      <c r="BW41" s="689"/>
      <c r="BX41" s="689"/>
      <c r="BY41" s="689"/>
      <c r="BZ41" s="689"/>
      <c r="CA41" s="689"/>
      <c r="CB41" s="689"/>
      <c r="CC41" s="689"/>
      <c r="CD41" s="689"/>
      <c r="CE41" s="689"/>
      <c r="CF41" s="689"/>
      <c r="CG41" s="689"/>
      <c r="CH41" s="689"/>
      <c r="CI41" s="689"/>
      <c r="CJ41" s="689"/>
      <c r="CK41" s="689"/>
      <c r="CL41" s="689"/>
      <c r="CM41" s="689"/>
      <c r="CN41" s="690"/>
      <c r="CO41" s="691"/>
      <c r="CP41" s="692"/>
      <c r="CQ41" s="693"/>
      <c r="CR41" s="692"/>
      <c r="CS41" s="694"/>
    </row>
    <row r="42" spans="1:97" ht="64.5" thickTop="1">
      <c r="A42" s="671" t="s">
        <v>295</v>
      </c>
      <c r="B42" s="697" t="s">
        <v>363</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7"/>
      <c r="BY42" s="487"/>
      <c r="BZ42" s="487"/>
      <c r="CA42" s="487"/>
      <c r="CB42" s="487"/>
      <c r="CC42" s="487"/>
      <c r="CD42" s="487"/>
      <c r="CE42" s="487"/>
      <c r="CF42" s="487"/>
      <c r="CG42" s="487"/>
      <c r="CH42" s="487"/>
      <c r="CI42" s="487"/>
      <c r="CJ42" s="487"/>
      <c r="CK42" s="487"/>
      <c r="CL42" s="487"/>
      <c r="CM42" s="487"/>
      <c r="CN42" s="486"/>
      <c r="CO42" s="680">
        <f>COUNTIF(C42:CN42,"=Met")</f>
        <v>0</v>
      </c>
      <c r="CP42" s="681">
        <f t="shared" ref="CP42" si="23">IF(SUM(CO42,CQ42)=0,0,CO42/SUM(CO42,CQ42))</f>
        <v>0</v>
      </c>
      <c r="CQ42" s="682">
        <f>COUNTIF(C42:CN42,"=Not Met")</f>
        <v>0</v>
      </c>
      <c r="CR42" s="681">
        <f t="shared" ref="CR42" si="24">IF(SUM(CO42,CQ42)=0,0,CQ42/SUM(CO42,CQ42))</f>
        <v>0</v>
      </c>
      <c r="CS42" s="683">
        <f>COUNTIF(C42:CN42,"=N/A")</f>
        <v>0</v>
      </c>
    </row>
    <row r="43" spans="1:9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76"/>
      <c r="BG43" s="476"/>
      <c r="BH43" s="476"/>
      <c r="BI43" s="476"/>
      <c r="BJ43" s="476"/>
      <c r="BK43" s="476"/>
      <c r="BL43" s="476"/>
      <c r="BM43" s="476"/>
      <c r="BN43" s="476"/>
      <c r="BO43" s="476"/>
      <c r="BP43" s="476"/>
      <c r="BQ43" s="476"/>
      <c r="BR43" s="476"/>
      <c r="BS43" s="476"/>
      <c r="BT43" s="476"/>
      <c r="BU43" s="476"/>
      <c r="BV43" s="476"/>
      <c r="BW43" s="476"/>
      <c r="BX43" s="476"/>
      <c r="BY43" s="476"/>
      <c r="BZ43" s="476"/>
      <c r="CA43" s="476"/>
      <c r="CB43" s="476"/>
      <c r="CC43" s="476"/>
      <c r="CD43" s="476"/>
      <c r="CE43" s="476"/>
      <c r="CF43" s="476"/>
      <c r="CG43" s="476"/>
      <c r="CH43" s="476"/>
      <c r="CI43" s="476"/>
      <c r="CJ43" s="476"/>
      <c r="CK43" s="476"/>
      <c r="CL43" s="476"/>
      <c r="CM43" s="476"/>
      <c r="CN43" s="477"/>
      <c r="CO43" s="458"/>
      <c r="CP43" s="459"/>
      <c r="CQ43" s="460"/>
      <c r="CR43" s="459"/>
      <c r="CS43" s="461"/>
    </row>
    <row r="44" spans="1:97">
      <c r="A44" s="673" t="s">
        <v>296</v>
      </c>
      <c r="B44" s="697" t="s">
        <v>364</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7"/>
      <c r="BR44" s="487"/>
      <c r="BS44" s="487"/>
      <c r="BT44" s="487"/>
      <c r="BU44" s="487"/>
      <c r="BV44" s="487"/>
      <c r="BW44" s="487"/>
      <c r="BX44" s="487"/>
      <c r="BY44" s="487"/>
      <c r="BZ44" s="487"/>
      <c r="CA44" s="487"/>
      <c r="CB44" s="487"/>
      <c r="CC44" s="487"/>
      <c r="CD44" s="487"/>
      <c r="CE44" s="487"/>
      <c r="CF44" s="487"/>
      <c r="CG44" s="487"/>
      <c r="CH44" s="487"/>
      <c r="CI44" s="487"/>
      <c r="CJ44" s="487"/>
      <c r="CK44" s="487"/>
      <c r="CL44" s="487"/>
      <c r="CM44" s="487"/>
      <c r="CN44" s="486"/>
      <c r="CO44" s="680">
        <f>COUNTIF(C44:CN44,"=Met")</f>
        <v>0</v>
      </c>
      <c r="CP44" s="681">
        <f t="shared" ref="CP44" si="25">IF(SUM(CO44,CQ44)=0,0,CO44/SUM(CO44,CQ44))</f>
        <v>0</v>
      </c>
      <c r="CQ44" s="682">
        <f>COUNTIF(C44:CN44,"=Not Met")</f>
        <v>0</v>
      </c>
      <c r="CR44" s="681">
        <f t="shared" ref="CR44" si="26">IF(SUM(CO44,CQ44)=0,0,CQ44/SUM(CO44,CQ44))</f>
        <v>0</v>
      </c>
      <c r="CS44" s="683">
        <f>COUNTIF(C44:CN44,"=N/A")</f>
        <v>0</v>
      </c>
    </row>
    <row r="45" spans="1:9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476"/>
      <c r="BG45" s="476"/>
      <c r="BH45" s="476"/>
      <c r="BI45" s="476"/>
      <c r="BJ45" s="476"/>
      <c r="BK45" s="476"/>
      <c r="BL45" s="476"/>
      <c r="BM45" s="476"/>
      <c r="BN45" s="476"/>
      <c r="BO45" s="476"/>
      <c r="BP45" s="476"/>
      <c r="BQ45" s="476"/>
      <c r="BR45" s="476"/>
      <c r="BS45" s="476"/>
      <c r="BT45" s="476"/>
      <c r="BU45" s="476"/>
      <c r="BV45" s="476"/>
      <c r="BW45" s="476"/>
      <c r="BX45" s="476"/>
      <c r="BY45" s="476"/>
      <c r="BZ45" s="476"/>
      <c r="CA45" s="476"/>
      <c r="CB45" s="476"/>
      <c r="CC45" s="476"/>
      <c r="CD45" s="476"/>
      <c r="CE45" s="476"/>
      <c r="CF45" s="476"/>
      <c r="CG45" s="476"/>
      <c r="CH45" s="476"/>
      <c r="CI45" s="476"/>
      <c r="CJ45" s="476"/>
      <c r="CK45" s="476"/>
      <c r="CL45" s="476"/>
      <c r="CM45" s="476"/>
      <c r="CN45" s="477"/>
      <c r="CO45" s="458"/>
      <c r="CP45" s="459"/>
      <c r="CQ45" s="460"/>
      <c r="CR45" s="459"/>
      <c r="CS45" s="461"/>
    </row>
    <row r="46" spans="1:97">
      <c r="A46" s="671" t="s">
        <v>323</v>
      </c>
      <c r="B46" s="697" t="s">
        <v>365</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0"/>
      <c r="BQ46" s="440"/>
      <c r="BR46" s="440"/>
      <c r="BS46" s="440"/>
      <c r="BT46" s="440"/>
      <c r="BU46" s="440"/>
      <c r="BV46" s="440"/>
      <c r="BW46" s="440"/>
      <c r="BX46" s="440"/>
      <c r="BY46" s="440"/>
      <c r="BZ46" s="440"/>
      <c r="CA46" s="440"/>
      <c r="CB46" s="440"/>
      <c r="CC46" s="440"/>
      <c r="CD46" s="440"/>
      <c r="CE46" s="440"/>
      <c r="CF46" s="440"/>
      <c r="CG46" s="440"/>
      <c r="CH46" s="440"/>
      <c r="CI46" s="440"/>
      <c r="CJ46" s="440"/>
      <c r="CK46" s="440"/>
      <c r="CL46" s="440"/>
      <c r="CM46" s="440"/>
      <c r="CN46" s="472"/>
      <c r="CO46" s="64">
        <f>COUNTIF(C46:CN46,"=Met")</f>
        <v>0</v>
      </c>
      <c r="CP46" s="65">
        <f t="shared" ref="CP46" si="27">IF(SUM(CO46,CQ46)=0,0,CO46/SUM(CO46,CQ46))</f>
        <v>0</v>
      </c>
      <c r="CQ46" s="66">
        <f>COUNTIF(C46:CN46,"=Not Met")</f>
        <v>0</v>
      </c>
      <c r="CR46" s="65">
        <f t="shared" ref="CR46" si="28">IF(SUM(CO46,CQ46)=0,0,CQ46/SUM(CO46,CQ46))</f>
        <v>0</v>
      </c>
      <c r="CS46" s="67">
        <f>COUNTIF(C46:CN46,"=N/A")</f>
        <v>0</v>
      </c>
    </row>
    <row r="47" spans="1:97" ht="15" thickBot="1">
      <c r="A47" s="672"/>
      <c r="B47" s="701" t="s">
        <v>175</v>
      </c>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c r="AJ47" s="478"/>
      <c r="AK47" s="478"/>
      <c r="AL47" s="478"/>
      <c r="AM47" s="478"/>
      <c r="AN47" s="478"/>
      <c r="AO47" s="478"/>
      <c r="AP47" s="478"/>
      <c r="AQ47" s="478"/>
      <c r="AR47" s="478"/>
      <c r="AS47" s="478"/>
      <c r="AT47" s="478"/>
      <c r="AU47" s="478"/>
      <c r="AV47" s="478"/>
      <c r="AW47" s="478"/>
      <c r="AX47" s="478"/>
      <c r="AY47" s="478"/>
      <c r="AZ47" s="478"/>
      <c r="BA47" s="478"/>
      <c r="BB47" s="478"/>
      <c r="BC47" s="478"/>
      <c r="BD47" s="478"/>
      <c r="BE47" s="478"/>
      <c r="BF47" s="478"/>
      <c r="BG47" s="478"/>
      <c r="BH47" s="478"/>
      <c r="BI47" s="478"/>
      <c r="BJ47" s="478"/>
      <c r="BK47" s="478"/>
      <c r="BL47" s="478"/>
      <c r="BM47" s="478"/>
      <c r="BN47" s="478"/>
      <c r="BO47" s="478"/>
      <c r="BP47" s="478"/>
      <c r="BQ47" s="478"/>
      <c r="BR47" s="478"/>
      <c r="BS47" s="478"/>
      <c r="BT47" s="478"/>
      <c r="BU47" s="478"/>
      <c r="BV47" s="478"/>
      <c r="BW47" s="478"/>
      <c r="BX47" s="478"/>
      <c r="BY47" s="478"/>
      <c r="BZ47" s="478"/>
      <c r="CA47" s="478"/>
      <c r="CB47" s="478"/>
      <c r="CC47" s="478"/>
      <c r="CD47" s="478"/>
      <c r="CE47" s="478"/>
      <c r="CF47" s="478"/>
      <c r="CG47" s="478"/>
      <c r="CH47" s="478"/>
      <c r="CI47" s="478"/>
      <c r="CJ47" s="478"/>
      <c r="CK47" s="478"/>
      <c r="CL47" s="478"/>
      <c r="CM47" s="478"/>
      <c r="CN47" s="479"/>
      <c r="CO47" s="462"/>
      <c r="CP47" s="463"/>
      <c r="CQ47" s="464"/>
      <c r="CR47" s="463"/>
      <c r="CS47" s="465"/>
    </row>
    <row r="48" spans="1:97" ht="15" thickBot="1">
      <c r="B48" s="446"/>
    </row>
    <row r="49" spans="1:97" s="204" customFormat="1" ht="13.9" customHeight="1">
      <c r="B49" s="275" t="s">
        <v>56</v>
      </c>
      <c r="C49" s="276">
        <f t="shared" ref="C49:CN49" si="29">COUNTIF(C14:C47,"=Met")</f>
        <v>0</v>
      </c>
      <c r="D49" s="277">
        <f t="shared" si="29"/>
        <v>0</v>
      </c>
      <c r="E49" s="277">
        <f t="shared" si="29"/>
        <v>0</v>
      </c>
      <c r="F49" s="277">
        <f t="shared" si="29"/>
        <v>0</v>
      </c>
      <c r="G49" s="277">
        <f t="shared" si="29"/>
        <v>0</v>
      </c>
      <c r="H49" s="277">
        <f t="shared" si="29"/>
        <v>0</v>
      </c>
      <c r="I49" s="277">
        <f t="shared" si="29"/>
        <v>0</v>
      </c>
      <c r="J49" s="277">
        <f t="shared" si="29"/>
        <v>0</v>
      </c>
      <c r="K49" s="277">
        <f t="shared" si="29"/>
        <v>0</v>
      </c>
      <c r="L49" s="277">
        <f t="shared" si="29"/>
        <v>0</v>
      </c>
      <c r="M49" s="277">
        <f t="shared" ref="M49:BX49" si="30">COUNTIF(M14:M47,"=Met")</f>
        <v>0</v>
      </c>
      <c r="N49" s="277">
        <f t="shared" si="30"/>
        <v>0</v>
      </c>
      <c r="O49" s="277">
        <f t="shared" si="30"/>
        <v>0</v>
      </c>
      <c r="P49" s="277">
        <f t="shared" si="30"/>
        <v>0</v>
      </c>
      <c r="Q49" s="277">
        <f t="shared" si="30"/>
        <v>0</v>
      </c>
      <c r="R49" s="277">
        <f t="shared" si="30"/>
        <v>0</v>
      </c>
      <c r="S49" s="277">
        <f t="shared" si="30"/>
        <v>0</v>
      </c>
      <c r="T49" s="277">
        <f t="shared" si="30"/>
        <v>0</v>
      </c>
      <c r="U49" s="277">
        <f t="shared" si="30"/>
        <v>0</v>
      </c>
      <c r="V49" s="277">
        <f t="shared" si="30"/>
        <v>0</v>
      </c>
      <c r="W49" s="277">
        <f t="shared" si="30"/>
        <v>0</v>
      </c>
      <c r="X49" s="277">
        <f t="shared" si="30"/>
        <v>0</v>
      </c>
      <c r="Y49" s="277">
        <f t="shared" si="30"/>
        <v>0</v>
      </c>
      <c r="Z49" s="277">
        <f t="shared" si="30"/>
        <v>0</v>
      </c>
      <c r="AA49" s="277">
        <f t="shared" si="30"/>
        <v>0</v>
      </c>
      <c r="AB49" s="277">
        <f t="shared" si="30"/>
        <v>0</v>
      </c>
      <c r="AC49" s="277">
        <f t="shared" si="30"/>
        <v>0</v>
      </c>
      <c r="AD49" s="277">
        <f t="shared" si="30"/>
        <v>0</v>
      </c>
      <c r="AE49" s="277">
        <f t="shared" si="30"/>
        <v>0</v>
      </c>
      <c r="AF49" s="277">
        <f t="shared" si="30"/>
        <v>0</v>
      </c>
      <c r="AG49" s="277">
        <f t="shared" si="30"/>
        <v>0</v>
      </c>
      <c r="AH49" s="277">
        <f t="shared" si="30"/>
        <v>0</v>
      </c>
      <c r="AI49" s="277">
        <f t="shared" si="30"/>
        <v>0</v>
      </c>
      <c r="AJ49" s="277">
        <f t="shared" si="30"/>
        <v>0</v>
      </c>
      <c r="AK49" s="277">
        <f t="shared" si="30"/>
        <v>0</v>
      </c>
      <c r="AL49" s="277">
        <f t="shared" si="30"/>
        <v>0</v>
      </c>
      <c r="AM49" s="277">
        <f t="shared" si="30"/>
        <v>0</v>
      </c>
      <c r="AN49" s="277">
        <f t="shared" si="30"/>
        <v>0</v>
      </c>
      <c r="AO49" s="277">
        <f t="shared" si="30"/>
        <v>0</v>
      </c>
      <c r="AP49" s="277">
        <f t="shared" si="30"/>
        <v>0</v>
      </c>
      <c r="AQ49" s="277">
        <f t="shared" si="30"/>
        <v>0</v>
      </c>
      <c r="AR49" s="277">
        <f t="shared" si="30"/>
        <v>0</v>
      </c>
      <c r="AS49" s="277">
        <f t="shared" si="30"/>
        <v>0</v>
      </c>
      <c r="AT49" s="277">
        <f t="shared" si="30"/>
        <v>0</v>
      </c>
      <c r="AU49" s="277">
        <f t="shared" si="30"/>
        <v>0</v>
      </c>
      <c r="AV49" s="277">
        <f t="shared" si="30"/>
        <v>0</v>
      </c>
      <c r="AW49" s="277">
        <f t="shared" si="30"/>
        <v>0</v>
      </c>
      <c r="AX49" s="277">
        <f t="shared" si="30"/>
        <v>0</v>
      </c>
      <c r="AY49" s="277">
        <f t="shared" si="30"/>
        <v>0</v>
      </c>
      <c r="AZ49" s="277">
        <f t="shared" si="30"/>
        <v>0</v>
      </c>
      <c r="BA49" s="277">
        <f t="shared" si="30"/>
        <v>0</v>
      </c>
      <c r="BB49" s="277">
        <f t="shared" si="30"/>
        <v>0</v>
      </c>
      <c r="BC49" s="277">
        <f t="shared" si="30"/>
        <v>0</v>
      </c>
      <c r="BD49" s="277">
        <f t="shared" si="30"/>
        <v>0</v>
      </c>
      <c r="BE49" s="277">
        <f t="shared" si="30"/>
        <v>0</v>
      </c>
      <c r="BF49" s="277">
        <f t="shared" si="30"/>
        <v>0</v>
      </c>
      <c r="BG49" s="277">
        <f t="shared" si="30"/>
        <v>0</v>
      </c>
      <c r="BH49" s="277">
        <f t="shared" si="30"/>
        <v>0</v>
      </c>
      <c r="BI49" s="277">
        <f t="shared" si="30"/>
        <v>0</v>
      </c>
      <c r="BJ49" s="277">
        <f t="shared" si="30"/>
        <v>0</v>
      </c>
      <c r="BK49" s="277">
        <f t="shared" si="30"/>
        <v>0</v>
      </c>
      <c r="BL49" s="277">
        <f t="shared" si="30"/>
        <v>0</v>
      </c>
      <c r="BM49" s="277">
        <f t="shared" si="30"/>
        <v>0</v>
      </c>
      <c r="BN49" s="277">
        <f t="shared" si="30"/>
        <v>0</v>
      </c>
      <c r="BO49" s="277">
        <f t="shared" si="30"/>
        <v>0</v>
      </c>
      <c r="BP49" s="277">
        <f t="shared" si="30"/>
        <v>0</v>
      </c>
      <c r="BQ49" s="277">
        <f t="shared" si="30"/>
        <v>0</v>
      </c>
      <c r="BR49" s="277">
        <f t="shared" si="30"/>
        <v>0</v>
      </c>
      <c r="BS49" s="277">
        <f t="shared" si="30"/>
        <v>0</v>
      </c>
      <c r="BT49" s="277">
        <f t="shared" si="30"/>
        <v>0</v>
      </c>
      <c r="BU49" s="277">
        <f t="shared" si="30"/>
        <v>0</v>
      </c>
      <c r="BV49" s="277">
        <f t="shared" si="30"/>
        <v>0</v>
      </c>
      <c r="BW49" s="277">
        <f t="shared" si="30"/>
        <v>0</v>
      </c>
      <c r="BX49" s="277">
        <f t="shared" si="30"/>
        <v>0</v>
      </c>
      <c r="BY49" s="277">
        <f t="shared" ref="BY49:CI49" si="31">COUNTIF(BY14:BY47,"=Met")</f>
        <v>0</v>
      </c>
      <c r="BZ49" s="277">
        <f t="shared" si="31"/>
        <v>0</v>
      </c>
      <c r="CA49" s="277">
        <f t="shared" si="31"/>
        <v>0</v>
      </c>
      <c r="CB49" s="277">
        <f t="shared" si="31"/>
        <v>0</v>
      </c>
      <c r="CC49" s="277">
        <f t="shared" si="31"/>
        <v>0</v>
      </c>
      <c r="CD49" s="277">
        <f t="shared" si="31"/>
        <v>0</v>
      </c>
      <c r="CE49" s="277">
        <f t="shared" si="31"/>
        <v>0</v>
      </c>
      <c r="CF49" s="277">
        <f t="shared" si="31"/>
        <v>0</v>
      </c>
      <c r="CG49" s="277">
        <f t="shared" si="31"/>
        <v>0</v>
      </c>
      <c r="CH49" s="277">
        <f t="shared" si="31"/>
        <v>0</v>
      </c>
      <c r="CI49" s="277">
        <f t="shared" si="31"/>
        <v>0</v>
      </c>
      <c r="CJ49" s="277">
        <f t="shared" si="29"/>
        <v>0</v>
      </c>
      <c r="CK49" s="277">
        <f t="shared" si="29"/>
        <v>0</v>
      </c>
      <c r="CL49" s="277">
        <f t="shared" si="29"/>
        <v>0</v>
      </c>
      <c r="CM49" s="277">
        <f t="shared" si="29"/>
        <v>0</v>
      </c>
      <c r="CN49" s="278">
        <f t="shared" si="29"/>
        <v>0</v>
      </c>
      <c r="CP49" s="273"/>
      <c r="CQ49" s="274"/>
      <c r="CR49" s="273"/>
      <c r="CS49" s="274"/>
    </row>
    <row r="50" spans="1:97" s="204" customFormat="1" ht="13.9" customHeight="1">
      <c r="B50" s="275" t="s">
        <v>57</v>
      </c>
      <c r="C50" s="279">
        <f t="shared" ref="C50:CN50" si="32">IF(SUM(C49,C51)=0,0,C49/SUM(C49,C51))</f>
        <v>0</v>
      </c>
      <c r="D50" s="280">
        <f t="shared" si="32"/>
        <v>0</v>
      </c>
      <c r="E50" s="280">
        <f t="shared" si="32"/>
        <v>0</v>
      </c>
      <c r="F50" s="280">
        <f t="shared" si="32"/>
        <v>0</v>
      </c>
      <c r="G50" s="280">
        <f t="shared" si="32"/>
        <v>0</v>
      </c>
      <c r="H50" s="280">
        <f t="shared" si="32"/>
        <v>0</v>
      </c>
      <c r="I50" s="280">
        <f t="shared" si="32"/>
        <v>0</v>
      </c>
      <c r="J50" s="280">
        <f t="shared" si="32"/>
        <v>0</v>
      </c>
      <c r="K50" s="280">
        <f t="shared" si="32"/>
        <v>0</v>
      </c>
      <c r="L50" s="280">
        <f t="shared" si="32"/>
        <v>0</v>
      </c>
      <c r="M50" s="280">
        <f t="shared" ref="M50:BX50" si="33">IF(SUM(M49,M51)=0,0,M49/SUM(M49,M51))</f>
        <v>0</v>
      </c>
      <c r="N50" s="280">
        <f t="shared" si="33"/>
        <v>0</v>
      </c>
      <c r="O50" s="280">
        <f t="shared" si="33"/>
        <v>0</v>
      </c>
      <c r="P50" s="280">
        <f t="shared" si="33"/>
        <v>0</v>
      </c>
      <c r="Q50" s="280">
        <f t="shared" si="33"/>
        <v>0</v>
      </c>
      <c r="R50" s="280">
        <f t="shared" si="33"/>
        <v>0</v>
      </c>
      <c r="S50" s="280">
        <f t="shared" si="33"/>
        <v>0</v>
      </c>
      <c r="T50" s="280">
        <f t="shared" si="33"/>
        <v>0</v>
      </c>
      <c r="U50" s="280">
        <f t="shared" si="33"/>
        <v>0</v>
      </c>
      <c r="V50" s="280">
        <f t="shared" si="33"/>
        <v>0</v>
      </c>
      <c r="W50" s="280">
        <f t="shared" si="33"/>
        <v>0</v>
      </c>
      <c r="X50" s="280">
        <f t="shared" si="33"/>
        <v>0</v>
      </c>
      <c r="Y50" s="280">
        <f t="shared" si="33"/>
        <v>0</v>
      </c>
      <c r="Z50" s="280">
        <f t="shared" si="33"/>
        <v>0</v>
      </c>
      <c r="AA50" s="280">
        <f t="shared" si="33"/>
        <v>0</v>
      </c>
      <c r="AB50" s="280">
        <f t="shared" si="33"/>
        <v>0</v>
      </c>
      <c r="AC50" s="280">
        <f t="shared" si="33"/>
        <v>0</v>
      </c>
      <c r="AD50" s="280">
        <f t="shared" si="33"/>
        <v>0</v>
      </c>
      <c r="AE50" s="280">
        <f t="shared" si="33"/>
        <v>0</v>
      </c>
      <c r="AF50" s="280">
        <f t="shared" si="33"/>
        <v>0</v>
      </c>
      <c r="AG50" s="280">
        <f t="shared" si="33"/>
        <v>0</v>
      </c>
      <c r="AH50" s="280">
        <f t="shared" si="33"/>
        <v>0</v>
      </c>
      <c r="AI50" s="280">
        <f t="shared" si="33"/>
        <v>0</v>
      </c>
      <c r="AJ50" s="280">
        <f t="shared" si="33"/>
        <v>0</v>
      </c>
      <c r="AK50" s="280">
        <f t="shared" si="33"/>
        <v>0</v>
      </c>
      <c r="AL50" s="280">
        <f t="shared" si="33"/>
        <v>0</v>
      </c>
      <c r="AM50" s="280">
        <f t="shared" si="33"/>
        <v>0</v>
      </c>
      <c r="AN50" s="280">
        <f t="shared" si="33"/>
        <v>0</v>
      </c>
      <c r="AO50" s="280">
        <f t="shared" si="33"/>
        <v>0</v>
      </c>
      <c r="AP50" s="280">
        <f t="shared" si="33"/>
        <v>0</v>
      </c>
      <c r="AQ50" s="280">
        <f t="shared" si="33"/>
        <v>0</v>
      </c>
      <c r="AR50" s="280">
        <f t="shared" si="33"/>
        <v>0</v>
      </c>
      <c r="AS50" s="280">
        <f t="shared" si="33"/>
        <v>0</v>
      </c>
      <c r="AT50" s="280">
        <f t="shared" si="33"/>
        <v>0</v>
      </c>
      <c r="AU50" s="280">
        <f t="shared" si="33"/>
        <v>0</v>
      </c>
      <c r="AV50" s="280">
        <f t="shared" si="33"/>
        <v>0</v>
      </c>
      <c r="AW50" s="280">
        <f t="shared" si="33"/>
        <v>0</v>
      </c>
      <c r="AX50" s="280">
        <f t="shared" si="33"/>
        <v>0</v>
      </c>
      <c r="AY50" s="280">
        <f t="shared" si="33"/>
        <v>0</v>
      </c>
      <c r="AZ50" s="280">
        <f t="shared" si="33"/>
        <v>0</v>
      </c>
      <c r="BA50" s="280">
        <f t="shared" si="33"/>
        <v>0</v>
      </c>
      <c r="BB50" s="280">
        <f t="shared" si="33"/>
        <v>0</v>
      </c>
      <c r="BC50" s="280">
        <f t="shared" si="33"/>
        <v>0</v>
      </c>
      <c r="BD50" s="280">
        <f t="shared" si="33"/>
        <v>0</v>
      </c>
      <c r="BE50" s="280">
        <f t="shared" si="33"/>
        <v>0</v>
      </c>
      <c r="BF50" s="280">
        <f t="shared" si="33"/>
        <v>0</v>
      </c>
      <c r="BG50" s="280">
        <f t="shared" si="33"/>
        <v>0</v>
      </c>
      <c r="BH50" s="280">
        <f t="shared" si="33"/>
        <v>0</v>
      </c>
      <c r="BI50" s="280">
        <f t="shared" si="33"/>
        <v>0</v>
      </c>
      <c r="BJ50" s="280">
        <f t="shared" si="33"/>
        <v>0</v>
      </c>
      <c r="BK50" s="280">
        <f t="shared" si="33"/>
        <v>0</v>
      </c>
      <c r="BL50" s="280">
        <f t="shared" si="33"/>
        <v>0</v>
      </c>
      <c r="BM50" s="280">
        <f t="shared" si="33"/>
        <v>0</v>
      </c>
      <c r="BN50" s="280">
        <f t="shared" si="33"/>
        <v>0</v>
      </c>
      <c r="BO50" s="280">
        <f t="shared" si="33"/>
        <v>0</v>
      </c>
      <c r="BP50" s="280">
        <f t="shared" si="33"/>
        <v>0</v>
      </c>
      <c r="BQ50" s="280">
        <f t="shared" si="33"/>
        <v>0</v>
      </c>
      <c r="BR50" s="280">
        <f t="shared" si="33"/>
        <v>0</v>
      </c>
      <c r="BS50" s="280">
        <f t="shared" si="33"/>
        <v>0</v>
      </c>
      <c r="BT50" s="280">
        <f t="shared" si="33"/>
        <v>0</v>
      </c>
      <c r="BU50" s="280">
        <f t="shared" si="33"/>
        <v>0</v>
      </c>
      <c r="BV50" s="280">
        <f t="shared" si="33"/>
        <v>0</v>
      </c>
      <c r="BW50" s="280">
        <f t="shared" si="33"/>
        <v>0</v>
      </c>
      <c r="BX50" s="280">
        <f t="shared" si="33"/>
        <v>0</v>
      </c>
      <c r="BY50" s="280">
        <f t="shared" ref="BY50:CI50" si="34">IF(SUM(BY49,BY51)=0,0,BY49/SUM(BY49,BY51))</f>
        <v>0</v>
      </c>
      <c r="BZ50" s="280">
        <f t="shared" si="34"/>
        <v>0</v>
      </c>
      <c r="CA50" s="280">
        <f t="shared" si="34"/>
        <v>0</v>
      </c>
      <c r="CB50" s="280">
        <f t="shared" si="34"/>
        <v>0</v>
      </c>
      <c r="CC50" s="280">
        <f t="shared" si="34"/>
        <v>0</v>
      </c>
      <c r="CD50" s="280">
        <f t="shared" si="34"/>
        <v>0</v>
      </c>
      <c r="CE50" s="280">
        <f t="shared" si="34"/>
        <v>0</v>
      </c>
      <c r="CF50" s="280">
        <f t="shared" si="34"/>
        <v>0</v>
      </c>
      <c r="CG50" s="280">
        <f t="shared" si="34"/>
        <v>0</v>
      </c>
      <c r="CH50" s="280">
        <f t="shared" si="34"/>
        <v>0</v>
      </c>
      <c r="CI50" s="280">
        <f t="shared" si="34"/>
        <v>0</v>
      </c>
      <c r="CJ50" s="280">
        <f t="shared" si="32"/>
        <v>0</v>
      </c>
      <c r="CK50" s="280">
        <f t="shared" si="32"/>
        <v>0</v>
      </c>
      <c r="CL50" s="280">
        <f t="shared" si="32"/>
        <v>0</v>
      </c>
      <c r="CM50" s="280">
        <f t="shared" si="32"/>
        <v>0</v>
      </c>
      <c r="CN50" s="281">
        <f t="shared" si="32"/>
        <v>0</v>
      </c>
      <c r="CP50" s="273"/>
      <c r="CQ50" s="274"/>
      <c r="CR50" s="273"/>
      <c r="CS50" s="274"/>
    </row>
    <row r="51" spans="1:97" s="204" customFormat="1" ht="13.9" customHeight="1">
      <c r="B51" s="275" t="s">
        <v>58</v>
      </c>
      <c r="C51" s="282">
        <f t="shared" ref="C51:CN51" si="35">COUNTIF(C14:C47,"=Not Met")</f>
        <v>0</v>
      </c>
      <c r="D51" s="283">
        <f t="shared" si="35"/>
        <v>0</v>
      </c>
      <c r="E51" s="283">
        <f t="shared" si="35"/>
        <v>0</v>
      </c>
      <c r="F51" s="283">
        <f t="shared" si="35"/>
        <v>0</v>
      </c>
      <c r="G51" s="283">
        <f t="shared" si="35"/>
        <v>0</v>
      </c>
      <c r="H51" s="283">
        <f t="shared" si="35"/>
        <v>0</v>
      </c>
      <c r="I51" s="283">
        <f t="shared" si="35"/>
        <v>0</v>
      </c>
      <c r="J51" s="283">
        <f t="shared" si="35"/>
        <v>0</v>
      </c>
      <c r="K51" s="283">
        <f t="shared" si="35"/>
        <v>0</v>
      </c>
      <c r="L51" s="283">
        <f t="shared" si="35"/>
        <v>0</v>
      </c>
      <c r="M51" s="283">
        <f t="shared" ref="M51:BX51" si="36">COUNTIF(M14:M47,"=Not Met")</f>
        <v>0</v>
      </c>
      <c r="N51" s="283">
        <f t="shared" si="36"/>
        <v>0</v>
      </c>
      <c r="O51" s="283">
        <f t="shared" si="36"/>
        <v>0</v>
      </c>
      <c r="P51" s="283">
        <f t="shared" si="36"/>
        <v>0</v>
      </c>
      <c r="Q51" s="283">
        <f t="shared" si="36"/>
        <v>0</v>
      </c>
      <c r="R51" s="283">
        <f t="shared" si="36"/>
        <v>0</v>
      </c>
      <c r="S51" s="283">
        <f t="shared" si="36"/>
        <v>0</v>
      </c>
      <c r="T51" s="283">
        <f t="shared" si="36"/>
        <v>0</v>
      </c>
      <c r="U51" s="283">
        <f t="shared" si="36"/>
        <v>0</v>
      </c>
      <c r="V51" s="283">
        <f t="shared" si="36"/>
        <v>0</v>
      </c>
      <c r="W51" s="283">
        <f t="shared" si="36"/>
        <v>0</v>
      </c>
      <c r="X51" s="283">
        <f t="shared" si="36"/>
        <v>0</v>
      </c>
      <c r="Y51" s="283">
        <f t="shared" si="36"/>
        <v>0</v>
      </c>
      <c r="Z51" s="283">
        <f t="shared" si="36"/>
        <v>0</v>
      </c>
      <c r="AA51" s="283">
        <f t="shared" si="36"/>
        <v>0</v>
      </c>
      <c r="AB51" s="283">
        <f t="shared" si="36"/>
        <v>0</v>
      </c>
      <c r="AC51" s="283">
        <f t="shared" si="36"/>
        <v>0</v>
      </c>
      <c r="AD51" s="283">
        <f t="shared" si="36"/>
        <v>0</v>
      </c>
      <c r="AE51" s="283">
        <f t="shared" si="36"/>
        <v>0</v>
      </c>
      <c r="AF51" s="283">
        <f t="shared" si="36"/>
        <v>0</v>
      </c>
      <c r="AG51" s="283">
        <f t="shared" si="36"/>
        <v>0</v>
      </c>
      <c r="AH51" s="283">
        <f t="shared" si="36"/>
        <v>0</v>
      </c>
      <c r="AI51" s="283">
        <f t="shared" si="36"/>
        <v>0</v>
      </c>
      <c r="AJ51" s="283">
        <f t="shared" si="36"/>
        <v>0</v>
      </c>
      <c r="AK51" s="283">
        <f t="shared" si="36"/>
        <v>0</v>
      </c>
      <c r="AL51" s="283">
        <f t="shared" si="36"/>
        <v>0</v>
      </c>
      <c r="AM51" s="283">
        <f t="shared" si="36"/>
        <v>0</v>
      </c>
      <c r="AN51" s="283">
        <f t="shared" si="36"/>
        <v>0</v>
      </c>
      <c r="AO51" s="283">
        <f t="shared" si="36"/>
        <v>0</v>
      </c>
      <c r="AP51" s="283">
        <f t="shared" si="36"/>
        <v>0</v>
      </c>
      <c r="AQ51" s="283">
        <f t="shared" si="36"/>
        <v>0</v>
      </c>
      <c r="AR51" s="283">
        <f t="shared" si="36"/>
        <v>0</v>
      </c>
      <c r="AS51" s="283">
        <f t="shared" si="36"/>
        <v>0</v>
      </c>
      <c r="AT51" s="283">
        <f t="shared" si="36"/>
        <v>0</v>
      </c>
      <c r="AU51" s="283">
        <f t="shared" si="36"/>
        <v>0</v>
      </c>
      <c r="AV51" s="283">
        <f t="shared" si="36"/>
        <v>0</v>
      </c>
      <c r="AW51" s="283">
        <f t="shared" si="36"/>
        <v>0</v>
      </c>
      <c r="AX51" s="283">
        <f t="shared" si="36"/>
        <v>0</v>
      </c>
      <c r="AY51" s="283">
        <f t="shared" si="36"/>
        <v>0</v>
      </c>
      <c r="AZ51" s="283">
        <f t="shared" si="36"/>
        <v>0</v>
      </c>
      <c r="BA51" s="283">
        <f t="shared" si="36"/>
        <v>0</v>
      </c>
      <c r="BB51" s="283">
        <f t="shared" si="36"/>
        <v>0</v>
      </c>
      <c r="BC51" s="283">
        <f t="shared" si="36"/>
        <v>0</v>
      </c>
      <c r="BD51" s="283">
        <f t="shared" si="36"/>
        <v>0</v>
      </c>
      <c r="BE51" s="283">
        <f t="shared" si="36"/>
        <v>0</v>
      </c>
      <c r="BF51" s="283">
        <f t="shared" si="36"/>
        <v>0</v>
      </c>
      <c r="BG51" s="283">
        <f t="shared" si="36"/>
        <v>0</v>
      </c>
      <c r="BH51" s="283">
        <f t="shared" si="36"/>
        <v>0</v>
      </c>
      <c r="BI51" s="283">
        <f t="shared" si="36"/>
        <v>0</v>
      </c>
      <c r="BJ51" s="283">
        <f t="shared" si="36"/>
        <v>0</v>
      </c>
      <c r="BK51" s="283">
        <f t="shared" si="36"/>
        <v>0</v>
      </c>
      <c r="BL51" s="283">
        <f t="shared" si="36"/>
        <v>0</v>
      </c>
      <c r="BM51" s="283">
        <f t="shared" si="36"/>
        <v>0</v>
      </c>
      <c r="BN51" s="283">
        <f t="shared" si="36"/>
        <v>0</v>
      </c>
      <c r="BO51" s="283">
        <f t="shared" si="36"/>
        <v>0</v>
      </c>
      <c r="BP51" s="283">
        <f t="shared" si="36"/>
        <v>0</v>
      </c>
      <c r="BQ51" s="283">
        <f t="shared" si="36"/>
        <v>0</v>
      </c>
      <c r="BR51" s="283">
        <f t="shared" si="36"/>
        <v>0</v>
      </c>
      <c r="BS51" s="283">
        <f t="shared" si="36"/>
        <v>0</v>
      </c>
      <c r="BT51" s="283">
        <f t="shared" si="36"/>
        <v>0</v>
      </c>
      <c r="BU51" s="283">
        <f t="shared" si="36"/>
        <v>0</v>
      </c>
      <c r="BV51" s="283">
        <f t="shared" si="36"/>
        <v>0</v>
      </c>
      <c r="BW51" s="283">
        <f t="shared" si="36"/>
        <v>0</v>
      </c>
      <c r="BX51" s="283">
        <f t="shared" si="36"/>
        <v>0</v>
      </c>
      <c r="BY51" s="283">
        <f t="shared" ref="BY51:CI51" si="37">COUNTIF(BY14:BY47,"=Not Met")</f>
        <v>0</v>
      </c>
      <c r="BZ51" s="283">
        <f t="shared" si="37"/>
        <v>0</v>
      </c>
      <c r="CA51" s="283">
        <f t="shared" si="37"/>
        <v>0</v>
      </c>
      <c r="CB51" s="283">
        <f t="shared" si="37"/>
        <v>0</v>
      </c>
      <c r="CC51" s="283">
        <f t="shared" si="37"/>
        <v>0</v>
      </c>
      <c r="CD51" s="283">
        <f t="shared" si="37"/>
        <v>0</v>
      </c>
      <c r="CE51" s="283">
        <f t="shared" si="37"/>
        <v>0</v>
      </c>
      <c r="CF51" s="283">
        <f t="shared" si="37"/>
        <v>0</v>
      </c>
      <c r="CG51" s="283">
        <f t="shared" si="37"/>
        <v>0</v>
      </c>
      <c r="CH51" s="283">
        <f t="shared" si="37"/>
        <v>0</v>
      </c>
      <c r="CI51" s="283">
        <f t="shared" si="37"/>
        <v>0</v>
      </c>
      <c r="CJ51" s="283">
        <f t="shared" si="35"/>
        <v>0</v>
      </c>
      <c r="CK51" s="283">
        <f t="shared" si="35"/>
        <v>0</v>
      </c>
      <c r="CL51" s="283">
        <f t="shared" si="35"/>
        <v>0</v>
      </c>
      <c r="CM51" s="283">
        <f t="shared" si="35"/>
        <v>0</v>
      </c>
      <c r="CN51" s="284">
        <f t="shared" si="35"/>
        <v>0</v>
      </c>
      <c r="CP51" s="273"/>
      <c r="CQ51" s="274"/>
      <c r="CR51" s="273"/>
      <c r="CS51" s="274"/>
    </row>
    <row r="52" spans="1:97" s="204" customFormat="1" ht="13.9" customHeight="1">
      <c r="B52" s="275" t="s">
        <v>59</v>
      </c>
      <c r="C52" s="279">
        <f t="shared" ref="C52:CN52" si="38">IF(SUM(C49,C51)=0,0,C51/SUM(C49,C51))</f>
        <v>0</v>
      </c>
      <c r="D52" s="280">
        <f t="shared" si="38"/>
        <v>0</v>
      </c>
      <c r="E52" s="280">
        <f t="shared" si="38"/>
        <v>0</v>
      </c>
      <c r="F52" s="280">
        <f t="shared" si="38"/>
        <v>0</v>
      </c>
      <c r="G52" s="280">
        <f t="shared" si="38"/>
        <v>0</v>
      </c>
      <c r="H52" s="280">
        <f t="shared" si="38"/>
        <v>0</v>
      </c>
      <c r="I52" s="280">
        <f t="shared" si="38"/>
        <v>0</v>
      </c>
      <c r="J52" s="280">
        <f t="shared" si="38"/>
        <v>0</v>
      </c>
      <c r="K52" s="280">
        <f t="shared" si="38"/>
        <v>0</v>
      </c>
      <c r="L52" s="280">
        <f t="shared" si="38"/>
        <v>0</v>
      </c>
      <c r="M52" s="280">
        <f t="shared" ref="M52:BX52" si="39">IF(SUM(M49,M51)=0,0,M51/SUM(M49,M51))</f>
        <v>0</v>
      </c>
      <c r="N52" s="280">
        <f t="shared" si="39"/>
        <v>0</v>
      </c>
      <c r="O52" s="280">
        <f t="shared" si="39"/>
        <v>0</v>
      </c>
      <c r="P52" s="280">
        <f t="shared" si="39"/>
        <v>0</v>
      </c>
      <c r="Q52" s="280">
        <f t="shared" si="39"/>
        <v>0</v>
      </c>
      <c r="R52" s="280">
        <f t="shared" si="39"/>
        <v>0</v>
      </c>
      <c r="S52" s="280">
        <f t="shared" si="39"/>
        <v>0</v>
      </c>
      <c r="T52" s="280">
        <f t="shared" si="39"/>
        <v>0</v>
      </c>
      <c r="U52" s="280">
        <f t="shared" si="39"/>
        <v>0</v>
      </c>
      <c r="V52" s="280">
        <f t="shared" si="39"/>
        <v>0</v>
      </c>
      <c r="W52" s="280">
        <f t="shared" si="39"/>
        <v>0</v>
      </c>
      <c r="X52" s="280">
        <f t="shared" si="39"/>
        <v>0</v>
      </c>
      <c r="Y52" s="280">
        <f t="shared" si="39"/>
        <v>0</v>
      </c>
      <c r="Z52" s="280">
        <f t="shared" si="39"/>
        <v>0</v>
      </c>
      <c r="AA52" s="280">
        <f t="shared" si="39"/>
        <v>0</v>
      </c>
      <c r="AB52" s="280">
        <f t="shared" si="39"/>
        <v>0</v>
      </c>
      <c r="AC52" s="280">
        <f t="shared" si="39"/>
        <v>0</v>
      </c>
      <c r="AD52" s="280">
        <f t="shared" si="39"/>
        <v>0</v>
      </c>
      <c r="AE52" s="280">
        <f t="shared" si="39"/>
        <v>0</v>
      </c>
      <c r="AF52" s="280">
        <f t="shared" si="39"/>
        <v>0</v>
      </c>
      <c r="AG52" s="280">
        <f t="shared" si="39"/>
        <v>0</v>
      </c>
      <c r="AH52" s="280">
        <f t="shared" si="39"/>
        <v>0</v>
      </c>
      <c r="AI52" s="280">
        <f t="shared" si="39"/>
        <v>0</v>
      </c>
      <c r="AJ52" s="280">
        <f t="shared" si="39"/>
        <v>0</v>
      </c>
      <c r="AK52" s="280">
        <f t="shared" si="39"/>
        <v>0</v>
      </c>
      <c r="AL52" s="280">
        <f t="shared" si="39"/>
        <v>0</v>
      </c>
      <c r="AM52" s="280">
        <f t="shared" si="39"/>
        <v>0</v>
      </c>
      <c r="AN52" s="280">
        <f t="shared" si="39"/>
        <v>0</v>
      </c>
      <c r="AO52" s="280">
        <f t="shared" si="39"/>
        <v>0</v>
      </c>
      <c r="AP52" s="280">
        <f t="shared" si="39"/>
        <v>0</v>
      </c>
      <c r="AQ52" s="280">
        <f t="shared" si="39"/>
        <v>0</v>
      </c>
      <c r="AR52" s="280">
        <f t="shared" si="39"/>
        <v>0</v>
      </c>
      <c r="AS52" s="280">
        <f t="shared" si="39"/>
        <v>0</v>
      </c>
      <c r="AT52" s="280">
        <f t="shared" si="39"/>
        <v>0</v>
      </c>
      <c r="AU52" s="280">
        <f t="shared" si="39"/>
        <v>0</v>
      </c>
      <c r="AV52" s="280">
        <f t="shared" si="39"/>
        <v>0</v>
      </c>
      <c r="AW52" s="280">
        <f t="shared" si="39"/>
        <v>0</v>
      </c>
      <c r="AX52" s="280">
        <f t="shared" si="39"/>
        <v>0</v>
      </c>
      <c r="AY52" s="280">
        <f t="shared" si="39"/>
        <v>0</v>
      </c>
      <c r="AZ52" s="280">
        <f t="shared" si="39"/>
        <v>0</v>
      </c>
      <c r="BA52" s="280">
        <f t="shared" si="39"/>
        <v>0</v>
      </c>
      <c r="BB52" s="280">
        <f t="shared" si="39"/>
        <v>0</v>
      </c>
      <c r="BC52" s="280">
        <f t="shared" si="39"/>
        <v>0</v>
      </c>
      <c r="BD52" s="280">
        <f t="shared" si="39"/>
        <v>0</v>
      </c>
      <c r="BE52" s="280">
        <f t="shared" si="39"/>
        <v>0</v>
      </c>
      <c r="BF52" s="280">
        <f t="shared" si="39"/>
        <v>0</v>
      </c>
      <c r="BG52" s="280">
        <f t="shared" si="39"/>
        <v>0</v>
      </c>
      <c r="BH52" s="280">
        <f t="shared" si="39"/>
        <v>0</v>
      </c>
      <c r="BI52" s="280">
        <f t="shared" si="39"/>
        <v>0</v>
      </c>
      <c r="BJ52" s="280">
        <f t="shared" si="39"/>
        <v>0</v>
      </c>
      <c r="BK52" s="280">
        <f t="shared" si="39"/>
        <v>0</v>
      </c>
      <c r="BL52" s="280">
        <f t="shared" si="39"/>
        <v>0</v>
      </c>
      <c r="BM52" s="280">
        <f t="shared" si="39"/>
        <v>0</v>
      </c>
      <c r="BN52" s="280">
        <f t="shared" si="39"/>
        <v>0</v>
      </c>
      <c r="BO52" s="280">
        <f t="shared" si="39"/>
        <v>0</v>
      </c>
      <c r="BP52" s="280">
        <f t="shared" si="39"/>
        <v>0</v>
      </c>
      <c r="BQ52" s="280">
        <f t="shared" si="39"/>
        <v>0</v>
      </c>
      <c r="BR52" s="280">
        <f t="shared" si="39"/>
        <v>0</v>
      </c>
      <c r="BS52" s="280">
        <f t="shared" si="39"/>
        <v>0</v>
      </c>
      <c r="BT52" s="280">
        <f t="shared" si="39"/>
        <v>0</v>
      </c>
      <c r="BU52" s="280">
        <f t="shared" si="39"/>
        <v>0</v>
      </c>
      <c r="BV52" s="280">
        <f t="shared" si="39"/>
        <v>0</v>
      </c>
      <c r="BW52" s="280">
        <f t="shared" si="39"/>
        <v>0</v>
      </c>
      <c r="BX52" s="280">
        <f t="shared" si="39"/>
        <v>0</v>
      </c>
      <c r="BY52" s="280">
        <f t="shared" ref="BY52:CI52" si="40">IF(SUM(BY49,BY51)=0,0,BY51/SUM(BY49,BY51))</f>
        <v>0</v>
      </c>
      <c r="BZ52" s="280">
        <f t="shared" si="40"/>
        <v>0</v>
      </c>
      <c r="CA52" s="280">
        <f t="shared" si="40"/>
        <v>0</v>
      </c>
      <c r="CB52" s="280">
        <f t="shared" si="40"/>
        <v>0</v>
      </c>
      <c r="CC52" s="280">
        <f t="shared" si="40"/>
        <v>0</v>
      </c>
      <c r="CD52" s="280">
        <f t="shared" si="40"/>
        <v>0</v>
      </c>
      <c r="CE52" s="280">
        <f t="shared" si="40"/>
        <v>0</v>
      </c>
      <c r="CF52" s="280">
        <f t="shared" si="40"/>
        <v>0</v>
      </c>
      <c r="CG52" s="280">
        <f t="shared" si="40"/>
        <v>0</v>
      </c>
      <c r="CH52" s="280">
        <f t="shared" si="40"/>
        <v>0</v>
      </c>
      <c r="CI52" s="280">
        <f t="shared" si="40"/>
        <v>0</v>
      </c>
      <c r="CJ52" s="280">
        <f t="shared" si="38"/>
        <v>0</v>
      </c>
      <c r="CK52" s="280">
        <f t="shared" si="38"/>
        <v>0</v>
      </c>
      <c r="CL52" s="280">
        <f t="shared" si="38"/>
        <v>0</v>
      </c>
      <c r="CM52" s="280">
        <f t="shared" si="38"/>
        <v>0</v>
      </c>
      <c r="CN52" s="281">
        <f t="shared" si="38"/>
        <v>0</v>
      </c>
      <c r="CP52" s="273"/>
      <c r="CQ52" s="274"/>
      <c r="CR52" s="273"/>
      <c r="CS52" s="274"/>
    </row>
    <row r="53" spans="1:97" s="204" customFormat="1" ht="13.9" customHeight="1" thickBot="1">
      <c r="B53" s="275" t="s">
        <v>60</v>
      </c>
      <c r="C53" s="285">
        <f t="shared" ref="C53:CN53" si="41">COUNTIF(C14:C47,"=N/A")</f>
        <v>0</v>
      </c>
      <c r="D53" s="286">
        <f t="shared" si="41"/>
        <v>0</v>
      </c>
      <c r="E53" s="286">
        <f t="shared" si="41"/>
        <v>0</v>
      </c>
      <c r="F53" s="286">
        <f t="shared" si="41"/>
        <v>0</v>
      </c>
      <c r="G53" s="286">
        <f t="shared" si="41"/>
        <v>0</v>
      </c>
      <c r="H53" s="286">
        <f t="shared" si="41"/>
        <v>0</v>
      </c>
      <c r="I53" s="286">
        <f t="shared" si="41"/>
        <v>0</v>
      </c>
      <c r="J53" s="286">
        <f t="shared" si="41"/>
        <v>0</v>
      </c>
      <c r="K53" s="286">
        <f t="shared" si="41"/>
        <v>0</v>
      </c>
      <c r="L53" s="286">
        <f t="shared" si="41"/>
        <v>0</v>
      </c>
      <c r="M53" s="286">
        <f t="shared" ref="M53:BX53" si="42">COUNTIF(M14:M47,"=N/A")</f>
        <v>0</v>
      </c>
      <c r="N53" s="286">
        <f t="shared" si="42"/>
        <v>0</v>
      </c>
      <c r="O53" s="286">
        <f t="shared" si="42"/>
        <v>0</v>
      </c>
      <c r="P53" s="286">
        <f t="shared" si="42"/>
        <v>0</v>
      </c>
      <c r="Q53" s="286">
        <f t="shared" si="42"/>
        <v>0</v>
      </c>
      <c r="R53" s="286">
        <f t="shared" si="42"/>
        <v>0</v>
      </c>
      <c r="S53" s="286">
        <f t="shared" si="42"/>
        <v>0</v>
      </c>
      <c r="T53" s="286">
        <f t="shared" si="42"/>
        <v>0</v>
      </c>
      <c r="U53" s="286">
        <f t="shared" si="42"/>
        <v>0</v>
      </c>
      <c r="V53" s="286">
        <f t="shared" si="42"/>
        <v>0</v>
      </c>
      <c r="W53" s="286">
        <f t="shared" si="42"/>
        <v>0</v>
      </c>
      <c r="X53" s="286">
        <f t="shared" si="42"/>
        <v>0</v>
      </c>
      <c r="Y53" s="286">
        <f t="shared" si="42"/>
        <v>0</v>
      </c>
      <c r="Z53" s="286">
        <f t="shared" si="42"/>
        <v>0</v>
      </c>
      <c r="AA53" s="286">
        <f t="shared" si="42"/>
        <v>0</v>
      </c>
      <c r="AB53" s="286">
        <f t="shared" si="42"/>
        <v>0</v>
      </c>
      <c r="AC53" s="286">
        <f t="shared" si="42"/>
        <v>0</v>
      </c>
      <c r="AD53" s="286">
        <f t="shared" si="42"/>
        <v>0</v>
      </c>
      <c r="AE53" s="286">
        <f t="shared" si="42"/>
        <v>0</v>
      </c>
      <c r="AF53" s="286">
        <f t="shared" si="42"/>
        <v>0</v>
      </c>
      <c r="AG53" s="286">
        <f t="shared" si="42"/>
        <v>0</v>
      </c>
      <c r="AH53" s="286">
        <f t="shared" si="42"/>
        <v>0</v>
      </c>
      <c r="AI53" s="286">
        <f t="shared" si="42"/>
        <v>0</v>
      </c>
      <c r="AJ53" s="286">
        <f t="shared" si="42"/>
        <v>0</v>
      </c>
      <c r="AK53" s="286">
        <f t="shared" si="42"/>
        <v>0</v>
      </c>
      <c r="AL53" s="286">
        <f t="shared" si="42"/>
        <v>0</v>
      </c>
      <c r="AM53" s="286">
        <f t="shared" si="42"/>
        <v>0</v>
      </c>
      <c r="AN53" s="286">
        <f t="shared" si="42"/>
        <v>0</v>
      </c>
      <c r="AO53" s="286">
        <f t="shared" si="42"/>
        <v>0</v>
      </c>
      <c r="AP53" s="286">
        <f t="shared" si="42"/>
        <v>0</v>
      </c>
      <c r="AQ53" s="286">
        <f t="shared" si="42"/>
        <v>0</v>
      </c>
      <c r="AR53" s="286">
        <f t="shared" si="42"/>
        <v>0</v>
      </c>
      <c r="AS53" s="286">
        <f t="shared" si="42"/>
        <v>0</v>
      </c>
      <c r="AT53" s="286">
        <f t="shared" si="42"/>
        <v>0</v>
      </c>
      <c r="AU53" s="286">
        <f t="shared" si="42"/>
        <v>0</v>
      </c>
      <c r="AV53" s="286">
        <f t="shared" si="42"/>
        <v>0</v>
      </c>
      <c r="AW53" s="286">
        <f t="shared" si="42"/>
        <v>0</v>
      </c>
      <c r="AX53" s="286">
        <f t="shared" si="42"/>
        <v>0</v>
      </c>
      <c r="AY53" s="286">
        <f t="shared" si="42"/>
        <v>0</v>
      </c>
      <c r="AZ53" s="286">
        <f t="shared" si="42"/>
        <v>0</v>
      </c>
      <c r="BA53" s="286">
        <f t="shared" si="42"/>
        <v>0</v>
      </c>
      <c r="BB53" s="286">
        <f t="shared" si="42"/>
        <v>0</v>
      </c>
      <c r="BC53" s="286">
        <f t="shared" si="42"/>
        <v>0</v>
      </c>
      <c r="BD53" s="286">
        <f t="shared" si="42"/>
        <v>0</v>
      </c>
      <c r="BE53" s="286">
        <f t="shared" si="42"/>
        <v>0</v>
      </c>
      <c r="BF53" s="286">
        <f t="shared" si="42"/>
        <v>0</v>
      </c>
      <c r="BG53" s="286">
        <f t="shared" si="42"/>
        <v>0</v>
      </c>
      <c r="BH53" s="286">
        <f t="shared" si="42"/>
        <v>0</v>
      </c>
      <c r="BI53" s="286">
        <f t="shared" si="42"/>
        <v>0</v>
      </c>
      <c r="BJ53" s="286">
        <f t="shared" si="42"/>
        <v>0</v>
      </c>
      <c r="BK53" s="286">
        <f t="shared" si="42"/>
        <v>0</v>
      </c>
      <c r="BL53" s="286">
        <f t="shared" si="42"/>
        <v>0</v>
      </c>
      <c r="BM53" s="286">
        <f t="shared" si="42"/>
        <v>0</v>
      </c>
      <c r="BN53" s="286">
        <f t="shared" si="42"/>
        <v>0</v>
      </c>
      <c r="BO53" s="286">
        <f t="shared" si="42"/>
        <v>0</v>
      </c>
      <c r="BP53" s="286">
        <f t="shared" si="42"/>
        <v>0</v>
      </c>
      <c r="BQ53" s="286">
        <f t="shared" si="42"/>
        <v>0</v>
      </c>
      <c r="BR53" s="286">
        <f t="shared" si="42"/>
        <v>0</v>
      </c>
      <c r="BS53" s="286">
        <f t="shared" si="42"/>
        <v>0</v>
      </c>
      <c r="BT53" s="286">
        <f t="shared" si="42"/>
        <v>0</v>
      </c>
      <c r="BU53" s="286">
        <f t="shared" si="42"/>
        <v>0</v>
      </c>
      <c r="BV53" s="286">
        <f t="shared" si="42"/>
        <v>0</v>
      </c>
      <c r="BW53" s="286">
        <f t="shared" si="42"/>
        <v>0</v>
      </c>
      <c r="BX53" s="286">
        <f t="shared" si="42"/>
        <v>0</v>
      </c>
      <c r="BY53" s="286">
        <f t="shared" ref="BY53:CI53" si="43">COUNTIF(BY14:BY47,"=N/A")</f>
        <v>0</v>
      </c>
      <c r="BZ53" s="286">
        <f t="shared" si="43"/>
        <v>0</v>
      </c>
      <c r="CA53" s="286">
        <f t="shared" si="43"/>
        <v>0</v>
      </c>
      <c r="CB53" s="286">
        <f t="shared" si="43"/>
        <v>0</v>
      </c>
      <c r="CC53" s="286">
        <f t="shared" si="43"/>
        <v>0</v>
      </c>
      <c r="CD53" s="286">
        <f t="shared" si="43"/>
        <v>0</v>
      </c>
      <c r="CE53" s="286">
        <f t="shared" si="43"/>
        <v>0</v>
      </c>
      <c r="CF53" s="286">
        <f t="shared" si="43"/>
        <v>0</v>
      </c>
      <c r="CG53" s="286">
        <f t="shared" si="43"/>
        <v>0</v>
      </c>
      <c r="CH53" s="286">
        <f t="shared" si="43"/>
        <v>0</v>
      </c>
      <c r="CI53" s="286">
        <f t="shared" si="43"/>
        <v>0</v>
      </c>
      <c r="CJ53" s="286">
        <f t="shared" si="41"/>
        <v>0</v>
      </c>
      <c r="CK53" s="286">
        <f t="shared" si="41"/>
        <v>0</v>
      </c>
      <c r="CL53" s="286">
        <f t="shared" si="41"/>
        <v>0</v>
      </c>
      <c r="CM53" s="286">
        <f t="shared" si="41"/>
        <v>0</v>
      </c>
      <c r="CN53" s="287">
        <f t="shared" si="41"/>
        <v>0</v>
      </c>
      <c r="CP53" s="92"/>
      <c r="CQ53" s="92"/>
      <c r="CR53" s="92"/>
      <c r="CS53" s="92"/>
    </row>
    <row r="54" spans="1:97" s="204" customFormat="1" ht="13.9" customHeight="1" thickBot="1">
      <c r="B54" s="861"/>
      <c r="C54" s="862"/>
      <c r="D54" s="862"/>
      <c r="E54" s="862"/>
      <c r="F54" s="862"/>
      <c r="G54" s="862"/>
      <c r="H54" s="862"/>
      <c r="I54" s="862"/>
      <c r="J54" s="862"/>
      <c r="K54" s="862"/>
      <c r="L54" s="862"/>
      <c r="M54" s="862"/>
      <c r="N54" s="862"/>
      <c r="O54" s="862"/>
      <c r="P54" s="862"/>
      <c r="Q54" s="862"/>
      <c r="R54" s="862"/>
      <c r="S54" s="862"/>
      <c r="T54" s="862"/>
      <c r="U54" s="862"/>
      <c r="V54" s="862"/>
      <c r="W54" s="862"/>
      <c r="X54" s="862"/>
      <c r="Y54" s="862"/>
      <c r="Z54" s="862"/>
      <c r="AA54" s="862"/>
      <c r="AB54" s="862"/>
      <c r="AC54" s="862"/>
      <c r="AD54" s="862"/>
      <c r="AE54" s="862"/>
      <c r="AF54" s="862"/>
      <c r="AG54" s="862"/>
      <c r="AH54" s="862"/>
      <c r="AI54" s="862"/>
      <c r="AJ54" s="862"/>
      <c r="AK54" s="862"/>
      <c r="AL54" s="862"/>
      <c r="AM54" s="862"/>
      <c r="AN54" s="862"/>
      <c r="AO54" s="862"/>
      <c r="AP54" s="862"/>
      <c r="AQ54" s="862"/>
      <c r="AR54" s="862"/>
      <c r="AS54" s="862"/>
      <c r="AT54" s="862"/>
      <c r="AU54" s="862"/>
      <c r="AV54" s="862"/>
      <c r="AW54" s="862"/>
      <c r="AX54" s="862"/>
      <c r="AY54" s="862"/>
      <c r="AZ54" s="862"/>
      <c r="BA54" s="862"/>
      <c r="BB54" s="862"/>
      <c r="BC54" s="862"/>
      <c r="BD54" s="862"/>
      <c r="BE54" s="862"/>
      <c r="BF54" s="862"/>
      <c r="BG54" s="862"/>
      <c r="BH54" s="862"/>
      <c r="BI54" s="862"/>
      <c r="BJ54" s="862"/>
      <c r="BK54" s="862"/>
      <c r="BL54" s="862"/>
      <c r="BM54" s="862"/>
      <c r="BN54" s="862"/>
      <c r="BO54" s="862"/>
      <c r="BP54" s="862"/>
      <c r="BQ54" s="862"/>
      <c r="BR54" s="862"/>
      <c r="BS54" s="862"/>
      <c r="BT54" s="862"/>
      <c r="BU54" s="862"/>
      <c r="BV54" s="862"/>
      <c r="BW54" s="862"/>
      <c r="BX54" s="862"/>
      <c r="BY54" s="862"/>
      <c r="BZ54" s="862"/>
      <c r="CA54" s="862"/>
      <c r="CB54" s="862"/>
      <c r="CC54" s="862"/>
      <c r="CD54" s="862"/>
      <c r="CE54" s="862"/>
      <c r="CF54" s="862"/>
      <c r="CG54" s="862"/>
      <c r="CH54" s="862"/>
      <c r="CI54" s="862"/>
      <c r="CJ54" s="862"/>
      <c r="CK54" s="862"/>
      <c r="CL54" s="862"/>
      <c r="CM54" s="862"/>
      <c r="CN54" s="862"/>
      <c r="CO54" s="862"/>
      <c r="CP54" s="862"/>
      <c r="CQ54" s="862"/>
      <c r="CR54" s="862"/>
      <c r="CS54" s="862"/>
    </row>
    <row r="55" spans="1:97" ht="17.25" thickBot="1">
      <c r="A55" s="662"/>
      <c r="C55" s="707" t="s">
        <v>464</v>
      </c>
      <c r="D55" s="708"/>
      <c r="E55" s="708"/>
      <c r="F55" s="708"/>
      <c r="G55" s="708"/>
      <c r="H55" s="708"/>
      <c r="I55" s="708"/>
      <c r="J55" s="708"/>
      <c r="K55" s="708"/>
      <c r="L55" s="708"/>
      <c r="M55" s="708"/>
      <c r="N55" s="708"/>
      <c r="O55" s="707" t="s">
        <v>465</v>
      </c>
      <c r="P55" s="708"/>
      <c r="Q55" s="708"/>
      <c r="R55" s="708"/>
      <c r="S55" s="708"/>
      <c r="T55" s="708"/>
      <c r="U55" s="708"/>
      <c r="V55" s="708"/>
      <c r="W55" s="708"/>
      <c r="X55" s="708"/>
      <c r="Y55" s="708"/>
      <c r="Z55" s="708"/>
      <c r="AA55" s="707" t="s">
        <v>466</v>
      </c>
      <c r="AB55" s="708"/>
      <c r="AC55" s="708"/>
      <c r="AD55" s="708"/>
      <c r="AE55" s="708"/>
      <c r="AF55" s="708"/>
      <c r="AG55" s="708"/>
      <c r="AH55" s="708"/>
      <c r="AI55" s="708"/>
      <c r="AJ55" s="708"/>
      <c r="AK55" s="708"/>
      <c r="AL55" s="708"/>
      <c r="AM55" s="707" t="s">
        <v>467</v>
      </c>
      <c r="AN55" s="708"/>
      <c r="AO55" s="708"/>
      <c r="AP55" s="708"/>
      <c r="AQ55" s="708"/>
      <c r="AR55" s="708"/>
      <c r="AS55" s="708"/>
      <c r="AT55" s="708"/>
      <c r="AU55" s="708"/>
      <c r="AV55" s="708"/>
      <c r="AW55" s="708"/>
      <c r="AX55" s="708"/>
      <c r="AY55" s="707" t="s">
        <v>468</v>
      </c>
      <c r="AZ55" s="708"/>
      <c r="BA55" s="708"/>
      <c r="BB55" s="708"/>
      <c r="BC55" s="708"/>
      <c r="BD55" s="708"/>
      <c r="BE55" s="708"/>
      <c r="BF55" s="708"/>
      <c r="BG55" s="708"/>
      <c r="BH55" s="708"/>
      <c r="BI55" s="708"/>
      <c r="BJ55" s="708"/>
      <c r="BK55" s="707" t="s">
        <v>469</v>
      </c>
      <c r="BL55" s="708"/>
      <c r="BM55" s="708"/>
      <c r="BN55" s="708"/>
      <c r="BO55" s="708"/>
      <c r="BP55" s="708"/>
      <c r="BQ55" s="708"/>
      <c r="BR55" s="708"/>
      <c r="BS55" s="708"/>
      <c r="BT55" s="708"/>
      <c r="BU55" s="708"/>
      <c r="BV55" s="708"/>
      <c r="BW55" s="707" t="s">
        <v>470</v>
      </c>
      <c r="BX55" s="708"/>
      <c r="BY55" s="708"/>
      <c r="BZ55" s="708"/>
      <c r="CA55" s="708"/>
      <c r="CB55" s="708"/>
      <c r="CC55" s="708"/>
      <c r="CD55" s="708"/>
      <c r="CE55" s="708"/>
      <c r="CF55" s="708"/>
      <c r="CG55" s="708"/>
      <c r="CH55" s="708"/>
      <c r="CI55" s="438" t="s">
        <v>471</v>
      </c>
      <c r="CJ55" s="438"/>
      <c r="CK55" s="438"/>
      <c r="CL55" s="438"/>
      <c r="CM55" s="438"/>
      <c r="CN55" s="437"/>
    </row>
    <row r="56" spans="1:97" ht="49.9" customHeight="1" thickBot="1">
      <c r="A56" s="662"/>
      <c r="C56" s="863"/>
      <c r="D56" s="864"/>
      <c r="E56" s="864"/>
      <c r="F56" s="864"/>
      <c r="G56" s="864"/>
      <c r="H56" s="864"/>
      <c r="I56" s="864"/>
      <c r="J56" s="864"/>
      <c r="K56" s="864"/>
      <c r="L56" s="864"/>
      <c r="M56" s="864"/>
      <c r="N56" s="865"/>
      <c r="O56" s="863"/>
      <c r="P56" s="864"/>
      <c r="Q56" s="864"/>
      <c r="R56" s="864"/>
      <c r="S56" s="864"/>
      <c r="T56" s="864"/>
      <c r="U56" s="864"/>
      <c r="V56" s="864"/>
      <c r="W56" s="864"/>
      <c r="X56" s="864"/>
      <c r="Y56" s="864"/>
      <c r="Z56" s="865"/>
      <c r="AA56" s="863"/>
      <c r="AB56" s="864"/>
      <c r="AC56" s="864"/>
      <c r="AD56" s="864"/>
      <c r="AE56" s="864"/>
      <c r="AF56" s="864"/>
      <c r="AG56" s="864"/>
      <c r="AH56" s="864"/>
      <c r="AI56" s="864"/>
      <c r="AJ56" s="864"/>
      <c r="AK56" s="864"/>
      <c r="AL56" s="865"/>
      <c r="AM56" s="863"/>
      <c r="AN56" s="864"/>
      <c r="AO56" s="864"/>
      <c r="AP56" s="864"/>
      <c r="AQ56" s="864"/>
      <c r="AR56" s="864"/>
      <c r="AS56" s="864"/>
      <c r="AT56" s="864"/>
      <c r="AU56" s="864"/>
      <c r="AV56" s="864"/>
      <c r="AW56" s="864"/>
      <c r="AX56" s="865"/>
      <c r="AY56" s="863"/>
      <c r="AZ56" s="864"/>
      <c r="BA56" s="864"/>
      <c r="BB56" s="864"/>
      <c r="BC56" s="864"/>
      <c r="BD56" s="864"/>
      <c r="BE56" s="864"/>
      <c r="BF56" s="864"/>
      <c r="BG56" s="864"/>
      <c r="BH56" s="864"/>
      <c r="BI56" s="864"/>
      <c r="BJ56" s="865"/>
      <c r="BK56" s="863"/>
      <c r="BL56" s="864"/>
      <c r="BM56" s="864"/>
      <c r="BN56" s="864"/>
      <c r="BO56" s="864"/>
      <c r="BP56" s="864"/>
      <c r="BQ56" s="864"/>
      <c r="BR56" s="864"/>
      <c r="BS56" s="864"/>
      <c r="BT56" s="864"/>
      <c r="BU56" s="864"/>
      <c r="BV56" s="865"/>
      <c r="BW56" s="863"/>
      <c r="BX56" s="864"/>
      <c r="BY56" s="864"/>
      <c r="BZ56" s="864"/>
      <c r="CA56" s="864"/>
      <c r="CB56" s="864"/>
      <c r="CC56" s="864"/>
      <c r="CD56" s="864"/>
      <c r="CE56" s="864"/>
      <c r="CF56" s="864"/>
      <c r="CG56" s="864"/>
      <c r="CH56" s="864"/>
      <c r="CI56" s="864"/>
      <c r="CJ56" s="864"/>
      <c r="CK56" s="864"/>
      <c r="CL56" s="864"/>
      <c r="CM56" s="864"/>
      <c r="CN56" s="865"/>
    </row>
    <row r="59" spans="1:97" ht="15">
      <c r="B59" s="505"/>
    </row>
    <row r="60" spans="1:97" ht="15">
      <c r="B60" s="505"/>
    </row>
    <row r="61" spans="1:97" ht="15">
      <c r="B61" s="505"/>
    </row>
    <row r="62" spans="1:97" ht="15">
      <c r="B62" s="506"/>
    </row>
  </sheetData>
  <sheetProtection sheet="1" objects="1" scenarios="1"/>
  <mergeCells count="54">
    <mergeCell ref="BR6:BV6"/>
    <mergeCell ref="BW6:CB6"/>
    <mergeCell ref="CD6:CH6"/>
    <mergeCell ref="CI6:CN6"/>
    <mergeCell ref="C56:N56"/>
    <mergeCell ref="O56:Z56"/>
    <mergeCell ref="AA56:AL56"/>
    <mergeCell ref="AM56:AX56"/>
    <mergeCell ref="AY56:BJ56"/>
    <mergeCell ref="BK56:BV56"/>
    <mergeCell ref="BW56:CH56"/>
    <mergeCell ref="CI56:CN56"/>
    <mergeCell ref="B54:CS54"/>
    <mergeCell ref="C6:H6"/>
    <mergeCell ref="J6:N6"/>
    <mergeCell ref="O6:T6"/>
    <mergeCell ref="BK5:BP5"/>
    <mergeCell ref="BR5:BV5"/>
    <mergeCell ref="BW5:CB5"/>
    <mergeCell ref="CD5:CH5"/>
    <mergeCell ref="CI5:CN5"/>
    <mergeCell ref="BK4:BP4"/>
    <mergeCell ref="BR4:BV4"/>
    <mergeCell ref="BW4:CB4"/>
    <mergeCell ref="CD4:CH4"/>
    <mergeCell ref="CI4:CN4"/>
    <mergeCell ref="C4:H4"/>
    <mergeCell ref="J4:N4"/>
    <mergeCell ref="O4:T4"/>
    <mergeCell ref="V4:Z4"/>
    <mergeCell ref="AA4:AF4"/>
    <mergeCell ref="AH4:AL4"/>
    <mergeCell ref="AM4:AR4"/>
    <mergeCell ref="AT4:AX4"/>
    <mergeCell ref="AY4:BD4"/>
    <mergeCell ref="BF4:BJ4"/>
    <mergeCell ref="C5:H5"/>
    <mergeCell ref="J5:N5"/>
    <mergeCell ref="O5:T5"/>
    <mergeCell ref="V5:Z5"/>
    <mergeCell ref="AA5:AF5"/>
    <mergeCell ref="AH5:AL5"/>
    <mergeCell ref="AM5:AR5"/>
    <mergeCell ref="AT5:AX5"/>
    <mergeCell ref="AY5:BD5"/>
    <mergeCell ref="BF5:BJ5"/>
    <mergeCell ref="AY6:BD6"/>
    <mergeCell ref="BF6:BJ6"/>
    <mergeCell ref="BK6:BP6"/>
    <mergeCell ref="V6:Z6"/>
    <mergeCell ref="AA6:AF6"/>
    <mergeCell ref="AH6:AL6"/>
    <mergeCell ref="AM6:AR6"/>
    <mergeCell ref="AT6:AX6"/>
  </mergeCells>
  <conditionalFormatting sqref="C12:CN12 C14:CN14 C22:CN22 C24:CN24 C36:CN36 C38:CN38 C20:CN20 C26:CN26 C40:CN40 C18:CN18 C16:CN16 C28:CN28 C30:CN30 C32:CN32 C34:CN34 C42:CN42 C44:CN44 C46:CN46">
    <cfRule type="cellIs" dxfId="105" priority="53" operator="equal">
      <formula>"N/A"</formula>
    </cfRule>
    <cfRule type="cellIs" dxfId="104" priority="54" operator="equal">
      <formula>"Not Met"</formula>
    </cfRule>
  </conditionalFormatting>
  <dataValidations count="2">
    <dataValidation type="list" allowBlank="1" showInputMessage="1" showErrorMessage="1" sqref="C30:CN30 C14:CN14 C22:CN22 C24:CN24 C32:CN32 C34:CN34 C36:CN36 C38:CN38 C40:CN40 C26:CN26 C18:CN18 C16:CN16 C20:CN20 C28:CN28 C44:CN44 C42:CN42 C46:CN46">
      <formula1>"Met,Not Met,N/A"</formula1>
    </dataValidation>
    <dataValidation type="list" allowBlank="1" showInputMessage="1" showErrorMessage="1" sqref="D12:CN12">
      <formula1>Staff_Credentials</formula1>
    </dataValidation>
  </dataValidations>
  <printOptions horizontalCentered="1"/>
  <pageMargins left="0.2" right="0.2" top="0.35" bottom="0.35" header="0.05" footer="0.05"/>
  <pageSetup paperSize="5" orientation="landscape" r:id="rId1"/>
  <headerFooter>
    <oddFooter>&amp;L&amp;8Staff Qualifications Worksheet for Innovations Waiver - Revised July 20, 2015&amp;R&amp;"Arial Narrow,Regular"&amp;8&amp;P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22"/>
  <sheetViews>
    <sheetView zoomScaleNormal="100" workbookViewId="0">
      <pane ySplit="7" topLeftCell="A8" activePane="bottomLeft" state="frozen"/>
      <selection pane="bottomLeft" activeCell="C9" sqref="C9"/>
    </sheetView>
  </sheetViews>
  <sheetFormatPr defaultColWidth="8.85546875" defaultRowHeight="12.75"/>
  <cols>
    <col min="1" max="1" width="3.28515625" style="128" customWidth="1"/>
    <col min="2" max="2" width="75.7109375" style="129" customWidth="1"/>
    <col min="3" max="31" width="6.7109375" style="130" customWidth="1"/>
    <col min="32" max="32" width="6.7109375" style="142" customWidth="1"/>
    <col min="33" max="37" width="5.7109375" style="103" customWidth="1"/>
    <col min="38" max="16384" width="8.85546875" style="131"/>
  </cols>
  <sheetData>
    <row r="1" spans="1:37" s="113" customFormat="1" ht="40.15" customHeight="1">
      <c r="A1" s="108"/>
      <c r="B1" s="110"/>
      <c r="C1" s="20" t="s">
        <v>88</v>
      </c>
      <c r="D1" s="20"/>
      <c r="E1" s="20"/>
      <c r="F1" s="20"/>
      <c r="G1" s="20"/>
      <c r="H1" s="20"/>
      <c r="I1" s="20"/>
      <c r="J1" s="20"/>
      <c r="K1" s="20"/>
      <c r="L1" s="20"/>
      <c r="M1" s="772" t="s">
        <v>88</v>
      </c>
      <c r="N1" s="20"/>
      <c r="O1" s="20"/>
      <c r="P1" s="20"/>
      <c r="Q1" s="20"/>
      <c r="R1" s="20"/>
      <c r="S1" s="20"/>
      <c r="T1" s="20"/>
      <c r="U1" s="20"/>
      <c r="V1" s="531"/>
      <c r="W1" s="20" t="s">
        <v>88</v>
      </c>
      <c r="X1" s="20"/>
      <c r="Y1" s="20"/>
      <c r="Z1" s="20"/>
      <c r="AA1" s="20"/>
      <c r="AB1" s="20"/>
      <c r="AC1" s="20"/>
      <c r="AD1" s="20"/>
      <c r="AE1" s="20"/>
      <c r="AF1" s="20"/>
      <c r="AG1" s="143"/>
      <c r="AH1" s="110"/>
      <c r="AI1" s="110"/>
      <c r="AJ1" s="110"/>
      <c r="AK1" s="111"/>
    </row>
    <row r="2" spans="1:37" s="113" customFormat="1" ht="19.899999999999999" customHeight="1" thickBot="1">
      <c r="A2" s="109"/>
      <c r="B2" s="114"/>
      <c r="C2" s="106" t="str">
        <f>IF('Workbook Set-up'!B4="","[Name of LME/MCO]",'Workbook Set-up'!B4)</f>
        <v>[Name of LME/MCO]</v>
      </c>
      <c r="D2" s="114"/>
      <c r="E2" s="114"/>
      <c r="F2" s="114"/>
      <c r="G2" s="114"/>
      <c r="H2" s="114"/>
      <c r="I2" s="114"/>
      <c r="J2" s="114"/>
      <c r="K2" s="114"/>
      <c r="L2" s="114"/>
      <c r="M2" s="773" t="str">
        <f>IF('Workbook Set-up'!B4="","[Name of LME/MCO]",'Workbook Set-up'!B4)</f>
        <v>[Name of LME/MCO]</v>
      </c>
      <c r="N2" s="114"/>
      <c r="O2" s="114"/>
      <c r="P2" s="114"/>
      <c r="Q2" s="114"/>
      <c r="R2" s="114"/>
      <c r="S2" s="114"/>
      <c r="T2" s="114"/>
      <c r="U2" s="114"/>
      <c r="V2" s="629"/>
      <c r="W2" s="875" t="str">
        <f>IF('Workbook Set-up'!B4="","[Name of LME/MCO]",'Workbook Set-up'!B4)</f>
        <v>[Name of LME/MCO]</v>
      </c>
      <c r="X2" s="875"/>
      <c r="Y2" s="875"/>
      <c r="Z2" s="875"/>
      <c r="AA2" s="875"/>
      <c r="AB2" s="875"/>
      <c r="AC2" s="875"/>
      <c r="AD2" s="875"/>
      <c r="AE2" s="875"/>
      <c r="AF2" s="875"/>
      <c r="AG2" s="144"/>
      <c r="AH2" s="114"/>
      <c r="AI2" s="114"/>
      <c r="AJ2" s="114"/>
      <c r="AK2" s="115"/>
    </row>
    <row r="3" spans="1:37" s="113" customFormat="1" ht="15" customHeight="1">
      <c r="A3" s="22"/>
      <c r="B3" s="23" t="s">
        <v>4</v>
      </c>
      <c r="C3" s="24"/>
      <c r="D3" s="25" t="str">
        <f>IF('Workbook Set-up'!B5="","",'Workbook Set-up'!B5)</f>
        <v/>
      </c>
      <c r="E3" s="25"/>
      <c r="F3" s="25"/>
      <c r="G3" s="25"/>
      <c r="H3" s="25"/>
      <c r="I3" s="25"/>
      <c r="J3" s="25"/>
      <c r="K3" s="25"/>
      <c r="L3" s="26"/>
      <c r="M3" s="27"/>
      <c r="N3" s="25" t="str">
        <f>IF('Workbook Set-up'!B5="","",'Workbook Set-up'!B5)</f>
        <v/>
      </c>
      <c r="O3" s="25"/>
      <c r="P3" s="25"/>
      <c r="Q3" s="25"/>
      <c r="R3" s="25"/>
      <c r="S3" s="25"/>
      <c r="T3" s="25" t="str">
        <f>IF('Workbook Set-up'!J5="","",'Workbook Set-up'!J5)</f>
        <v/>
      </c>
      <c r="U3" s="25"/>
      <c r="V3" s="26"/>
      <c r="W3" s="27"/>
      <c r="X3" s="25" t="str">
        <f>IF('Workbook Set-up'!B5="","",'Workbook Set-up'!B5)</f>
        <v/>
      </c>
      <c r="Y3" s="25"/>
      <c r="Z3" s="25"/>
      <c r="AA3" s="25"/>
      <c r="AB3" s="25"/>
      <c r="AC3" s="25"/>
      <c r="AD3" s="25"/>
      <c r="AE3" s="25"/>
      <c r="AF3" s="28"/>
      <c r="AG3" s="29"/>
      <c r="AH3" s="30"/>
      <c r="AI3" s="30"/>
      <c r="AJ3" s="30"/>
      <c r="AK3" s="31"/>
    </row>
    <row r="4" spans="1:37" s="113" customFormat="1" ht="15" customHeight="1">
      <c r="A4" s="32"/>
      <c r="B4" s="33" t="s">
        <v>28</v>
      </c>
      <c r="C4" s="34"/>
      <c r="D4" s="35" t="str">
        <f>IF('Workbook Set-up'!B6="","",'Workbook Set-up'!B6)</f>
        <v/>
      </c>
      <c r="E4" s="35"/>
      <c r="F4" s="35"/>
      <c r="G4" s="35"/>
      <c r="H4" s="35"/>
      <c r="I4" s="35"/>
      <c r="J4" s="35"/>
      <c r="K4" s="35"/>
      <c r="L4" s="36"/>
      <c r="M4" s="37"/>
      <c r="N4" s="35" t="str">
        <f>IF('Workbook Set-up'!B6="","",'Workbook Set-up'!B6)</f>
        <v/>
      </c>
      <c r="O4" s="35"/>
      <c r="P4" s="35"/>
      <c r="Q4" s="35"/>
      <c r="R4" s="35"/>
      <c r="S4" s="35"/>
      <c r="T4" s="35" t="str">
        <f>IF('Workbook Set-up'!J6="","",'Workbook Set-up'!J6)</f>
        <v/>
      </c>
      <c r="U4" s="35"/>
      <c r="V4" s="36"/>
      <c r="W4" s="37"/>
      <c r="X4" s="35" t="str">
        <f>IF('Workbook Set-up'!B6="","",'Workbook Set-up'!B6)</f>
        <v/>
      </c>
      <c r="Y4" s="35"/>
      <c r="Z4" s="35"/>
      <c r="AA4" s="35"/>
      <c r="AB4" s="35"/>
      <c r="AC4" s="35"/>
      <c r="AD4" s="35"/>
      <c r="AE4" s="35"/>
      <c r="AF4" s="38"/>
      <c r="AG4" s="39"/>
      <c r="AH4" s="40"/>
      <c r="AI4" s="40"/>
      <c r="AJ4" s="40"/>
      <c r="AK4" s="41"/>
    </row>
    <row r="5" spans="1:37" s="113" customFormat="1" ht="15" customHeight="1">
      <c r="A5" s="42"/>
      <c r="B5" s="43" t="s">
        <v>9</v>
      </c>
      <c r="C5" s="44"/>
      <c r="D5" s="45" t="str">
        <f>IF('Workbook Set-up'!B11="","",'Workbook Set-up'!B11)</f>
        <v/>
      </c>
      <c r="E5" s="45"/>
      <c r="F5" s="45"/>
      <c r="G5" s="45"/>
      <c r="H5" s="45"/>
      <c r="I5" s="45"/>
      <c r="J5" s="45"/>
      <c r="K5" s="45"/>
      <c r="L5" s="46"/>
      <c r="M5" s="47"/>
      <c r="N5" s="45" t="str">
        <f>IF('Workbook Set-up'!B11="","",'Workbook Set-up'!B11)</f>
        <v/>
      </c>
      <c r="O5" s="45"/>
      <c r="P5" s="45"/>
      <c r="Q5" s="45"/>
      <c r="R5" s="45"/>
      <c r="S5" s="45"/>
      <c r="T5" s="45"/>
      <c r="U5" s="45"/>
      <c r="V5" s="46"/>
      <c r="W5" s="47"/>
      <c r="X5" s="45" t="str">
        <f>IF('Workbook Set-up'!B11="","",'Workbook Set-up'!B11)</f>
        <v/>
      </c>
      <c r="Y5" s="45"/>
      <c r="Z5" s="45"/>
      <c r="AA5" s="45"/>
      <c r="AB5" s="45"/>
      <c r="AC5" s="45"/>
      <c r="AD5" s="45"/>
      <c r="AE5" s="45"/>
      <c r="AF5" s="48"/>
      <c r="AG5" s="39"/>
      <c r="AH5" s="40"/>
      <c r="AI5" s="40"/>
      <c r="AJ5" s="40"/>
      <c r="AK5" s="41"/>
    </row>
    <row r="6" spans="1:37" s="113" customFormat="1" ht="15" customHeight="1" thickBot="1">
      <c r="A6" s="49"/>
      <c r="B6" s="50" t="s">
        <v>29</v>
      </c>
      <c r="C6" s="51"/>
      <c r="D6" s="52" t="str">
        <f>IF(AND('Workbook Set-up'!$B$12="",'Workbook Set-up'!$B$13=""),"",IF('Workbook Set-up'!$B$12='Workbook Set-up'!$B$13,TEXT('Workbook Set-up'!$B$12,"m/d/yyyy"),IF('Workbook Set-up'!$B$12&lt;&gt;'Workbook Set-up'!$B$13,TEXT('Workbook Set-up'!$B$12,"m/d/yyyy")&amp;" to "&amp;TEXT('Workbook Set-up'!$B$13,"m/d/yyyy"),"")))</f>
        <v/>
      </c>
      <c r="E6" s="52"/>
      <c r="F6" s="52"/>
      <c r="G6" s="52"/>
      <c r="H6" s="52"/>
      <c r="I6" s="52"/>
      <c r="J6" s="52"/>
      <c r="K6" s="52"/>
      <c r="L6" s="53"/>
      <c r="M6" s="54"/>
      <c r="N6" s="52" t="str">
        <f>IF(AND('Workbook Set-up'!$B$12="",'Workbook Set-up'!$B$13=""),"",IF('Workbook Set-up'!$B$12='Workbook Set-up'!$B$13,TEXT('Workbook Set-up'!$B$12,"m/d/yyyy"),IF('Workbook Set-up'!$B$12&lt;&gt;'Workbook Set-up'!$B$13,TEXT('Workbook Set-up'!$B$12,"m/d/yyyy")&amp;" to "&amp;TEXT('Workbook Set-up'!$B$13,"m/d/yyyy"),"")))</f>
        <v/>
      </c>
      <c r="O6" s="52"/>
      <c r="P6" s="52"/>
      <c r="Q6" s="52"/>
      <c r="R6" s="52"/>
      <c r="S6" s="52"/>
      <c r="T6" s="52"/>
      <c r="U6" s="52"/>
      <c r="V6" s="53"/>
      <c r="W6" s="54"/>
      <c r="X6" s="52" t="str">
        <f>IF(AND('Workbook Set-up'!$B$12="",'Workbook Set-up'!$B$13=""),"",IF('Workbook Set-up'!$B$12='Workbook Set-up'!$B$13,TEXT('Workbook Set-up'!$B$12,"m/d/yyyy"),IF('Workbook Set-up'!$B$12&lt;&gt;'Workbook Set-up'!$B$13,TEXT('Workbook Set-up'!$B$12,"m/d/yyyy")&amp;" to "&amp;TEXT('Workbook Set-up'!$B$13,"m/d/yyyy"),"")))</f>
        <v/>
      </c>
      <c r="Y6" s="52"/>
      <c r="Z6" s="52"/>
      <c r="AA6" s="52"/>
      <c r="AB6" s="52"/>
      <c r="AC6" s="52"/>
      <c r="AD6" s="52"/>
      <c r="AE6" s="52"/>
      <c r="AF6" s="55"/>
      <c r="AG6" s="56" t="s">
        <v>30</v>
      </c>
      <c r="AH6" s="57"/>
      <c r="AI6" s="57"/>
      <c r="AJ6" s="57"/>
      <c r="AK6" s="58"/>
    </row>
    <row r="7" spans="1:37" s="113" customFormat="1" ht="31.9" customHeight="1" thickBot="1">
      <c r="A7" s="778" t="s">
        <v>31</v>
      </c>
      <c r="B7" s="117" t="s">
        <v>600</v>
      </c>
      <c r="C7" s="145">
        <v>1</v>
      </c>
      <c r="D7" s="132">
        <v>2</v>
      </c>
      <c r="E7" s="132">
        <v>3</v>
      </c>
      <c r="F7" s="132">
        <v>4</v>
      </c>
      <c r="G7" s="132">
        <v>5</v>
      </c>
      <c r="H7" s="132">
        <v>6</v>
      </c>
      <c r="I7" s="132">
        <v>7</v>
      </c>
      <c r="J7" s="132">
        <v>8</v>
      </c>
      <c r="K7" s="132">
        <v>9</v>
      </c>
      <c r="L7" s="132">
        <v>10</v>
      </c>
      <c r="M7" s="134">
        <v>11</v>
      </c>
      <c r="N7" s="132">
        <v>12</v>
      </c>
      <c r="O7" s="132">
        <v>13</v>
      </c>
      <c r="P7" s="132">
        <v>14</v>
      </c>
      <c r="Q7" s="132">
        <v>15</v>
      </c>
      <c r="R7" s="132">
        <v>16</v>
      </c>
      <c r="S7" s="132">
        <v>17</v>
      </c>
      <c r="T7" s="132">
        <v>18</v>
      </c>
      <c r="U7" s="132">
        <v>19</v>
      </c>
      <c r="V7" s="132">
        <v>20</v>
      </c>
      <c r="W7" s="134">
        <v>21</v>
      </c>
      <c r="X7" s="134">
        <v>22</v>
      </c>
      <c r="Y7" s="132">
        <v>23</v>
      </c>
      <c r="Z7" s="132">
        <v>24</v>
      </c>
      <c r="AA7" s="132">
        <v>25</v>
      </c>
      <c r="AB7" s="132">
        <v>26</v>
      </c>
      <c r="AC7" s="132">
        <v>27</v>
      </c>
      <c r="AD7" s="132">
        <v>28</v>
      </c>
      <c r="AE7" s="134">
        <v>29</v>
      </c>
      <c r="AF7" s="146">
        <v>30</v>
      </c>
      <c r="AG7" s="59" t="s">
        <v>32</v>
      </c>
      <c r="AH7" s="60" t="s">
        <v>33</v>
      </c>
      <c r="AI7" s="61" t="s">
        <v>34</v>
      </c>
      <c r="AJ7" s="62" t="s">
        <v>35</v>
      </c>
      <c r="AK7" s="63" t="s">
        <v>36</v>
      </c>
    </row>
    <row r="8" spans="1:37" s="113" customFormat="1" ht="19.899999999999999" customHeight="1" thickBot="1">
      <c r="A8" s="135"/>
      <c r="B8" s="137"/>
      <c r="C8" s="540" t="s">
        <v>598</v>
      </c>
      <c r="D8" s="136"/>
      <c r="E8" s="136"/>
      <c r="F8" s="136"/>
      <c r="G8" s="136"/>
      <c r="H8" s="136"/>
      <c r="I8" s="136"/>
      <c r="J8" s="136"/>
      <c r="K8" s="136"/>
      <c r="L8" s="168"/>
      <c r="M8" s="168" t="s">
        <v>598</v>
      </c>
      <c r="N8" s="136"/>
      <c r="O8" s="136"/>
      <c r="P8" s="136"/>
      <c r="Q8" s="136"/>
      <c r="R8" s="136"/>
      <c r="S8" s="136"/>
      <c r="T8" s="136"/>
      <c r="U8" s="136"/>
      <c r="V8" s="168"/>
      <c r="W8" s="136" t="s">
        <v>598</v>
      </c>
      <c r="X8" s="136"/>
      <c r="Y8" s="136"/>
      <c r="Z8" s="136"/>
      <c r="AA8" s="136"/>
      <c r="AB8" s="136"/>
      <c r="AC8" s="136"/>
      <c r="AD8" s="136"/>
      <c r="AE8" s="136"/>
      <c r="AF8" s="136"/>
      <c r="AG8" s="170"/>
      <c r="AH8" s="171"/>
      <c r="AI8" s="171"/>
      <c r="AJ8" s="171"/>
      <c r="AK8" s="137"/>
    </row>
    <row r="9" spans="1:37" s="113" customFormat="1" ht="25.5">
      <c r="A9" s="779" t="s">
        <v>37</v>
      </c>
      <c r="B9" s="530" t="s">
        <v>588</v>
      </c>
      <c r="C9" s="732"/>
      <c r="D9" s="733"/>
      <c r="E9" s="733"/>
      <c r="F9" s="733"/>
      <c r="G9" s="733"/>
      <c r="H9" s="733"/>
      <c r="I9" s="733"/>
      <c r="J9" s="733"/>
      <c r="K9" s="733"/>
      <c r="L9" s="733"/>
      <c r="M9" s="765"/>
      <c r="N9" s="766"/>
      <c r="O9" s="766"/>
      <c r="P9" s="766"/>
      <c r="Q9" s="766"/>
      <c r="R9" s="766"/>
      <c r="S9" s="766"/>
      <c r="T9" s="766"/>
      <c r="U9" s="766"/>
      <c r="V9" s="771"/>
      <c r="W9" s="766"/>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780" t="s">
        <v>38</v>
      </c>
      <c r="B10" s="614" t="s">
        <v>589</v>
      </c>
      <c r="C10" s="541"/>
      <c r="D10" s="759"/>
      <c r="E10" s="760"/>
      <c r="F10" s="760"/>
      <c r="G10" s="760"/>
      <c r="H10" s="760"/>
      <c r="I10" s="760"/>
      <c r="J10" s="760"/>
      <c r="K10" s="760"/>
      <c r="L10" s="769"/>
      <c r="M10" s="759"/>
      <c r="N10" s="760"/>
      <c r="O10" s="760"/>
      <c r="P10" s="760"/>
      <c r="Q10" s="760"/>
      <c r="R10" s="760"/>
      <c r="S10" s="760"/>
      <c r="T10" s="760"/>
      <c r="U10" s="760"/>
      <c r="V10" s="769"/>
      <c r="W10" s="760"/>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780" t="s">
        <v>39</v>
      </c>
      <c r="B11" s="642" t="s">
        <v>590</v>
      </c>
      <c r="C11" s="542"/>
      <c r="D11" s="762"/>
      <c r="E11" s="763"/>
      <c r="F11" s="763"/>
      <c r="G11" s="763"/>
      <c r="H11" s="763"/>
      <c r="I11" s="763"/>
      <c r="J11" s="763"/>
      <c r="K11" s="763"/>
      <c r="L11" s="770"/>
      <c r="M11" s="762"/>
      <c r="N11" s="763"/>
      <c r="O11" s="763"/>
      <c r="P11" s="763"/>
      <c r="Q11" s="763"/>
      <c r="R11" s="763"/>
      <c r="S11" s="763"/>
      <c r="T11" s="763"/>
      <c r="U11" s="763"/>
      <c r="V11" s="770"/>
      <c r="W11" s="763"/>
      <c r="X11" s="763"/>
      <c r="Y11" s="763"/>
      <c r="Z11" s="763"/>
      <c r="AA11" s="763"/>
      <c r="AB11" s="763"/>
      <c r="AC11" s="763"/>
      <c r="AD11" s="763"/>
      <c r="AE11" s="763"/>
      <c r="AF11" s="764"/>
      <c r="AG11" s="64">
        <f t="shared" si="0"/>
        <v>0</v>
      </c>
      <c r="AH11" s="65">
        <f t="shared" si="1"/>
        <v>0</v>
      </c>
      <c r="AI11" s="66">
        <f t="shared" si="2"/>
        <v>0</v>
      </c>
      <c r="AJ11" s="65">
        <f t="shared" si="3"/>
        <v>0</v>
      </c>
      <c r="AK11" s="67">
        <f t="shared" si="4"/>
        <v>0</v>
      </c>
    </row>
    <row r="12" spans="1:37" s="113" customFormat="1" ht="19.899999999999999" customHeight="1" thickBot="1">
      <c r="A12" s="135"/>
      <c r="B12" s="137"/>
      <c r="C12" s="540" t="s">
        <v>89</v>
      </c>
      <c r="D12" s="136"/>
      <c r="E12" s="136"/>
      <c r="F12" s="136"/>
      <c r="G12" s="136"/>
      <c r="H12" s="136"/>
      <c r="I12" s="136"/>
      <c r="J12" s="136"/>
      <c r="K12" s="136"/>
      <c r="L12" s="168"/>
      <c r="M12" s="774" t="s">
        <v>89</v>
      </c>
      <c r="N12" s="136"/>
      <c r="O12" s="136"/>
      <c r="P12" s="136"/>
      <c r="Q12" s="136"/>
      <c r="R12" s="136"/>
      <c r="S12" s="136"/>
      <c r="T12" s="136"/>
      <c r="U12" s="136"/>
      <c r="V12" s="168"/>
      <c r="W12" s="169" t="s">
        <v>89</v>
      </c>
      <c r="X12" s="136"/>
      <c r="Y12" s="136"/>
      <c r="Z12" s="136"/>
      <c r="AA12" s="136"/>
      <c r="AB12" s="136"/>
      <c r="AC12" s="136"/>
      <c r="AD12" s="136"/>
      <c r="AE12" s="136"/>
      <c r="AF12" s="630"/>
      <c r="AG12" s="170"/>
      <c r="AH12" s="171"/>
      <c r="AI12" s="171"/>
      <c r="AJ12" s="171"/>
      <c r="AK12" s="137"/>
    </row>
    <row r="13" spans="1:37" s="113" customFormat="1">
      <c r="A13" s="781" t="s">
        <v>40</v>
      </c>
      <c r="B13" s="530" t="s">
        <v>261</v>
      </c>
      <c r="C13" s="541"/>
      <c r="D13" s="147"/>
      <c r="E13" s="147"/>
      <c r="F13" s="147"/>
      <c r="G13" s="147"/>
      <c r="H13" s="147"/>
      <c r="I13" s="147"/>
      <c r="J13" s="147"/>
      <c r="K13" s="147"/>
      <c r="L13" s="147"/>
      <c r="M13" s="71"/>
      <c r="N13" s="147"/>
      <c r="O13" s="147"/>
      <c r="P13" s="147"/>
      <c r="Q13" s="147"/>
      <c r="R13" s="147"/>
      <c r="S13" s="147"/>
      <c r="T13" s="147"/>
      <c r="U13" s="147"/>
      <c r="V13" s="147"/>
      <c r="W13" s="71"/>
      <c r="X13" s="147"/>
      <c r="Y13" s="147"/>
      <c r="Z13" s="147"/>
      <c r="AA13" s="147"/>
      <c r="AB13" s="147"/>
      <c r="AC13" s="147"/>
      <c r="AD13" s="147"/>
      <c r="AE13" s="147"/>
      <c r="AF13" s="73"/>
      <c r="AG13" s="179">
        <f>COUNTIF(C13:AF13,"=Met")</f>
        <v>0</v>
      </c>
      <c r="AH13" s="180">
        <f>IF(SUM(AG13,AI13)=0,0,AG13/SUM(AG13,AI13))</f>
        <v>0</v>
      </c>
      <c r="AI13" s="181">
        <f>COUNTIF(C13:AF13,"=Not Met")</f>
        <v>0</v>
      </c>
      <c r="AJ13" s="180">
        <f>IF(SUM(AG13,AI13)=0,0,AI13/SUM(AG13,AI13))</f>
        <v>0</v>
      </c>
      <c r="AK13" s="182">
        <f>COUNTIF(C13:AF13,"=N/A")</f>
        <v>0</v>
      </c>
    </row>
    <row r="14" spans="1:37" s="113" customFormat="1" ht="38.25">
      <c r="A14" s="779" t="s">
        <v>41</v>
      </c>
      <c r="B14" s="616" t="s">
        <v>262</v>
      </c>
      <c r="C14" s="541"/>
      <c r="D14" s="147"/>
      <c r="E14" s="147"/>
      <c r="F14" s="147"/>
      <c r="G14" s="147"/>
      <c r="H14" s="147"/>
      <c r="I14" s="147"/>
      <c r="J14" s="147"/>
      <c r="K14" s="147"/>
      <c r="L14" s="147"/>
      <c r="M14" s="71"/>
      <c r="N14" s="147"/>
      <c r="O14" s="147"/>
      <c r="P14" s="147"/>
      <c r="Q14" s="147"/>
      <c r="R14" s="147"/>
      <c r="S14" s="147"/>
      <c r="T14" s="147"/>
      <c r="U14" s="147"/>
      <c r="V14" s="147"/>
      <c r="W14" s="71"/>
      <c r="X14" s="147"/>
      <c r="Y14" s="147"/>
      <c r="Z14" s="147"/>
      <c r="AA14" s="147"/>
      <c r="AB14" s="147"/>
      <c r="AC14" s="147"/>
      <c r="AD14" s="147"/>
      <c r="AE14" s="147"/>
      <c r="AF14" s="73"/>
      <c r="AG14" s="64">
        <f>COUNTIF(C14:AF14,"=Met")</f>
        <v>0</v>
      </c>
      <c r="AH14" s="65">
        <f>IF(SUM(AG14,AI14)=0,0,AG14/SUM(AG14,AI14))</f>
        <v>0</v>
      </c>
      <c r="AI14" s="66">
        <f>COUNTIF(C14:AF14,"=Not Met")</f>
        <v>0</v>
      </c>
      <c r="AJ14" s="65">
        <f>IF(SUM(AG14,AI14)=0,0,AI14/SUM(AG14,AI14))</f>
        <v>0</v>
      </c>
      <c r="AK14" s="67">
        <f>COUNTIF(C14:AF14,"=N/A")</f>
        <v>0</v>
      </c>
    </row>
    <row r="15" spans="1:37" s="113" customFormat="1">
      <c r="A15" s="780" t="s">
        <v>42</v>
      </c>
      <c r="B15" s="615" t="s">
        <v>109</v>
      </c>
      <c r="C15" s="541"/>
      <c r="D15" s="147"/>
      <c r="E15" s="147"/>
      <c r="F15" s="147"/>
      <c r="G15" s="147"/>
      <c r="H15" s="147"/>
      <c r="I15" s="147"/>
      <c r="J15" s="147"/>
      <c r="K15" s="147"/>
      <c r="L15" s="147"/>
      <c r="M15" s="71"/>
      <c r="N15" s="147"/>
      <c r="O15" s="147"/>
      <c r="P15" s="147"/>
      <c r="Q15" s="147"/>
      <c r="R15" s="147"/>
      <c r="S15" s="147"/>
      <c r="T15" s="147"/>
      <c r="U15" s="147"/>
      <c r="V15" s="147"/>
      <c r="W15" s="71"/>
      <c r="X15" s="147"/>
      <c r="Y15" s="147"/>
      <c r="Z15" s="147"/>
      <c r="AA15" s="147"/>
      <c r="AB15" s="147"/>
      <c r="AC15" s="147"/>
      <c r="AD15" s="147"/>
      <c r="AE15" s="147"/>
      <c r="AF15" s="73"/>
      <c r="AG15" s="64">
        <f>COUNTIF(C15:AF15,"=Met")</f>
        <v>0</v>
      </c>
      <c r="AH15" s="65">
        <f>IF(SUM(AG15,AI15)=0,0,AG15/SUM(AG15,AI15))</f>
        <v>0</v>
      </c>
      <c r="AI15" s="66">
        <f>COUNTIF(C15:AF15,"=Not Met")</f>
        <v>0</v>
      </c>
      <c r="AJ15" s="65">
        <f>IF(SUM(AG15,AI15)=0,0,AI15/SUM(AG15,AI15))</f>
        <v>0</v>
      </c>
      <c r="AK15" s="67">
        <f>COUNTIF(C15:AF15,"=N/A")</f>
        <v>0</v>
      </c>
    </row>
    <row r="16" spans="1:37" s="113" customFormat="1">
      <c r="A16" s="782"/>
      <c r="B16" s="612" t="s">
        <v>70</v>
      </c>
      <c r="C16" s="543"/>
      <c r="D16" s="148"/>
      <c r="E16" s="148"/>
      <c r="F16" s="148"/>
      <c r="G16" s="148"/>
      <c r="H16" s="148"/>
      <c r="I16" s="148"/>
      <c r="J16" s="148"/>
      <c r="K16" s="148"/>
      <c r="L16" s="148"/>
      <c r="M16" s="177"/>
      <c r="N16" s="148"/>
      <c r="O16" s="148"/>
      <c r="P16" s="148"/>
      <c r="Q16" s="148"/>
      <c r="R16" s="148"/>
      <c r="S16" s="148"/>
      <c r="T16" s="148"/>
      <c r="U16" s="148"/>
      <c r="V16" s="148"/>
      <c r="W16" s="177"/>
      <c r="X16" s="148"/>
      <c r="Y16" s="148"/>
      <c r="Z16" s="148"/>
      <c r="AA16" s="148"/>
      <c r="AB16" s="148"/>
      <c r="AC16" s="148"/>
      <c r="AD16" s="148"/>
      <c r="AE16" s="148"/>
      <c r="AF16" s="622"/>
      <c r="AG16" s="150"/>
      <c r="AH16" s="151"/>
      <c r="AI16" s="152"/>
      <c r="AJ16" s="151"/>
      <c r="AK16" s="153"/>
    </row>
    <row r="17" spans="1:37" s="113" customFormat="1">
      <c r="A17" s="783"/>
      <c r="B17" s="613" t="s">
        <v>71</v>
      </c>
      <c r="C17" s="543"/>
      <c r="D17" s="148"/>
      <c r="E17" s="148"/>
      <c r="F17" s="148"/>
      <c r="G17" s="148"/>
      <c r="H17" s="148"/>
      <c r="I17" s="148"/>
      <c r="J17" s="148"/>
      <c r="K17" s="148"/>
      <c r="L17" s="148"/>
      <c r="M17" s="177"/>
      <c r="N17" s="148"/>
      <c r="O17" s="148"/>
      <c r="P17" s="148"/>
      <c r="Q17" s="148"/>
      <c r="R17" s="148"/>
      <c r="S17" s="148"/>
      <c r="T17" s="148"/>
      <c r="U17" s="148"/>
      <c r="V17" s="148"/>
      <c r="W17" s="177"/>
      <c r="X17" s="148"/>
      <c r="Y17" s="148"/>
      <c r="Z17" s="148"/>
      <c r="AA17" s="148"/>
      <c r="AB17" s="148"/>
      <c r="AC17" s="148"/>
      <c r="AD17" s="148"/>
      <c r="AE17" s="148"/>
      <c r="AF17" s="622"/>
      <c r="AG17" s="150"/>
      <c r="AH17" s="151"/>
      <c r="AI17" s="152"/>
      <c r="AJ17" s="151"/>
      <c r="AK17" s="153"/>
    </row>
    <row r="18" spans="1:37" s="113" customFormat="1" ht="15" customHeight="1">
      <c r="A18" s="780" t="s">
        <v>43</v>
      </c>
      <c r="B18" s="616" t="s">
        <v>110</v>
      </c>
      <c r="C18" s="541"/>
      <c r="D18" s="147"/>
      <c r="E18" s="147"/>
      <c r="F18" s="147"/>
      <c r="G18" s="147"/>
      <c r="H18" s="147"/>
      <c r="I18" s="147"/>
      <c r="J18" s="147"/>
      <c r="K18" s="147"/>
      <c r="L18" s="147"/>
      <c r="M18" s="71"/>
      <c r="N18" s="147"/>
      <c r="O18" s="147"/>
      <c r="P18" s="147"/>
      <c r="Q18" s="147"/>
      <c r="R18" s="147"/>
      <c r="S18" s="147"/>
      <c r="T18" s="147"/>
      <c r="U18" s="147"/>
      <c r="V18" s="147"/>
      <c r="W18" s="71"/>
      <c r="X18" s="147"/>
      <c r="Y18" s="147"/>
      <c r="Z18" s="147"/>
      <c r="AA18" s="147"/>
      <c r="AB18" s="147"/>
      <c r="AC18" s="147"/>
      <c r="AD18" s="147"/>
      <c r="AE18" s="147"/>
      <c r="AF18" s="73"/>
      <c r="AG18" s="64">
        <f>COUNTIF(C18:AF18,"=Met")</f>
        <v>0</v>
      </c>
      <c r="AH18" s="65">
        <f>IF(SUM(AG18,AI18)=0,0,AG18/SUM(AG18,AI18))</f>
        <v>0</v>
      </c>
      <c r="AI18" s="66">
        <f>COUNTIF(C18:AF18,"=Not Met")</f>
        <v>0</v>
      </c>
      <c r="AJ18" s="65">
        <f>IF(SUM(AG18,AI18)=0,0,AI18/SUM(AG18,AI18))</f>
        <v>0</v>
      </c>
      <c r="AK18" s="67">
        <f>COUNTIF(C18:AF18,"=N/A")</f>
        <v>0</v>
      </c>
    </row>
    <row r="19" spans="1:37" s="113" customFormat="1" ht="13.5" thickBot="1">
      <c r="A19" s="784" t="s">
        <v>44</v>
      </c>
      <c r="B19" s="788" t="s">
        <v>111</v>
      </c>
      <c r="C19" s="541"/>
      <c r="D19" s="147"/>
      <c r="E19" s="147"/>
      <c r="F19" s="147"/>
      <c r="G19" s="147"/>
      <c r="H19" s="147"/>
      <c r="I19" s="147"/>
      <c r="J19" s="147"/>
      <c r="K19" s="147"/>
      <c r="L19" s="147"/>
      <c r="M19" s="71"/>
      <c r="N19" s="147"/>
      <c r="O19" s="147"/>
      <c r="P19" s="147"/>
      <c r="Q19" s="147"/>
      <c r="R19" s="147"/>
      <c r="S19" s="147"/>
      <c r="T19" s="147"/>
      <c r="U19" s="147"/>
      <c r="V19" s="147"/>
      <c r="W19" s="71"/>
      <c r="X19" s="147"/>
      <c r="Y19" s="147"/>
      <c r="Z19" s="147"/>
      <c r="AA19" s="147"/>
      <c r="AB19" s="147"/>
      <c r="AC19" s="147"/>
      <c r="AD19" s="147"/>
      <c r="AE19" s="147"/>
      <c r="AF19" s="73"/>
      <c r="AG19" s="64">
        <f>COUNTIF(C19:AF19,"=Met")</f>
        <v>0</v>
      </c>
      <c r="AH19" s="65">
        <f>IF(SUM(AG19,AI19)=0,0,AG19/SUM(AG19,AI19))</f>
        <v>0</v>
      </c>
      <c r="AI19" s="66">
        <f>COUNTIF(C19:AF19,"=Not Met")</f>
        <v>0</v>
      </c>
      <c r="AJ19" s="65">
        <f>IF(SUM(AG19,AI19)=0,0,AI19/SUM(AG19,AI19))</f>
        <v>0</v>
      </c>
      <c r="AK19" s="67">
        <f>COUNTIF(C19:AF19,"=N/A")</f>
        <v>0</v>
      </c>
    </row>
    <row r="20" spans="1:37" s="113" customFormat="1" ht="19.899999999999999" customHeight="1" thickBot="1">
      <c r="A20" s="135"/>
      <c r="B20" s="798"/>
      <c r="C20" s="540" t="s">
        <v>82</v>
      </c>
      <c r="D20" s="136"/>
      <c r="E20" s="136"/>
      <c r="F20" s="136"/>
      <c r="G20" s="136"/>
      <c r="H20" s="136"/>
      <c r="I20" s="136"/>
      <c r="J20" s="136"/>
      <c r="K20" s="136"/>
      <c r="L20" s="168"/>
      <c r="M20" s="774" t="s">
        <v>82</v>
      </c>
      <c r="N20" s="136"/>
      <c r="O20" s="136"/>
      <c r="P20" s="136"/>
      <c r="Q20" s="136"/>
      <c r="R20" s="136"/>
      <c r="S20" s="136"/>
      <c r="T20" s="136"/>
      <c r="U20" s="136"/>
      <c r="V20" s="168"/>
      <c r="W20" s="169" t="s">
        <v>82</v>
      </c>
      <c r="X20" s="136"/>
      <c r="Y20" s="136"/>
      <c r="Z20" s="136"/>
      <c r="AA20" s="136"/>
      <c r="AB20" s="136"/>
      <c r="AC20" s="136"/>
      <c r="AD20" s="136"/>
      <c r="AE20" s="136"/>
      <c r="AF20" s="630"/>
      <c r="AG20" s="183"/>
      <c r="AH20" s="184"/>
      <c r="AI20" s="184"/>
      <c r="AJ20" s="184"/>
      <c r="AK20" s="185"/>
    </row>
    <row r="21" spans="1:37" s="113" customFormat="1">
      <c r="A21" s="785" t="s">
        <v>45</v>
      </c>
      <c r="B21" s="530" t="s">
        <v>167</v>
      </c>
      <c r="C21" s="541"/>
      <c r="D21" s="147"/>
      <c r="E21" s="147"/>
      <c r="F21" s="147"/>
      <c r="G21" s="147"/>
      <c r="H21" s="147"/>
      <c r="I21" s="147"/>
      <c r="J21" s="147"/>
      <c r="K21" s="147"/>
      <c r="L21" s="147"/>
      <c r="M21" s="71"/>
      <c r="N21" s="147"/>
      <c r="O21" s="147"/>
      <c r="P21" s="147"/>
      <c r="Q21" s="147"/>
      <c r="R21" s="147"/>
      <c r="S21" s="147"/>
      <c r="T21" s="147"/>
      <c r="U21" s="147"/>
      <c r="V21" s="147"/>
      <c r="W21" s="71"/>
      <c r="X21" s="147"/>
      <c r="Y21" s="147"/>
      <c r="Z21" s="147"/>
      <c r="AA21" s="147"/>
      <c r="AB21" s="147"/>
      <c r="AC21" s="147"/>
      <c r="AD21" s="147"/>
      <c r="AE21" s="147"/>
      <c r="AF21" s="73"/>
      <c r="AG21" s="179">
        <f>COUNTIF(C21:AF21,"=Met")</f>
        <v>0</v>
      </c>
      <c r="AH21" s="180">
        <f>IF(SUM(AG21,AI21)=0,0,AG21/SUM(AG21,AI21))</f>
        <v>0</v>
      </c>
      <c r="AI21" s="181">
        <f>COUNTIF(C21:AF21,"=Not Met")</f>
        <v>0</v>
      </c>
      <c r="AJ21" s="180">
        <f>IF(SUM(AG21,AI21)=0,0,AI21/SUM(AG21,AI21))</f>
        <v>0</v>
      </c>
      <c r="AK21" s="182">
        <f>COUNTIF(C21:AF21,"=N/A")</f>
        <v>0</v>
      </c>
    </row>
    <row r="22" spans="1:37" s="113" customFormat="1">
      <c r="A22" s="785" t="s">
        <v>46</v>
      </c>
      <c r="B22" s="530" t="s">
        <v>168</v>
      </c>
      <c r="C22" s="541"/>
      <c r="D22" s="147"/>
      <c r="E22" s="147"/>
      <c r="F22" s="147"/>
      <c r="G22" s="147"/>
      <c r="H22" s="147"/>
      <c r="I22" s="147"/>
      <c r="J22" s="147"/>
      <c r="K22" s="147"/>
      <c r="L22" s="147"/>
      <c r="M22" s="71"/>
      <c r="N22" s="147"/>
      <c r="O22" s="147"/>
      <c r="P22" s="147"/>
      <c r="Q22" s="147"/>
      <c r="R22" s="147"/>
      <c r="S22" s="147"/>
      <c r="T22" s="147"/>
      <c r="U22" s="147"/>
      <c r="V22" s="147"/>
      <c r="W22" s="71"/>
      <c r="X22" s="147"/>
      <c r="Y22" s="147"/>
      <c r="Z22" s="147"/>
      <c r="AA22" s="147"/>
      <c r="AB22" s="147"/>
      <c r="AC22" s="147"/>
      <c r="AD22" s="147"/>
      <c r="AE22" s="147"/>
      <c r="AF22" s="73"/>
      <c r="AG22" s="179">
        <f>COUNTIF(C22:AF22,"=Met")</f>
        <v>0</v>
      </c>
      <c r="AH22" s="180">
        <f>IF(SUM(AG22,AI22)=0,0,AG22/SUM(AG22,AI22))</f>
        <v>0</v>
      </c>
      <c r="AI22" s="181">
        <f>COUNTIF(C22:AF22,"=Not Met")</f>
        <v>0</v>
      </c>
      <c r="AJ22" s="180">
        <f>IF(SUM(AG22,AI22)=0,0,AI22/SUM(AG22,AI22))</f>
        <v>0</v>
      </c>
      <c r="AK22" s="182">
        <f>COUNTIF(C22:AF22,"=N/A")</f>
        <v>0</v>
      </c>
    </row>
    <row r="23" spans="1:37" s="113" customFormat="1" ht="38.25">
      <c r="A23" s="785" t="s">
        <v>47</v>
      </c>
      <c r="B23" s="530" t="s">
        <v>591</v>
      </c>
      <c r="C23" s="541"/>
      <c r="D23" s="147"/>
      <c r="E23" s="147"/>
      <c r="F23" s="147"/>
      <c r="G23" s="147"/>
      <c r="H23" s="147"/>
      <c r="I23" s="147"/>
      <c r="J23" s="147"/>
      <c r="K23" s="147"/>
      <c r="L23" s="147"/>
      <c r="M23" s="71"/>
      <c r="N23" s="147"/>
      <c r="O23" s="147"/>
      <c r="P23" s="147"/>
      <c r="Q23" s="147"/>
      <c r="R23" s="147"/>
      <c r="S23" s="147"/>
      <c r="T23" s="147"/>
      <c r="U23" s="147"/>
      <c r="V23" s="147"/>
      <c r="W23" s="71"/>
      <c r="X23" s="147"/>
      <c r="Y23" s="147"/>
      <c r="Z23" s="147"/>
      <c r="AA23" s="147"/>
      <c r="AB23" s="147"/>
      <c r="AC23" s="147"/>
      <c r="AD23" s="147"/>
      <c r="AE23" s="147"/>
      <c r="AF23" s="73"/>
      <c r="AG23" s="64">
        <f t="shared" ref="AG23:AG24" si="5">COUNTIF(C23:AF23,"=Met")</f>
        <v>0</v>
      </c>
      <c r="AH23" s="65">
        <f t="shared" ref="AH23:AH24" si="6">IF(SUM(AG23,AI23)=0,0,AG23/SUM(AG23,AI23))</f>
        <v>0</v>
      </c>
      <c r="AI23" s="66">
        <f t="shared" ref="AI23:AI24" si="7">COUNTIF(C23:AF23,"=Not Met")</f>
        <v>0</v>
      </c>
      <c r="AJ23" s="65">
        <f t="shared" ref="AJ23:AJ24" si="8">IF(SUM(AG23,AI23)=0,0,AI23/SUM(AG23,AI23))</f>
        <v>0</v>
      </c>
      <c r="AK23" s="67">
        <f t="shared" ref="AK23:AK24" si="9">COUNTIF(C23:AF23,"=N/A")</f>
        <v>0</v>
      </c>
    </row>
    <row r="24" spans="1:37" s="113" customFormat="1" ht="26.25" thickBot="1">
      <c r="A24" s="785" t="s">
        <v>48</v>
      </c>
      <c r="B24" s="530" t="s">
        <v>592</v>
      </c>
      <c r="C24" s="541"/>
      <c r="D24" s="147"/>
      <c r="E24" s="147"/>
      <c r="F24" s="147"/>
      <c r="G24" s="147"/>
      <c r="H24" s="147"/>
      <c r="I24" s="147"/>
      <c r="J24" s="147"/>
      <c r="K24" s="147"/>
      <c r="L24" s="147"/>
      <c r="M24" s="71"/>
      <c r="N24" s="147"/>
      <c r="O24" s="147"/>
      <c r="P24" s="147"/>
      <c r="Q24" s="147"/>
      <c r="R24" s="147"/>
      <c r="S24" s="147"/>
      <c r="T24" s="147"/>
      <c r="U24" s="147"/>
      <c r="V24" s="147"/>
      <c r="W24" s="71"/>
      <c r="X24" s="147"/>
      <c r="Y24" s="147"/>
      <c r="Z24" s="147"/>
      <c r="AA24" s="147"/>
      <c r="AB24" s="147"/>
      <c r="AC24" s="147"/>
      <c r="AD24" s="147"/>
      <c r="AE24" s="147"/>
      <c r="AF24" s="73"/>
      <c r="AG24" s="64">
        <f t="shared" si="5"/>
        <v>0</v>
      </c>
      <c r="AH24" s="65">
        <f t="shared" si="6"/>
        <v>0</v>
      </c>
      <c r="AI24" s="66">
        <f t="shared" si="7"/>
        <v>0</v>
      </c>
      <c r="AJ24" s="65">
        <f t="shared" si="8"/>
        <v>0</v>
      </c>
      <c r="AK24" s="67">
        <f t="shared" si="9"/>
        <v>0</v>
      </c>
    </row>
    <row r="25" spans="1:37" s="113" customFormat="1" ht="19.899999999999999" customHeight="1" thickBot="1">
      <c r="A25" s="135"/>
      <c r="B25" s="137"/>
      <c r="C25" s="540" t="s">
        <v>90</v>
      </c>
      <c r="D25" s="136"/>
      <c r="E25" s="136"/>
      <c r="F25" s="136"/>
      <c r="G25" s="136"/>
      <c r="H25" s="136"/>
      <c r="I25" s="136"/>
      <c r="J25" s="136"/>
      <c r="K25" s="136"/>
      <c r="L25" s="168"/>
      <c r="M25" s="774" t="s">
        <v>90</v>
      </c>
      <c r="N25" s="136"/>
      <c r="O25" s="136"/>
      <c r="P25" s="136"/>
      <c r="Q25" s="136"/>
      <c r="R25" s="136"/>
      <c r="S25" s="136"/>
      <c r="T25" s="136"/>
      <c r="U25" s="136"/>
      <c r="V25" s="168"/>
      <c r="W25" s="169" t="s">
        <v>90</v>
      </c>
      <c r="X25" s="136"/>
      <c r="Y25" s="136"/>
      <c r="Z25" s="136"/>
      <c r="AA25" s="136"/>
      <c r="AB25" s="136"/>
      <c r="AC25" s="136"/>
      <c r="AD25" s="136"/>
      <c r="AE25" s="136"/>
      <c r="AF25" s="630"/>
      <c r="AG25" s="187"/>
      <c r="AH25" s="188"/>
      <c r="AI25" s="188"/>
      <c r="AJ25" s="188"/>
      <c r="AK25" s="189"/>
    </row>
    <row r="26" spans="1:37" s="113" customFormat="1" ht="25.5">
      <c r="A26" s="786" t="s">
        <v>49</v>
      </c>
      <c r="B26" s="610" t="s">
        <v>205</v>
      </c>
      <c r="C26" s="541"/>
      <c r="D26" s="147"/>
      <c r="E26" s="147"/>
      <c r="F26" s="147"/>
      <c r="G26" s="147"/>
      <c r="H26" s="147"/>
      <c r="I26" s="147"/>
      <c r="J26" s="147"/>
      <c r="K26" s="147"/>
      <c r="L26" s="147"/>
      <c r="M26" s="71"/>
      <c r="N26" s="147"/>
      <c r="O26" s="147"/>
      <c r="P26" s="147"/>
      <c r="Q26" s="147"/>
      <c r="R26" s="147"/>
      <c r="S26" s="147"/>
      <c r="T26" s="147"/>
      <c r="U26" s="147"/>
      <c r="V26" s="147"/>
      <c r="W26" s="71"/>
      <c r="X26" s="147"/>
      <c r="Y26" s="147"/>
      <c r="Z26" s="147"/>
      <c r="AA26" s="147"/>
      <c r="AB26" s="147"/>
      <c r="AC26" s="147"/>
      <c r="AD26" s="147"/>
      <c r="AE26" s="147"/>
      <c r="AF26" s="73"/>
      <c r="AG26" s="553">
        <f>COUNTIF(C26:AF26,"=Met")</f>
        <v>0</v>
      </c>
      <c r="AH26" s="174">
        <f>IF(SUM(AG26,AI26)=0,0,AG26/SUM(AG26,AI26))</f>
        <v>0</v>
      </c>
      <c r="AI26" s="554">
        <f>COUNTIF(C26:AF26,"=Not Met")</f>
        <v>0</v>
      </c>
      <c r="AJ26" s="174">
        <f>IF(SUM(AG26,AI26)=0,0,AI26/SUM(AG26,AI26))</f>
        <v>0</v>
      </c>
      <c r="AK26" s="555">
        <f>COUNTIF(C26:AF26,"=N/A")</f>
        <v>0</v>
      </c>
    </row>
    <row r="27" spans="1:37" s="113" customFormat="1" ht="26.25" thickBot="1">
      <c r="A27" s="787" t="s">
        <v>50</v>
      </c>
      <c r="B27" s="789" t="s">
        <v>107</v>
      </c>
      <c r="C27" s="544"/>
      <c r="D27" s="619"/>
      <c r="E27" s="619"/>
      <c r="F27" s="619"/>
      <c r="G27" s="619"/>
      <c r="H27" s="619"/>
      <c r="I27" s="619"/>
      <c r="J27" s="619"/>
      <c r="K27" s="619"/>
      <c r="L27" s="619"/>
      <c r="M27" s="621"/>
      <c r="N27" s="619"/>
      <c r="O27" s="619"/>
      <c r="P27" s="619"/>
      <c r="Q27" s="619"/>
      <c r="R27" s="619"/>
      <c r="S27" s="619"/>
      <c r="T27" s="619"/>
      <c r="U27" s="619"/>
      <c r="V27" s="619"/>
      <c r="W27" s="621"/>
      <c r="X27" s="619"/>
      <c r="Y27" s="619"/>
      <c r="Z27" s="619"/>
      <c r="AA27" s="619"/>
      <c r="AB27" s="619"/>
      <c r="AC27" s="619"/>
      <c r="AD27" s="619"/>
      <c r="AE27" s="619"/>
      <c r="AF27" s="620"/>
      <c r="AG27" s="625">
        <f>COUNTIF(C27:AF27,"=Met")</f>
        <v>0</v>
      </c>
      <c r="AH27" s="626">
        <f>IF(SUM(AG27,AI27)=0,0,AG27/SUM(AG27,AI27))</f>
        <v>0</v>
      </c>
      <c r="AI27" s="627">
        <f>COUNTIF(C27:AF27,"=Not Met")</f>
        <v>0</v>
      </c>
      <c r="AJ27" s="626">
        <f>IF(SUM(AG27,AI27)=0,0,AI27/SUM(AG27,AI27))</f>
        <v>0</v>
      </c>
      <c r="AK27" s="628">
        <f>COUNTIF(C27:AF27,"=N/A")</f>
        <v>0</v>
      </c>
    </row>
    <row r="28" spans="1:37" s="14" customFormat="1" ht="13.9" customHeight="1" thickBot="1">
      <c r="A28" s="790"/>
      <c r="B28" s="79" t="s">
        <v>55</v>
      </c>
      <c r="C28" s="513"/>
      <c r="D28" s="514"/>
      <c r="E28" s="514"/>
      <c r="F28" s="514"/>
      <c r="G28" s="514"/>
      <c r="H28" s="514"/>
      <c r="I28" s="514"/>
      <c r="J28" s="514"/>
      <c r="K28" s="514"/>
      <c r="L28" s="514"/>
      <c r="M28" s="514"/>
      <c r="N28" s="516"/>
      <c r="O28" s="514"/>
      <c r="P28" s="514"/>
      <c r="Q28" s="514"/>
      <c r="R28" s="514"/>
      <c r="S28" s="514"/>
      <c r="T28" s="514"/>
      <c r="U28" s="514"/>
      <c r="V28" s="514"/>
      <c r="W28" s="516"/>
      <c r="X28" s="514"/>
      <c r="Y28" s="514"/>
      <c r="Z28" s="514"/>
      <c r="AA28" s="514"/>
      <c r="AB28" s="514"/>
      <c r="AC28" s="514"/>
      <c r="AD28" s="514"/>
      <c r="AE28" s="514"/>
      <c r="AF28" s="515"/>
      <c r="AG28" s="78"/>
      <c r="AH28" s="78"/>
      <c r="AI28" s="78"/>
      <c r="AJ28" s="78"/>
      <c r="AK28" s="78"/>
    </row>
    <row r="29" spans="1:37" s="113" customFormat="1" ht="13.9" customHeight="1" thickBot="1">
      <c r="A29" s="121"/>
      <c r="B29" s="122"/>
      <c r="C29" s="138"/>
      <c r="D29" s="138"/>
      <c r="E29" s="138"/>
      <c r="F29" s="138"/>
      <c r="G29" s="138"/>
      <c r="H29" s="138"/>
      <c r="I29" s="138"/>
      <c r="J29" s="138"/>
      <c r="K29" s="138"/>
      <c r="L29" s="138"/>
      <c r="M29" s="123"/>
      <c r="N29" s="123"/>
      <c r="O29" s="123"/>
      <c r="P29" s="123"/>
      <c r="Q29" s="123"/>
      <c r="R29" s="123"/>
      <c r="S29" s="123"/>
      <c r="T29" s="123"/>
      <c r="U29" s="123"/>
      <c r="V29" s="123"/>
      <c r="W29" s="138"/>
      <c r="X29" s="138"/>
      <c r="Y29" s="138"/>
      <c r="Z29" s="138"/>
      <c r="AA29" s="138"/>
      <c r="AB29" s="138"/>
      <c r="AC29" s="138"/>
      <c r="AD29" s="138"/>
      <c r="AE29" s="138"/>
      <c r="AF29" s="138"/>
      <c r="AG29" s="124"/>
      <c r="AH29" s="167"/>
      <c r="AI29" s="124"/>
      <c r="AJ29" s="167"/>
      <c r="AK29" s="124"/>
    </row>
    <row r="30" spans="1:37" s="113" customFormat="1">
      <c r="A30" s="121"/>
      <c r="B30" s="161" t="s">
        <v>78</v>
      </c>
      <c r="C30" s="162" t="str">
        <f t="shared" ref="C30:AF30" si="10">IF(MIN(C16,C16)=0,"",MIN(C16,C16))</f>
        <v/>
      </c>
      <c r="D30" s="163" t="str">
        <f t="shared" si="10"/>
        <v/>
      </c>
      <c r="E30" s="163" t="str">
        <f t="shared" si="10"/>
        <v/>
      </c>
      <c r="F30" s="163" t="str">
        <f t="shared" si="10"/>
        <v/>
      </c>
      <c r="G30" s="163" t="str">
        <f t="shared" si="10"/>
        <v/>
      </c>
      <c r="H30" s="163" t="str">
        <f t="shared" si="10"/>
        <v/>
      </c>
      <c r="I30" s="163" t="str">
        <f t="shared" si="10"/>
        <v/>
      </c>
      <c r="J30" s="163" t="str">
        <f t="shared" si="10"/>
        <v/>
      </c>
      <c r="K30" s="163" t="str">
        <f t="shared" si="10"/>
        <v/>
      </c>
      <c r="L30" s="163" t="str">
        <f t="shared" si="10"/>
        <v/>
      </c>
      <c r="M30" s="163" t="str">
        <f t="shared" si="10"/>
        <v/>
      </c>
      <c r="N30" s="163" t="str">
        <f t="shared" si="10"/>
        <v/>
      </c>
      <c r="O30" s="163" t="str">
        <f t="shared" si="10"/>
        <v/>
      </c>
      <c r="P30" s="163" t="str">
        <f t="shared" si="10"/>
        <v/>
      </c>
      <c r="Q30" s="163" t="str">
        <f t="shared" si="10"/>
        <v/>
      </c>
      <c r="R30" s="163" t="str">
        <f t="shared" si="10"/>
        <v/>
      </c>
      <c r="S30" s="163" t="str">
        <f t="shared" si="10"/>
        <v/>
      </c>
      <c r="T30" s="163" t="str">
        <f t="shared" si="10"/>
        <v/>
      </c>
      <c r="U30" s="163" t="str">
        <f t="shared" si="10"/>
        <v/>
      </c>
      <c r="V30" s="163" t="str">
        <f t="shared" si="10"/>
        <v/>
      </c>
      <c r="W30" s="163" t="str">
        <f t="shared" si="10"/>
        <v/>
      </c>
      <c r="X30" s="163" t="str">
        <f t="shared" si="10"/>
        <v/>
      </c>
      <c r="Y30" s="163" t="str">
        <f t="shared" si="10"/>
        <v/>
      </c>
      <c r="Z30" s="163" t="str">
        <f t="shared" si="10"/>
        <v/>
      </c>
      <c r="AA30" s="163" t="str">
        <f t="shared" si="10"/>
        <v/>
      </c>
      <c r="AB30" s="163" t="str">
        <f t="shared" si="10"/>
        <v/>
      </c>
      <c r="AC30" s="163" t="str">
        <f t="shared" si="10"/>
        <v/>
      </c>
      <c r="AD30" s="163" t="str">
        <f t="shared" si="10"/>
        <v/>
      </c>
      <c r="AE30" s="163" t="str">
        <f t="shared" si="10"/>
        <v/>
      </c>
      <c r="AF30" s="534" t="str">
        <f t="shared" si="10"/>
        <v/>
      </c>
      <c r="AG30" s="90"/>
      <c r="AH30" s="90"/>
      <c r="AI30" s="90"/>
      <c r="AJ30" s="90"/>
      <c r="AK30" s="90"/>
    </row>
    <row r="31" spans="1:37" s="113" customFormat="1" ht="13.5" thickBot="1">
      <c r="A31" s="121"/>
      <c r="B31" s="161" t="s">
        <v>79</v>
      </c>
      <c r="C31" s="164" t="str">
        <f t="shared" ref="C31:AF31" si="11">IF(MAX(C17,C17)=0,"",MAX(C17,C17))</f>
        <v/>
      </c>
      <c r="D31" s="165" t="str">
        <f t="shared" si="11"/>
        <v/>
      </c>
      <c r="E31" s="165" t="str">
        <f t="shared" si="11"/>
        <v/>
      </c>
      <c r="F31" s="165" t="str">
        <f t="shared" si="11"/>
        <v/>
      </c>
      <c r="G31" s="165" t="str">
        <f t="shared" si="11"/>
        <v/>
      </c>
      <c r="H31" s="165" t="str">
        <f t="shared" si="11"/>
        <v/>
      </c>
      <c r="I31" s="165" t="str">
        <f t="shared" si="11"/>
        <v/>
      </c>
      <c r="J31" s="165" t="str">
        <f t="shared" si="11"/>
        <v/>
      </c>
      <c r="K31" s="165" t="str">
        <f t="shared" si="11"/>
        <v/>
      </c>
      <c r="L31" s="165" t="str">
        <f t="shared" si="11"/>
        <v/>
      </c>
      <c r="M31" s="165" t="str">
        <f t="shared" si="11"/>
        <v/>
      </c>
      <c r="N31" s="165" t="str">
        <f t="shared" si="11"/>
        <v/>
      </c>
      <c r="O31" s="165" t="str">
        <f t="shared" si="11"/>
        <v/>
      </c>
      <c r="P31" s="165" t="str">
        <f t="shared" si="11"/>
        <v/>
      </c>
      <c r="Q31" s="165" t="str">
        <f t="shared" si="11"/>
        <v/>
      </c>
      <c r="R31" s="165" t="str">
        <f t="shared" si="11"/>
        <v/>
      </c>
      <c r="S31" s="165" t="str">
        <f t="shared" si="11"/>
        <v/>
      </c>
      <c r="T31" s="165" t="str">
        <f t="shared" si="11"/>
        <v/>
      </c>
      <c r="U31" s="165" t="str">
        <f t="shared" si="11"/>
        <v/>
      </c>
      <c r="V31" s="165" t="str">
        <f t="shared" si="11"/>
        <v/>
      </c>
      <c r="W31" s="165" t="str">
        <f t="shared" si="11"/>
        <v/>
      </c>
      <c r="X31" s="165" t="str">
        <f t="shared" si="11"/>
        <v/>
      </c>
      <c r="Y31" s="165" t="str">
        <f t="shared" si="11"/>
        <v/>
      </c>
      <c r="Z31" s="165" t="str">
        <f t="shared" si="11"/>
        <v/>
      </c>
      <c r="AA31" s="165" t="str">
        <f t="shared" si="11"/>
        <v/>
      </c>
      <c r="AB31" s="165" t="str">
        <f t="shared" si="11"/>
        <v/>
      </c>
      <c r="AC31" s="165" t="str">
        <f t="shared" si="11"/>
        <v/>
      </c>
      <c r="AD31" s="165" t="str">
        <f t="shared" si="11"/>
        <v/>
      </c>
      <c r="AE31" s="165" t="str">
        <f t="shared" si="11"/>
        <v/>
      </c>
      <c r="AF31" s="535" t="str">
        <f t="shared" si="11"/>
        <v/>
      </c>
      <c r="AG31" s="90"/>
      <c r="AH31" s="90"/>
      <c r="AI31" s="90"/>
      <c r="AJ31" s="90"/>
      <c r="AK31" s="90"/>
    </row>
    <row r="32" spans="1:37" s="113" customFormat="1" ht="13.9" customHeight="1" thickBot="1">
      <c r="A32" s="121"/>
      <c r="B32" s="122"/>
      <c r="C32" s="166"/>
      <c r="D32" s="166"/>
      <c r="E32" s="166"/>
      <c r="F32" s="166"/>
      <c r="G32" s="166"/>
      <c r="H32" s="166"/>
      <c r="I32" s="166"/>
      <c r="J32" s="166"/>
      <c r="K32" s="166"/>
      <c r="L32" s="166"/>
      <c r="M32" s="635"/>
      <c r="N32" s="166"/>
      <c r="O32" s="166"/>
      <c r="P32" s="166"/>
      <c r="Q32" s="166"/>
      <c r="R32" s="166"/>
      <c r="S32" s="166"/>
      <c r="T32" s="166"/>
      <c r="U32" s="166"/>
      <c r="V32" s="636"/>
      <c r="W32" s="166"/>
      <c r="X32" s="166"/>
      <c r="Y32" s="166"/>
      <c r="Z32" s="166"/>
      <c r="AA32" s="166"/>
      <c r="AB32" s="166"/>
      <c r="AC32" s="166"/>
      <c r="AD32" s="166"/>
      <c r="AE32" s="166"/>
      <c r="AF32" s="166"/>
      <c r="AG32" s="124"/>
      <c r="AH32" s="167"/>
      <c r="AI32" s="124"/>
      <c r="AJ32" s="167"/>
      <c r="AK32" s="124"/>
    </row>
    <row r="33" spans="1:37" s="113" customFormat="1" ht="13.9" customHeight="1">
      <c r="A33" s="121"/>
      <c r="B33" s="79" t="s">
        <v>56</v>
      </c>
      <c r="C33" s="97">
        <f t="shared" ref="C33:AF33" si="12">COUNTIF(C13:C27,"=Met")</f>
        <v>0</v>
      </c>
      <c r="D33" s="98">
        <f t="shared" si="12"/>
        <v>0</v>
      </c>
      <c r="E33" s="98">
        <f t="shared" si="12"/>
        <v>0</v>
      </c>
      <c r="F33" s="98">
        <f t="shared" si="12"/>
        <v>0</v>
      </c>
      <c r="G33" s="98">
        <f t="shared" si="12"/>
        <v>0</v>
      </c>
      <c r="H33" s="98">
        <f t="shared" si="12"/>
        <v>0</v>
      </c>
      <c r="I33" s="98">
        <f t="shared" si="12"/>
        <v>0</v>
      </c>
      <c r="J33" s="98">
        <f t="shared" si="12"/>
        <v>0</v>
      </c>
      <c r="K33" s="98">
        <f t="shared" si="12"/>
        <v>0</v>
      </c>
      <c r="L33" s="98">
        <f t="shared" si="12"/>
        <v>0</v>
      </c>
      <c r="M33" s="98">
        <f t="shared" si="12"/>
        <v>0</v>
      </c>
      <c r="N33" s="98">
        <f t="shared" si="12"/>
        <v>0</v>
      </c>
      <c r="O33" s="98">
        <f t="shared" si="12"/>
        <v>0</v>
      </c>
      <c r="P33" s="98">
        <f t="shared" si="12"/>
        <v>0</v>
      </c>
      <c r="Q33" s="98">
        <f t="shared" si="12"/>
        <v>0</v>
      </c>
      <c r="R33" s="98">
        <f t="shared" si="12"/>
        <v>0</v>
      </c>
      <c r="S33" s="98">
        <f t="shared" si="12"/>
        <v>0</v>
      </c>
      <c r="T33" s="98">
        <f t="shared" si="12"/>
        <v>0</v>
      </c>
      <c r="U33" s="98">
        <f t="shared" si="12"/>
        <v>0</v>
      </c>
      <c r="V33" s="98">
        <f t="shared" si="12"/>
        <v>0</v>
      </c>
      <c r="W33" s="631">
        <f t="shared" si="12"/>
        <v>0</v>
      </c>
      <c r="X33" s="98">
        <f t="shared" si="12"/>
        <v>0</v>
      </c>
      <c r="Y33" s="98">
        <f t="shared" si="12"/>
        <v>0</v>
      </c>
      <c r="Z33" s="98">
        <f t="shared" si="12"/>
        <v>0</v>
      </c>
      <c r="AA33" s="98">
        <f t="shared" si="12"/>
        <v>0</v>
      </c>
      <c r="AB33" s="98">
        <f t="shared" si="12"/>
        <v>0</v>
      </c>
      <c r="AC33" s="98">
        <f t="shared" si="12"/>
        <v>0</v>
      </c>
      <c r="AD33" s="98">
        <f t="shared" si="12"/>
        <v>0</v>
      </c>
      <c r="AE33" s="98">
        <f t="shared" si="12"/>
        <v>0</v>
      </c>
      <c r="AF33" s="99">
        <f t="shared" si="12"/>
        <v>0</v>
      </c>
      <c r="AG33" s="124"/>
      <c r="AH33" s="167"/>
      <c r="AI33" s="124"/>
      <c r="AJ33" s="167"/>
      <c r="AK33" s="124"/>
    </row>
    <row r="34" spans="1:37" s="113" customFormat="1" ht="13.9" customHeight="1">
      <c r="A34" s="121"/>
      <c r="B34" s="79" t="s">
        <v>57</v>
      </c>
      <c r="C34" s="80">
        <f t="shared" ref="C34:AF34" si="13">IF(SUM(C33,C35)=0,0,C33/SUM(C33,C35))</f>
        <v>0</v>
      </c>
      <c r="D34" s="81">
        <f t="shared" si="13"/>
        <v>0</v>
      </c>
      <c r="E34" s="81">
        <f t="shared" si="13"/>
        <v>0</v>
      </c>
      <c r="F34" s="81">
        <f t="shared" si="13"/>
        <v>0</v>
      </c>
      <c r="G34" s="81">
        <f t="shared" si="13"/>
        <v>0</v>
      </c>
      <c r="H34" s="81">
        <f t="shared" si="13"/>
        <v>0</v>
      </c>
      <c r="I34" s="81">
        <f t="shared" si="13"/>
        <v>0</v>
      </c>
      <c r="J34" s="81">
        <f t="shared" si="13"/>
        <v>0</v>
      </c>
      <c r="K34" s="81">
        <f t="shared" si="13"/>
        <v>0</v>
      </c>
      <c r="L34" s="81">
        <f t="shared" si="13"/>
        <v>0</v>
      </c>
      <c r="M34" s="81">
        <f t="shared" si="13"/>
        <v>0</v>
      </c>
      <c r="N34" s="81">
        <f t="shared" si="13"/>
        <v>0</v>
      </c>
      <c r="O34" s="81">
        <f t="shared" si="13"/>
        <v>0</v>
      </c>
      <c r="P34" s="81">
        <f t="shared" si="13"/>
        <v>0</v>
      </c>
      <c r="Q34" s="81">
        <f t="shared" si="13"/>
        <v>0</v>
      </c>
      <c r="R34" s="81">
        <f t="shared" si="13"/>
        <v>0</v>
      </c>
      <c r="S34" s="81">
        <f t="shared" si="13"/>
        <v>0</v>
      </c>
      <c r="T34" s="81">
        <f t="shared" si="13"/>
        <v>0</v>
      </c>
      <c r="U34" s="81">
        <f t="shared" si="13"/>
        <v>0</v>
      </c>
      <c r="V34" s="81">
        <f t="shared" si="13"/>
        <v>0</v>
      </c>
      <c r="W34" s="632">
        <f t="shared" si="13"/>
        <v>0</v>
      </c>
      <c r="X34" s="81">
        <f t="shared" si="13"/>
        <v>0</v>
      </c>
      <c r="Y34" s="81">
        <f t="shared" si="13"/>
        <v>0</v>
      </c>
      <c r="Z34" s="81">
        <f t="shared" si="13"/>
        <v>0</v>
      </c>
      <c r="AA34" s="81">
        <f t="shared" si="13"/>
        <v>0</v>
      </c>
      <c r="AB34" s="81">
        <f t="shared" si="13"/>
        <v>0</v>
      </c>
      <c r="AC34" s="81">
        <f t="shared" si="13"/>
        <v>0</v>
      </c>
      <c r="AD34" s="81">
        <f t="shared" si="13"/>
        <v>0</v>
      </c>
      <c r="AE34" s="81">
        <f t="shared" si="13"/>
        <v>0</v>
      </c>
      <c r="AF34" s="82">
        <f t="shared" si="13"/>
        <v>0</v>
      </c>
      <c r="AG34" s="124"/>
      <c r="AH34" s="167"/>
      <c r="AI34" s="124"/>
      <c r="AJ34" s="167"/>
      <c r="AK34" s="124"/>
    </row>
    <row r="35" spans="1:37" s="113" customFormat="1" ht="13.9" customHeight="1">
      <c r="A35" s="121"/>
      <c r="B35" s="79" t="s">
        <v>58</v>
      </c>
      <c r="C35" s="100">
        <f t="shared" ref="C35:AF35" si="14">COUNTIF(C13:C27,"=Not Met")</f>
        <v>0</v>
      </c>
      <c r="D35" s="101">
        <f t="shared" si="14"/>
        <v>0</v>
      </c>
      <c r="E35" s="101">
        <f t="shared" si="14"/>
        <v>0</v>
      </c>
      <c r="F35" s="101">
        <f t="shared" si="14"/>
        <v>0</v>
      </c>
      <c r="G35" s="101">
        <f t="shared" si="14"/>
        <v>0</v>
      </c>
      <c r="H35" s="101">
        <f t="shared" si="14"/>
        <v>0</v>
      </c>
      <c r="I35" s="101">
        <f t="shared" si="14"/>
        <v>0</v>
      </c>
      <c r="J35" s="101">
        <f t="shared" si="14"/>
        <v>0</v>
      </c>
      <c r="K35" s="101">
        <f t="shared" si="14"/>
        <v>0</v>
      </c>
      <c r="L35" s="101">
        <f t="shared" si="14"/>
        <v>0</v>
      </c>
      <c r="M35" s="101">
        <f t="shared" si="14"/>
        <v>0</v>
      </c>
      <c r="N35" s="101">
        <f t="shared" si="14"/>
        <v>0</v>
      </c>
      <c r="O35" s="101">
        <f t="shared" si="14"/>
        <v>0</v>
      </c>
      <c r="P35" s="101">
        <f t="shared" si="14"/>
        <v>0</v>
      </c>
      <c r="Q35" s="101">
        <f t="shared" si="14"/>
        <v>0</v>
      </c>
      <c r="R35" s="101">
        <f t="shared" si="14"/>
        <v>0</v>
      </c>
      <c r="S35" s="101">
        <f t="shared" si="14"/>
        <v>0</v>
      </c>
      <c r="T35" s="101">
        <f t="shared" si="14"/>
        <v>0</v>
      </c>
      <c r="U35" s="101">
        <f t="shared" si="14"/>
        <v>0</v>
      </c>
      <c r="V35" s="101">
        <f t="shared" si="14"/>
        <v>0</v>
      </c>
      <c r="W35" s="633">
        <f t="shared" si="14"/>
        <v>0</v>
      </c>
      <c r="X35" s="101">
        <f t="shared" si="14"/>
        <v>0</v>
      </c>
      <c r="Y35" s="101">
        <f t="shared" si="14"/>
        <v>0</v>
      </c>
      <c r="Z35" s="101">
        <f t="shared" si="14"/>
        <v>0</v>
      </c>
      <c r="AA35" s="101">
        <f t="shared" si="14"/>
        <v>0</v>
      </c>
      <c r="AB35" s="101">
        <f t="shared" si="14"/>
        <v>0</v>
      </c>
      <c r="AC35" s="101">
        <f t="shared" si="14"/>
        <v>0</v>
      </c>
      <c r="AD35" s="101">
        <f t="shared" si="14"/>
        <v>0</v>
      </c>
      <c r="AE35" s="101">
        <f t="shared" si="14"/>
        <v>0</v>
      </c>
      <c r="AF35" s="102">
        <f t="shared" si="14"/>
        <v>0</v>
      </c>
      <c r="AG35" s="124"/>
      <c r="AH35" s="167"/>
      <c r="AI35" s="124"/>
      <c r="AJ35" s="167"/>
      <c r="AK35" s="124"/>
    </row>
    <row r="36" spans="1:37" s="113" customFormat="1" ht="13.9" customHeight="1">
      <c r="A36" s="121"/>
      <c r="B36" s="79" t="s">
        <v>59</v>
      </c>
      <c r="C36" s="80">
        <f t="shared" ref="C36:AF36" si="15">IF(SUM(C33,C35)=0,0,C35/SUM(C33,C35))</f>
        <v>0</v>
      </c>
      <c r="D36" s="81">
        <f t="shared" si="15"/>
        <v>0</v>
      </c>
      <c r="E36" s="81">
        <f t="shared" si="15"/>
        <v>0</v>
      </c>
      <c r="F36" s="81">
        <f t="shared" si="15"/>
        <v>0</v>
      </c>
      <c r="G36" s="81">
        <f t="shared" si="15"/>
        <v>0</v>
      </c>
      <c r="H36" s="81">
        <f t="shared" si="15"/>
        <v>0</v>
      </c>
      <c r="I36" s="81">
        <f t="shared" si="15"/>
        <v>0</v>
      </c>
      <c r="J36" s="81">
        <f t="shared" si="15"/>
        <v>0</v>
      </c>
      <c r="K36" s="81">
        <f t="shared" si="15"/>
        <v>0</v>
      </c>
      <c r="L36" s="81">
        <f t="shared" si="15"/>
        <v>0</v>
      </c>
      <c r="M36" s="81">
        <f t="shared" si="15"/>
        <v>0</v>
      </c>
      <c r="N36" s="81">
        <f t="shared" si="15"/>
        <v>0</v>
      </c>
      <c r="O36" s="81">
        <f t="shared" si="15"/>
        <v>0</v>
      </c>
      <c r="P36" s="81">
        <f t="shared" si="15"/>
        <v>0</v>
      </c>
      <c r="Q36" s="81">
        <f t="shared" si="15"/>
        <v>0</v>
      </c>
      <c r="R36" s="81">
        <f t="shared" si="15"/>
        <v>0</v>
      </c>
      <c r="S36" s="81">
        <f t="shared" si="15"/>
        <v>0</v>
      </c>
      <c r="T36" s="81">
        <f t="shared" si="15"/>
        <v>0</v>
      </c>
      <c r="U36" s="81">
        <f t="shared" si="15"/>
        <v>0</v>
      </c>
      <c r="V36" s="81">
        <f t="shared" si="15"/>
        <v>0</v>
      </c>
      <c r="W36" s="632">
        <f t="shared" si="15"/>
        <v>0</v>
      </c>
      <c r="X36" s="81">
        <f t="shared" si="15"/>
        <v>0</v>
      </c>
      <c r="Y36" s="81">
        <f t="shared" si="15"/>
        <v>0</v>
      </c>
      <c r="Z36" s="81">
        <f t="shared" si="15"/>
        <v>0</v>
      </c>
      <c r="AA36" s="81">
        <f t="shared" si="15"/>
        <v>0</v>
      </c>
      <c r="AB36" s="81">
        <f t="shared" si="15"/>
        <v>0</v>
      </c>
      <c r="AC36" s="81">
        <f t="shared" si="15"/>
        <v>0</v>
      </c>
      <c r="AD36" s="81">
        <f t="shared" si="15"/>
        <v>0</v>
      </c>
      <c r="AE36" s="81">
        <f t="shared" si="15"/>
        <v>0</v>
      </c>
      <c r="AF36" s="82">
        <f t="shared" si="15"/>
        <v>0</v>
      </c>
      <c r="AG36" s="124"/>
      <c r="AH36" s="167"/>
      <c r="AI36" s="124"/>
      <c r="AJ36" s="167"/>
      <c r="AK36" s="124"/>
    </row>
    <row r="37" spans="1:37" s="113" customFormat="1" ht="13.9" customHeight="1" thickBot="1">
      <c r="A37" s="121"/>
      <c r="B37" s="79" t="s">
        <v>60</v>
      </c>
      <c r="C37" s="139">
        <f t="shared" ref="C37:AF37" si="16">COUNTIF(C13:C27,"=N/A")</f>
        <v>0</v>
      </c>
      <c r="D37" s="140">
        <f t="shared" si="16"/>
        <v>0</v>
      </c>
      <c r="E37" s="140">
        <f t="shared" si="16"/>
        <v>0</v>
      </c>
      <c r="F37" s="140">
        <f t="shared" si="16"/>
        <v>0</v>
      </c>
      <c r="G37" s="140">
        <f t="shared" si="16"/>
        <v>0</v>
      </c>
      <c r="H37" s="140">
        <f t="shared" si="16"/>
        <v>0</v>
      </c>
      <c r="I37" s="140">
        <f t="shared" si="16"/>
        <v>0</v>
      </c>
      <c r="J37" s="140">
        <f t="shared" si="16"/>
        <v>0</v>
      </c>
      <c r="K37" s="140">
        <f t="shared" si="16"/>
        <v>0</v>
      </c>
      <c r="L37" s="140">
        <f t="shared" si="16"/>
        <v>0</v>
      </c>
      <c r="M37" s="140">
        <f t="shared" si="16"/>
        <v>0</v>
      </c>
      <c r="N37" s="140">
        <f t="shared" si="16"/>
        <v>0</v>
      </c>
      <c r="O37" s="140">
        <f t="shared" si="16"/>
        <v>0</v>
      </c>
      <c r="P37" s="140">
        <f t="shared" si="16"/>
        <v>0</v>
      </c>
      <c r="Q37" s="140">
        <f t="shared" si="16"/>
        <v>0</v>
      </c>
      <c r="R37" s="140">
        <f t="shared" si="16"/>
        <v>0</v>
      </c>
      <c r="S37" s="140">
        <f t="shared" si="16"/>
        <v>0</v>
      </c>
      <c r="T37" s="140">
        <f t="shared" si="16"/>
        <v>0</v>
      </c>
      <c r="U37" s="140">
        <f t="shared" si="16"/>
        <v>0</v>
      </c>
      <c r="V37" s="140">
        <f t="shared" si="16"/>
        <v>0</v>
      </c>
      <c r="W37" s="634">
        <f t="shared" si="16"/>
        <v>0</v>
      </c>
      <c r="X37" s="140">
        <f t="shared" si="16"/>
        <v>0</v>
      </c>
      <c r="Y37" s="140">
        <f t="shared" si="16"/>
        <v>0</v>
      </c>
      <c r="Z37" s="140">
        <f t="shared" si="16"/>
        <v>0</v>
      </c>
      <c r="AA37" s="140">
        <f t="shared" si="16"/>
        <v>0</v>
      </c>
      <c r="AB37" s="140">
        <f t="shared" si="16"/>
        <v>0</v>
      </c>
      <c r="AC37" s="140">
        <f t="shared" si="16"/>
        <v>0</v>
      </c>
      <c r="AD37" s="140">
        <f t="shared" si="16"/>
        <v>0</v>
      </c>
      <c r="AE37" s="140">
        <f t="shared" si="16"/>
        <v>0</v>
      </c>
      <c r="AF37" s="141">
        <f t="shared" si="16"/>
        <v>0</v>
      </c>
      <c r="AG37" s="92"/>
      <c r="AH37" s="92"/>
      <c r="AI37" s="92"/>
      <c r="AJ37" s="92"/>
      <c r="AK37" s="92"/>
    </row>
    <row r="38" spans="1:37" s="113" customFormat="1" ht="13.9" customHeight="1" thickBot="1">
      <c r="A38" s="859"/>
      <c r="B38" s="860"/>
      <c r="C38" s="860"/>
      <c r="D38" s="860"/>
      <c r="E38" s="860"/>
      <c r="F38" s="860"/>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0"/>
      <c r="AE38" s="860"/>
      <c r="AF38" s="860"/>
      <c r="AG38" s="860"/>
      <c r="AH38" s="860"/>
      <c r="AI38" s="860"/>
      <c r="AJ38" s="860"/>
      <c r="AK38" s="860"/>
    </row>
    <row r="39" spans="1:37" s="14" customFormat="1" ht="13.9" customHeight="1">
      <c r="A39" s="77"/>
      <c r="B39" s="83"/>
      <c r="C39" s="84" t="s">
        <v>61</v>
      </c>
      <c r="D39" s="85"/>
      <c r="E39" s="85"/>
      <c r="F39" s="85"/>
      <c r="G39" s="85"/>
      <c r="H39" s="85"/>
      <c r="I39" s="85"/>
      <c r="J39" s="85"/>
      <c r="K39" s="85"/>
      <c r="L39" s="86"/>
      <c r="M39" s="84" t="s">
        <v>62</v>
      </c>
      <c r="N39" s="85"/>
      <c r="O39" s="85"/>
      <c r="P39" s="85"/>
      <c r="Q39" s="85"/>
      <c r="R39" s="85"/>
      <c r="S39" s="85"/>
      <c r="T39" s="85"/>
      <c r="U39" s="85"/>
      <c r="V39" s="86"/>
      <c r="W39" s="84" t="s">
        <v>63</v>
      </c>
      <c r="X39" s="85"/>
      <c r="Y39" s="85"/>
      <c r="Z39" s="85"/>
      <c r="AA39" s="85"/>
      <c r="AB39" s="85"/>
      <c r="AC39" s="85"/>
      <c r="AD39" s="85"/>
      <c r="AE39" s="85"/>
      <c r="AF39" s="86"/>
      <c r="AG39" s="87"/>
      <c r="AH39" s="88"/>
      <c r="AI39" s="88"/>
      <c r="AJ39" s="88"/>
      <c r="AK39" s="88"/>
    </row>
    <row r="40" spans="1:37" s="14" customFormat="1" ht="70.150000000000006" customHeight="1" thickBot="1">
      <c r="A40" s="77"/>
      <c r="B40" s="89"/>
      <c r="C40" s="856"/>
      <c r="D40" s="857"/>
      <c r="E40" s="857"/>
      <c r="F40" s="857"/>
      <c r="G40" s="857"/>
      <c r="H40" s="857"/>
      <c r="I40" s="857"/>
      <c r="J40" s="857"/>
      <c r="K40" s="857"/>
      <c r="L40" s="858"/>
      <c r="M40" s="856"/>
      <c r="N40" s="857"/>
      <c r="O40" s="857"/>
      <c r="P40" s="857"/>
      <c r="Q40" s="857"/>
      <c r="R40" s="857"/>
      <c r="S40" s="857"/>
      <c r="T40" s="857"/>
      <c r="U40" s="857"/>
      <c r="V40" s="858"/>
      <c r="W40" s="856"/>
      <c r="X40" s="857"/>
      <c r="Y40" s="857"/>
      <c r="Z40" s="857"/>
      <c r="AA40" s="857"/>
      <c r="AB40" s="857"/>
      <c r="AC40" s="857"/>
      <c r="AD40" s="857"/>
      <c r="AE40" s="857"/>
      <c r="AF40" s="858"/>
      <c r="AG40" s="89"/>
      <c r="AH40" s="89"/>
      <c r="AI40" s="89"/>
      <c r="AJ40" s="89"/>
      <c r="AK40" s="89"/>
    </row>
    <row r="41" spans="1:37" s="113" customFormat="1">
      <c r="A41" s="121"/>
      <c r="B41" s="126"/>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92"/>
      <c r="AH41" s="92"/>
      <c r="AI41" s="92"/>
      <c r="AJ41" s="92"/>
      <c r="AK41" s="92"/>
    </row>
    <row r="42" spans="1:37" s="113" customFormat="1">
      <c r="A42" s="121"/>
      <c r="B42" s="126"/>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90"/>
      <c r="AH42" s="90"/>
      <c r="AI42" s="90"/>
      <c r="AJ42" s="90"/>
      <c r="AK42" s="90"/>
    </row>
    <row r="43" spans="1:37" s="113" customFormat="1">
      <c r="A43" s="121"/>
      <c r="B43" s="126"/>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90"/>
      <c r="AH43" s="90"/>
      <c r="AI43" s="90"/>
      <c r="AJ43" s="90"/>
      <c r="AK43" s="90"/>
    </row>
    <row r="44" spans="1:37" s="113" customFormat="1">
      <c r="A44" s="121"/>
      <c r="B44" s="126"/>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90"/>
      <c r="AH44" s="90"/>
      <c r="AI44" s="90"/>
      <c r="AJ44" s="90"/>
      <c r="AK44" s="90"/>
    </row>
    <row r="45" spans="1:37" s="113" customFormat="1">
      <c r="A45" s="121"/>
      <c r="B45" s="126"/>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90"/>
      <c r="AH45" s="90"/>
      <c r="AI45" s="90"/>
      <c r="AJ45" s="90"/>
      <c r="AK45" s="90"/>
    </row>
    <row r="46" spans="1:37" s="113" customFormat="1">
      <c r="A46" s="121"/>
      <c r="B46" s="126"/>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90"/>
      <c r="AH46" s="90"/>
      <c r="AI46" s="90"/>
      <c r="AJ46" s="90"/>
      <c r="AK46" s="90"/>
    </row>
    <row r="47" spans="1:37" s="113" customFormat="1">
      <c r="A47" s="121"/>
      <c r="B47" s="126"/>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90"/>
      <c r="AH47" s="90"/>
      <c r="AI47" s="90"/>
      <c r="AJ47" s="90"/>
      <c r="AK47" s="90"/>
    </row>
    <row r="48" spans="1:37" s="113" customFormat="1">
      <c r="A48" s="121"/>
      <c r="B48" s="126"/>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90"/>
      <c r="AH48" s="90"/>
      <c r="AI48" s="90"/>
      <c r="AJ48" s="90"/>
      <c r="AK48" s="90"/>
    </row>
    <row r="49" spans="1:37" s="113" customFormat="1">
      <c r="A49" s="121"/>
      <c r="B49" s="12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90"/>
      <c r="AH49" s="90"/>
      <c r="AI49" s="90"/>
      <c r="AJ49" s="90"/>
      <c r="AK49" s="90"/>
    </row>
    <row r="50" spans="1:37" s="113" customFormat="1">
      <c r="A50" s="121"/>
      <c r="B50" s="126"/>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90"/>
      <c r="AH50" s="90"/>
      <c r="AI50" s="90"/>
      <c r="AJ50" s="90"/>
      <c r="AK50" s="90"/>
    </row>
    <row r="51" spans="1:37" s="113" customFormat="1">
      <c r="A51" s="121"/>
      <c r="B51" s="124"/>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4"/>
      <c r="AG51" s="90"/>
      <c r="AH51" s="90"/>
      <c r="AI51" s="90"/>
      <c r="AJ51" s="90"/>
      <c r="AK51" s="90"/>
    </row>
    <row r="52" spans="1:37" s="113" customFormat="1">
      <c r="A52" s="121"/>
      <c r="B52" s="124"/>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4"/>
      <c r="AG52" s="90"/>
      <c r="AH52" s="90"/>
      <c r="AI52" s="90"/>
      <c r="AJ52" s="90"/>
      <c r="AK52" s="90"/>
    </row>
    <row r="53" spans="1:37" s="113" customFormat="1">
      <c r="A53" s="121"/>
      <c r="B53" s="124"/>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4"/>
      <c r="AG53" s="90"/>
      <c r="AH53" s="90"/>
      <c r="AI53" s="90"/>
      <c r="AJ53" s="90"/>
      <c r="AK53" s="90"/>
    </row>
    <row r="54" spans="1:37" s="113" customFormat="1">
      <c r="A54" s="121"/>
      <c r="B54" s="124"/>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4"/>
      <c r="AG54" s="90"/>
      <c r="AH54" s="90"/>
      <c r="AI54" s="90"/>
      <c r="AJ54" s="90"/>
      <c r="AK54" s="90"/>
    </row>
    <row r="55" spans="1:37" s="113" customFormat="1">
      <c r="A55" s="121"/>
      <c r="B55" s="124"/>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4"/>
      <c r="AG55" s="90"/>
      <c r="AH55" s="90"/>
      <c r="AI55" s="90"/>
      <c r="AJ55" s="90"/>
      <c r="AK55" s="90"/>
    </row>
    <row r="56" spans="1:37" s="113" customFormat="1">
      <c r="A56" s="121"/>
      <c r="B56" s="124"/>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4"/>
      <c r="AG56" s="90"/>
      <c r="AH56" s="90"/>
      <c r="AI56" s="90"/>
      <c r="AJ56" s="90"/>
      <c r="AK56" s="90"/>
    </row>
    <row r="57" spans="1:37" s="113" customFormat="1">
      <c r="A57" s="121"/>
      <c r="B57" s="124"/>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4"/>
      <c r="AG57" s="90"/>
      <c r="AH57" s="90"/>
      <c r="AI57" s="90"/>
      <c r="AJ57" s="90"/>
      <c r="AK57" s="90"/>
    </row>
    <row r="58" spans="1:37" s="113" customFormat="1">
      <c r="A58" s="121"/>
      <c r="B58" s="124"/>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4"/>
      <c r="AG58" s="90"/>
      <c r="AH58" s="90"/>
      <c r="AI58" s="90"/>
      <c r="AJ58" s="90"/>
      <c r="AK58" s="90"/>
    </row>
    <row r="59" spans="1:37" s="113" customFormat="1">
      <c r="A59" s="121"/>
      <c r="B59" s="124"/>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4"/>
      <c r="AG59" s="90"/>
      <c r="AH59" s="90"/>
      <c r="AI59" s="90"/>
      <c r="AJ59" s="90"/>
      <c r="AK59" s="90"/>
    </row>
    <row r="60" spans="1:37" s="113" customFormat="1">
      <c r="A60" s="121"/>
      <c r="B60" s="124"/>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4"/>
      <c r="AG60" s="90"/>
      <c r="AH60" s="90"/>
      <c r="AI60" s="90"/>
      <c r="AJ60" s="90"/>
      <c r="AK60" s="90"/>
    </row>
    <row r="61" spans="1:37" s="113" customFormat="1">
      <c r="A61" s="121"/>
      <c r="B61" s="124"/>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4"/>
      <c r="AG61" s="90"/>
      <c r="AH61" s="90"/>
      <c r="AI61" s="90"/>
      <c r="AJ61" s="90"/>
      <c r="AK61" s="90"/>
    </row>
    <row r="62" spans="1:37" s="113" customFormat="1">
      <c r="A62" s="121"/>
      <c r="B62" s="124"/>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4"/>
      <c r="AG62" s="90"/>
      <c r="AH62" s="90"/>
      <c r="AI62" s="90"/>
      <c r="AJ62" s="90"/>
      <c r="AK62" s="90"/>
    </row>
    <row r="63" spans="1:37" s="113" customFormat="1">
      <c r="A63" s="121"/>
      <c r="B63" s="124"/>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4"/>
      <c r="AG63" s="90"/>
      <c r="AH63" s="90"/>
      <c r="AI63" s="90"/>
      <c r="AJ63" s="90"/>
      <c r="AK63" s="90"/>
    </row>
    <row r="64" spans="1:37" s="113" customFormat="1">
      <c r="A64" s="121"/>
      <c r="B64" s="124"/>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4"/>
      <c r="AG64" s="90"/>
      <c r="AH64" s="90"/>
      <c r="AI64" s="90"/>
      <c r="AJ64" s="90"/>
      <c r="AK64" s="90"/>
    </row>
    <row r="65" spans="1:37" s="113" customFormat="1">
      <c r="A65" s="121"/>
      <c r="B65" s="124"/>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4"/>
      <c r="AG65" s="90"/>
      <c r="AH65" s="90"/>
      <c r="AI65" s="90"/>
      <c r="AJ65" s="90"/>
      <c r="AK65" s="90"/>
    </row>
    <row r="66" spans="1:37" s="113" customFormat="1">
      <c r="A66" s="121"/>
      <c r="B66" s="124"/>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4"/>
      <c r="AG66" s="90"/>
      <c r="AH66" s="90"/>
      <c r="AI66" s="90"/>
      <c r="AJ66" s="90"/>
      <c r="AK66" s="90"/>
    </row>
    <row r="67" spans="1:37" s="113" customFormat="1">
      <c r="A67" s="121"/>
      <c r="B67" s="124"/>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4"/>
      <c r="AG67" s="90"/>
      <c r="AH67" s="90"/>
      <c r="AI67" s="90"/>
      <c r="AJ67" s="90"/>
      <c r="AK67" s="90"/>
    </row>
    <row r="68" spans="1:37" s="113" customFormat="1">
      <c r="A68" s="121"/>
      <c r="B68" s="124"/>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4"/>
      <c r="AG68" s="90"/>
      <c r="AH68" s="90"/>
      <c r="AI68" s="90"/>
      <c r="AJ68" s="90"/>
      <c r="AK68" s="90"/>
    </row>
    <row r="69" spans="1:37" s="113" customFormat="1">
      <c r="A69" s="121"/>
      <c r="B69" s="124"/>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4"/>
      <c r="AG69" s="90"/>
      <c r="AH69" s="90"/>
      <c r="AI69" s="90"/>
      <c r="AJ69" s="90"/>
      <c r="AK69" s="90"/>
    </row>
    <row r="70" spans="1:37">
      <c r="AG70" s="90"/>
      <c r="AH70" s="90"/>
      <c r="AI70" s="90"/>
      <c r="AJ70" s="90"/>
      <c r="AK70" s="90"/>
    </row>
    <row r="71" spans="1:37">
      <c r="AG71" s="90"/>
      <c r="AH71" s="90"/>
      <c r="AI71" s="90"/>
      <c r="AJ71" s="90"/>
      <c r="AK71" s="90"/>
    </row>
    <row r="72" spans="1:37">
      <c r="AG72" s="90"/>
      <c r="AH72" s="90"/>
      <c r="AI72" s="90"/>
      <c r="AJ72" s="90"/>
      <c r="AK72" s="90"/>
    </row>
    <row r="73" spans="1:37">
      <c r="AG73" s="90"/>
      <c r="AH73" s="90"/>
      <c r="AI73" s="90"/>
      <c r="AJ73" s="90"/>
      <c r="AK73" s="90"/>
    </row>
    <row r="74" spans="1:37">
      <c r="AG74" s="90"/>
      <c r="AH74" s="90"/>
      <c r="AI74" s="90"/>
      <c r="AJ74" s="90"/>
      <c r="AK74" s="90"/>
    </row>
    <row r="75" spans="1:37">
      <c r="AG75" s="90"/>
      <c r="AH75" s="90"/>
      <c r="AI75" s="90"/>
      <c r="AJ75" s="90"/>
      <c r="AK75" s="90"/>
    </row>
    <row r="76" spans="1:37">
      <c r="AG76" s="90"/>
      <c r="AH76" s="90"/>
      <c r="AI76" s="90"/>
      <c r="AJ76" s="90"/>
      <c r="AK76" s="90"/>
    </row>
    <row r="77" spans="1:37">
      <c r="AG77" s="90"/>
      <c r="AH77" s="90"/>
      <c r="AI77" s="90"/>
      <c r="AJ77" s="90"/>
      <c r="AK77" s="90"/>
    </row>
    <row r="78" spans="1:37">
      <c r="AG78" s="90"/>
      <c r="AH78" s="90"/>
      <c r="AI78" s="90"/>
      <c r="AJ78" s="90"/>
      <c r="AK78" s="90"/>
    </row>
    <row r="79" spans="1:37">
      <c r="AG79" s="90"/>
      <c r="AH79" s="90"/>
      <c r="AI79" s="90"/>
      <c r="AJ79" s="90"/>
      <c r="AK79" s="90"/>
    </row>
    <row r="80" spans="1: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row r="221" spans="33:37">
      <c r="AG221" s="90"/>
      <c r="AH221" s="90"/>
      <c r="AI221" s="90"/>
      <c r="AJ221" s="90"/>
      <c r="AK221" s="90"/>
    </row>
    <row r="222" spans="33:37">
      <c r="AG222" s="90"/>
      <c r="AH222" s="90"/>
      <c r="AI222" s="90"/>
      <c r="AJ222" s="90"/>
      <c r="AK222" s="90"/>
    </row>
  </sheetData>
  <sheetProtection sheet="1" objects="1" scenarios="1"/>
  <mergeCells count="5">
    <mergeCell ref="C40:L40"/>
    <mergeCell ref="M40:V40"/>
    <mergeCell ref="W40:AF40"/>
    <mergeCell ref="W2:AF2"/>
    <mergeCell ref="A38:AK38"/>
  </mergeCells>
  <conditionalFormatting sqref="C13:AF19 C21:AF22 C26:AF27">
    <cfRule type="cellIs" dxfId="103" priority="17" stopIfTrue="1" operator="equal">
      <formula>"Not Met"</formula>
    </cfRule>
    <cfRule type="cellIs" dxfId="102" priority="18" stopIfTrue="1" operator="equal">
      <formula>"N/A"</formula>
    </cfRule>
  </conditionalFormatting>
  <conditionalFormatting sqref="C23:AF24">
    <cfRule type="cellIs" dxfId="101" priority="11" stopIfTrue="1" operator="equal">
      <formula>"Not Met"</formula>
    </cfRule>
    <cfRule type="cellIs" dxfId="100" priority="12" stopIfTrue="1" operator="equal">
      <formula>"N/A"</formula>
    </cfRule>
  </conditionalFormatting>
  <conditionalFormatting sqref="C9:AF11">
    <cfRule type="cellIs" dxfId="99" priority="1" stopIfTrue="1" operator="equal">
      <formula>"Not Met"</formula>
    </cfRule>
    <cfRule type="cellIs" dxfId="98" priority="2" stopIfTrue="1" operator="equal">
      <formula>"N/A"</formula>
    </cfRule>
  </conditionalFormatting>
  <dataValidations count="2">
    <dataValidation type="list" showInputMessage="1" showErrorMessage="1" sqref="C18:AF19 C13:AF15 C26:AF27 C21:AF24 D9:L9 C9:C11">
      <formula1>"Met, Not Met, N/A"</formula1>
    </dataValidation>
    <dataValidation showInputMessage="1" showErrorMessage="1" sqref="M9:AF9 D10:AF11"/>
  </dataValidations>
  <printOptions horizontalCentered="1"/>
  <pageMargins left="0.22" right="0.22" top="0.25" bottom="0.25" header="0.5" footer="0.03"/>
  <pageSetup scale="73" fitToWidth="0" fitToHeight="2" orientation="landscape" r:id="rId1"/>
  <headerFooter alignWithMargins="0">
    <oddFooter>&amp;L&amp;8DHHS Outpatient Opioid Services Post-Payment Review Tool – June 4, 2017&amp;R&amp;8&amp;P</oddFooter>
  </headerFooter>
  <colBreaks count="2" manualBreakCount="2">
    <brk id="12" max="42" man="1"/>
    <brk id="22" max="42" man="1"/>
  </colBreaks>
  <ignoredErrors>
    <ignoredError sqref="A16:A17 A20 A2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62"/>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1" t="s">
        <v>199</v>
      </c>
      <c r="C1" s="450"/>
      <c r="D1" s="450"/>
      <c r="E1" s="450"/>
      <c r="F1" s="450"/>
      <c r="G1" s="450"/>
      <c r="H1" s="450"/>
      <c r="I1" s="450"/>
      <c r="J1" s="450"/>
      <c r="K1" s="450"/>
      <c r="L1" s="450"/>
      <c r="M1" s="1" t="s">
        <v>199</v>
      </c>
      <c r="N1" s="450"/>
      <c r="O1" s="450"/>
      <c r="P1" s="450"/>
      <c r="Q1" s="450"/>
      <c r="R1" s="450"/>
      <c r="S1" s="450"/>
      <c r="T1" s="450"/>
      <c r="U1" s="450"/>
      <c r="V1" s="450"/>
      <c r="W1" s="1" t="s">
        <v>199</v>
      </c>
      <c r="X1" s="450"/>
      <c r="Y1" s="450"/>
      <c r="Z1" s="450"/>
      <c r="AA1" s="450"/>
      <c r="AB1" s="450"/>
      <c r="AC1" s="450"/>
      <c r="AD1" s="450"/>
      <c r="AE1" s="450"/>
      <c r="AF1" s="450"/>
    </row>
    <row r="2" spans="1:37" ht="17.25" thickBot="1">
      <c r="A2" s="662"/>
    </row>
    <row r="3" spans="1:37" ht="40.15" customHeight="1" thickBot="1">
      <c r="A3" s="663"/>
      <c r="B3" s="652"/>
      <c r="C3" s="445" t="s">
        <v>198</v>
      </c>
      <c r="D3" s="445"/>
      <c r="E3" s="445"/>
      <c r="F3" s="445"/>
      <c r="G3" s="445"/>
      <c r="H3" s="445"/>
      <c r="I3" s="445"/>
      <c r="J3" s="445"/>
      <c r="K3" s="445"/>
      <c r="L3" s="444"/>
      <c r="M3" s="445" t="s">
        <v>198</v>
      </c>
      <c r="N3" s="445"/>
      <c r="O3" s="445"/>
      <c r="P3" s="445"/>
      <c r="Q3" s="445"/>
      <c r="R3" s="445"/>
      <c r="S3" s="445"/>
      <c r="T3" s="445"/>
      <c r="U3" s="445"/>
      <c r="V3" s="444"/>
      <c r="W3" s="445" t="s">
        <v>198</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451"/>
      <c r="AH6" s="452"/>
      <c r="AI6" s="452"/>
      <c r="AJ6" s="452"/>
      <c r="AK6" s="452"/>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684"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453" t="s">
        <v>32</v>
      </c>
      <c r="AH8" s="454" t="s">
        <v>33</v>
      </c>
      <c r="AI8" s="455" t="s">
        <v>34</v>
      </c>
      <c r="AJ8" s="456" t="s">
        <v>35</v>
      </c>
      <c r="AK8" s="457"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ht="15" customHeight="1">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58"/>
      <c r="AH10" s="459"/>
      <c r="AI10" s="460"/>
      <c r="AJ10" s="459"/>
      <c r="AK10" s="461"/>
    </row>
    <row r="11" spans="1:37" ht="15" customHeight="1">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58"/>
      <c r="AH11" s="459"/>
      <c r="AI11" s="460"/>
      <c r="AJ11" s="459"/>
      <c r="AK11" s="461"/>
    </row>
    <row r="12" spans="1:37">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64.5" thickTop="1">
      <c r="A42" s="671" t="s">
        <v>295</v>
      </c>
      <c r="B42" s="697" t="s">
        <v>366</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6"/>
      <c r="AG42" s="680">
        <f t="shared" ref="AG42" si="62">COUNTIF(C42:AF42,"=Met")</f>
        <v>0</v>
      </c>
      <c r="AH42" s="681">
        <f t="shared" ref="AH42" si="63">IF(SUM(AG42,AI42)=0,0,AG42/SUM(AG42,AI42))</f>
        <v>0</v>
      </c>
      <c r="AI42" s="682">
        <f t="shared" ref="AI42" si="64">COUNTIF(C42:AF42,"=Not Met")</f>
        <v>0</v>
      </c>
      <c r="AJ42" s="681">
        <f t="shared" ref="AJ42" si="65">IF(SUM(AG42,AI42)=0,0,AI42/SUM(AG42,AI42))</f>
        <v>0</v>
      </c>
      <c r="AK42" s="683">
        <f t="shared" ref="AK42" si="66">COUNTIF(C42:AF42,"=N/A")</f>
        <v>0</v>
      </c>
    </row>
    <row r="43" spans="1:37">
      <c r="A43" s="669"/>
      <c r="B43" s="698"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7"/>
      <c r="AG43" s="458"/>
      <c r="AH43" s="459"/>
      <c r="AI43" s="460"/>
      <c r="AJ43" s="459"/>
      <c r="AK43" s="461"/>
    </row>
    <row r="44" spans="1:37" ht="63.75">
      <c r="A44" s="673" t="s">
        <v>296</v>
      </c>
      <c r="B44" s="697" t="s">
        <v>367</v>
      </c>
      <c r="C44" s="487"/>
      <c r="D44" s="487"/>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6"/>
      <c r="AG44" s="680">
        <f t="shared" ref="AG44" si="67">COUNTIF(C44:AF44,"=Met")</f>
        <v>0</v>
      </c>
      <c r="AH44" s="681">
        <f t="shared" ref="AH44" si="68">IF(SUM(AG44,AI44)=0,0,AG44/SUM(AG44,AI44))</f>
        <v>0</v>
      </c>
      <c r="AI44" s="682">
        <f t="shared" ref="AI44" si="69">COUNTIF(C44:AF44,"=Not Met")</f>
        <v>0</v>
      </c>
      <c r="AJ44" s="681">
        <f t="shared" ref="AJ44" si="70">IF(SUM(AG44,AI44)=0,0,AI44/SUM(AG44,AI44))</f>
        <v>0</v>
      </c>
      <c r="AK44" s="683">
        <f t="shared" ref="AK44" si="71">COUNTIF(C44:AF44,"=N/A")</f>
        <v>0</v>
      </c>
    </row>
    <row r="45" spans="1:37">
      <c r="A45" s="669"/>
      <c r="B45" s="698" t="s">
        <v>175</v>
      </c>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7"/>
      <c r="AG45" s="458"/>
      <c r="AH45" s="459"/>
      <c r="AI45" s="460"/>
      <c r="AJ45" s="459"/>
      <c r="AK45" s="461"/>
    </row>
    <row r="46" spans="1:37" ht="76.5">
      <c r="A46" s="671" t="s">
        <v>323</v>
      </c>
      <c r="B46" s="697" t="s">
        <v>350</v>
      </c>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72"/>
      <c r="AG46" s="64">
        <f t="shared" ref="AG46" si="72">COUNTIF(C46:AF46,"=Met")</f>
        <v>0</v>
      </c>
      <c r="AH46" s="65">
        <f t="shared" ref="AH46" si="73">IF(SUM(AG46,AI46)=0,0,AG46/SUM(AG46,AI46))</f>
        <v>0</v>
      </c>
      <c r="AI46" s="66">
        <f t="shared" ref="AI46" si="74">COUNTIF(C46:AF46,"=Not Met")</f>
        <v>0</v>
      </c>
      <c r="AJ46" s="65">
        <f t="shared" ref="AJ46" si="75">IF(SUM(AG46,AI46)=0,0,AI46/SUM(AG46,AI46))</f>
        <v>0</v>
      </c>
      <c r="AK46" s="67">
        <f t="shared" ref="AK46" si="76">COUNTIF(C46:AF46,"=N/A")</f>
        <v>0</v>
      </c>
    </row>
    <row r="47" spans="1:37" ht="15" thickBot="1">
      <c r="A47" s="672"/>
      <c r="B47" s="701" t="s">
        <v>175</v>
      </c>
      <c r="C47" s="478"/>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9"/>
      <c r="AG47" s="462"/>
      <c r="AH47" s="463"/>
      <c r="AI47" s="464"/>
      <c r="AJ47" s="463"/>
      <c r="AK47" s="465"/>
    </row>
    <row r="48" spans="1:37" ht="15" thickBot="1">
      <c r="B48" s="446"/>
    </row>
    <row r="49" spans="2:37" s="204" customFormat="1" ht="13.9" customHeight="1">
      <c r="B49" s="275" t="s">
        <v>56</v>
      </c>
      <c r="C49" s="276">
        <f t="shared" ref="C49:AF49" si="77">COUNTIF(C14:C47,"=Met")</f>
        <v>0</v>
      </c>
      <c r="D49" s="277">
        <f t="shared" si="77"/>
        <v>0</v>
      </c>
      <c r="E49" s="277">
        <f t="shared" si="77"/>
        <v>0</v>
      </c>
      <c r="F49" s="277">
        <f t="shared" si="77"/>
        <v>0</v>
      </c>
      <c r="G49" s="277">
        <f t="shared" si="77"/>
        <v>0</v>
      </c>
      <c r="H49" s="277">
        <f t="shared" si="77"/>
        <v>0</v>
      </c>
      <c r="I49" s="277">
        <f t="shared" si="77"/>
        <v>0</v>
      </c>
      <c r="J49" s="277">
        <f t="shared" si="77"/>
        <v>0</v>
      </c>
      <c r="K49" s="277">
        <f t="shared" si="77"/>
        <v>0</v>
      </c>
      <c r="L49" s="277">
        <f t="shared" si="77"/>
        <v>0</v>
      </c>
      <c r="M49" s="277">
        <f t="shared" si="77"/>
        <v>0</v>
      </c>
      <c r="N49" s="277">
        <f t="shared" si="77"/>
        <v>0</v>
      </c>
      <c r="O49" s="277">
        <f t="shared" si="77"/>
        <v>0</v>
      </c>
      <c r="P49" s="277">
        <f t="shared" si="77"/>
        <v>0</v>
      </c>
      <c r="Q49" s="277">
        <f t="shared" si="77"/>
        <v>0</v>
      </c>
      <c r="R49" s="277">
        <f t="shared" si="77"/>
        <v>0</v>
      </c>
      <c r="S49" s="277">
        <f t="shared" si="77"/>
        <v>0</v>
      </c>
      <c r="T49" s="277">
        <f t="shared" si="77"/>
        <v>0</v>
      </c>
      <c r="U49" s="277">
        <f t="shared" si="77"/>
        <v>0</v>
      </c>
      <c r="V49" s="277">
        <f t="shared" si="77"/>
        <v>0</v>
      </c>
      <c r="W49" s="277">
        <f t="shared" si="77"/>
        <v>0</v>
      </c>
      <c r="X49" s="277">
        <f t="shared" si="77"/>
        <v>0</v>
      </c>
      <c r="Y49" s="277">
        <f t="shared" si="77"/>
        <v>0</v>
      </c>
      <c r="Z49" s="277">
        <f t="shared" si="77"/>
        <v>0</v>
      </c>
      <c r="AA49" s="277">
        <f t="shared" si="77"/>
        <v>0</v>
      </c>
      <c r="AB49" s="277">
        <f t="shared" si="77"/>
        <v>0</v>
      </c>
      <c r="AC49" s="277">
        <f t="shared" si="77"/>
        <v>0</v>
      </c>
      <c r="AD49" s="277">
        <f t="shared" si="77"/>
        <v>0</v>
      </c>
      <c r="AE49" s="277">
        <f t="shared" si="77"/>
        <v>0</v>
      </c>
      <c r="AF49" s="278">
        <f t="shared" si="77"/>
        <v>0</v>
      </c>
      <c r="AH49" s="273"/>
      <c r="AI49" s="274"/>
      <c r="AJ49" s="273"/>
      <c r="AK49" s="274"/>
    </row>
    <row r="50" spans="2:37" s="204" customFormat="1" ht="13.9" customHeight="1">
      <c r="B50" s="275" t="s">
        <v>57</v>
      </c>
      <c r="C50" s="279">
        <f t="shared" ref="C50:AF50" si="78">IF(SUM(C49,C51)=0,0,C49/SUM(C49,C51))</f>
        <v>0</v>
      </c>
      <c r="D50" s="280">
        <f t="shared" si="78"/>
        <v>0</v>
      </c>
      <c r="E50" s="280">
        <f t="shared" si="78"/>
        <v>0</v>
      </c>
      <c r="F50" s="280">
        <f t="shared" si="78"/>
        <v>0</v>
      </c>
      <c r="G50" s="280">
        <f t="shared" si="78"/>
        <v>0</v>
      </c>
      <c r="H50" s="280">
        <f t="shared" si="78"/>
        <v>0</v>
      </c>
      <c r="I50" s="280">
        <f t="shared" si="78"/>
        <v>0</v>
      </c>
      <c r="J50" s="280">
        <f t="shared" si="78"/>
        <v>0</v>
      </c>
      <c r="K50" s="280">
        <f t="shared" si="78"/>
        <v>0</v>
      </c>
      <c r="L50" s="280">
        <f t="shared" si="78"/>
        <v>0</v>
      </c>
      <c r="M50" s="280">
        <f t="shared" si="78"/>
        <v>0</v>
      </c>
      <c r="N50" s="280">
        <f t="shared" si="78"/>
        <v>0</v>
      </c>
      <c r="O50" s="280">
        <f t="shared" si="78"/>
        <v>0</v>
      </c>
      <c r="P50" s="280">
        <f t="shared" si="78"/>
        <v>0</v>
      </c>
      <c r="Q50" s="280">
        <f t="shared" si="78"/>
        <v>0</v>
      </c>
      <c r="R50" s="280">
        <f t="shared" si="78"/>
        <v>0</v>
      </c>
      <c r="S50" s="280">
        <f t="shared" si="78"/>
        <v>0</v>
      </c>
      <c r="T50" s="280">
        <f t="shared" si="78"/>
        <v>0</v>
      </c>
      <c r="U50" s="280">
        <f t="shared" si="78"/>
        <v>0</v>
      </c>
      <c r="V50" s="280">
        <f t="shared" si="78"/>
        <v>0</v>
      </c>
      <c r="W50" s="280">
        <f t="shared" si="78"/>
        <v>0</v>
      </c>
      <c r="X50" s="280">
        <f t="shared" si="78"/>
        <v>0</v>
      </c>
      <c r="Y50" s="280">
        <f t="shared" si="78"/>
        <v>0</v>
      </c>
      <c r="Z50" s="280">
        <f t="shared" si="78"/>
        <v>0</v>
      </c>
      <c r="AA50" s="280">
        <f t="shared" si="78"/>
        <v>0</v>
      </c>
      <c r="AB50" s="280">
        <f t="shared" si="78"/>
        <v>0</v>
      </c>
      <c r="AC50" s="280">
        <f t="shared" si="78"/>
        <v>0</v>
      </c>
      <c r="AD50" s="280">
        <f t="shared" si="78"/>
        <v>0</v>
      </c>
      <c r="AE50" s="280">
        <f t="shared" si="78"/>
        <v>0</v>
      </c>
      <c r="AF50" s="281">
        <f t="shared" si="78"/>
        <v>0</v>
      </c>
      <c r="AH50" s="273"/>
      <c r="AI50" s="274"/>
      <c r="AJ50" s="273"/>
      <c r="AK50" s="274"/>
    </row>
    <row r="51" spans="2:37" s="204" customFormat="1" ht="13.9" customHeight="1">
      <c r="B51" s="275" t="s">
        <v>58</v>
      </c>
      <c r="C51" s="282">
        <f t="shared" ref="C51:AF51" si="79">COUNTIF(C14:C47,"=Not Met")</f>
        <v>0</v>
      </c>
      <c r="D51" s="283">
        <f t="shared" si="79"/>
        <v>0</v>
      </c>
      <c r="E51" s="283">
        <f t="shared" si="79"/>
        <v>0</v>
      </c>
      <c r="F51" s="283">
        <f t="shared" si="79"/>
        <v>0</v>
      </c>
      <c r="G51" s="283">
        <f t="shared" si="79"/>
        <v>0</v>
      </c>
      <c r="H51" s="283">
        <f t="shared" si="79"/>
        <v>0</v>
      </c>
      <c r="I51" s="283">
        <f t="shared" si="79"/>
        <v>0</v>
      </c>
      <c r="J51" s="283">
        <f t="shared" si="79"/>
        <v>0</v>
      </c>
      <c r="K51" s="283">
        <f t="shared" si="79"/>
        <v>0</v>
      </c>
      <c r="L51" s="283">
        <f t="shared" si="79"/>
        <v>0</v>
      </c>
      <c r="M51" s="283">
        <f t="shared" si="79"/>
        <v>0</v>
      </c>
      <c r="N51" s="283">
        <f t="shared" si="79"/>
        <v>0</v>
      </c>
      <c r="O51" s="283">
        <f t="shared" si="79"/>
        <v>0</v>
      </c>
      <c r="P51" s="283">
        <f t="shared" si="79"/>
        <v>0</v>
      </c>
      <c r="Q51" s="283">
        <f t="shared" si="79"/>
        <v>0</v>
      </c>
      <c r="R51" s="283">
        <f t="shared" si="79"/>
        <v>0</v>
      </c>
      <c r="S51" s="283">
        <f t="shared" si="79"/>
        <v>0</v>
      </c>
      <c r="T51" s="283">
        <f t="shared" si="79"/>
        <v>0</v>
      </c>
      <c r="U51" s="283">
        <f t="shared" si="79"/>
        <v>0</v>
      </c>
      <c r="V51" s="283">
        <f t="shared" si="79"/>
        <v>0</v>
      </c>
      <c r="W51" s="283">
        <f t="shared" si="79"/>
        <v>0</v>
      </c>
      <c r="X51" s="283">
        <f t="shared" si="79"/>
        <v>0</v>
      </c>
      <c r="Y51" s="283">
        <f t="shared" si="79"/>
        <v>0</v>
      </c>
      <c r="Z51" s="283">
        <f t="shared" si="79"/>
        <v>0</v>
      </c>
      <c r="AA51" s="283">
        <f t="shared" si="79"/>
        <v>0</v>
      </c>
      <c r="AB51" s="283">
        <f t="shared" si="79"/>
        <v>0</v>
      </c>
      <c r="AC51" s="283">
        <f t="shared" si="79"/>
        <v>0</v>
      </c>
      <c r="AD51" s="283">
        <f t="shared" si="79"/>
        <v>0</v>
      </c>
      <c r="AE51" s="283">
        <f t="shared" si="79"/>
        <v>0</v>
      </c>
      <c r="AF51" s="284">
        <f t="shared" si="79"/>
        <v>0</v>
      </c>
      <c r="AH51" s="273"/>
      <c r="AI51" s="274"/>
      <c r="AJ51" s="273"/>
      <c r="AK51" s="274"/>
    </row>
    <row r="52" spans="2:37" s="204" customFormat="1" ht="13.9" customHeight="1">
      <c r="B52" s="275" t="s">
        <v>59</v>
      </c>
      <c r="C52" s="279">
        <f t="shared" ref="C52:AF52" si="80">IF(SUM(C49,C51)=0,0,C51/SUM(C49,C51))</f>
        <v>0</v>
      </c>
      <c r="D52" s="280">
        <f t="shared" si="80"/>
        <v>0</v>
      </c>
      <c r="E52" s="280">
        <f t="shared" si="80"/>
        <v>0</v>
      </c>
      <c r="F52" s="280">
        <f t="shared" si="80"/>
        <v>0</v>
      </c>
      <c r="G52" s="280">
        <f t="shared" si="80"/>
        <v>0</v>
      </c>
      <c r="H52" s="280">
        <f t="shared" si="80"/>
        <v>0</v>
      </c>
      <c r="I52" s="280">
        <f t="shared" si="80"/>
        <v>0</v>
      </c>
      <c r="J52" s="280">
        <f t="shared" si="80"/>
        <v>0</v>
      </c>
      <c r="K52" s="280">
        <f t="shared" si="80"/>
        <v>0</v>
      </c>
      <c r="L52" s="280">
        <f t="shared" si="80"/>
        <v>0</v>
      </c>
      <c r="M52" s="280">
        <f t="shared" si="80"/>
        <v>0</v>
      </c>
      <c r="N52" s="280">
        <f t="shared" si="80"/>
        <v>0</v>
      </c>
      <c r="O52" s="280">
        <f t="shared" si="80"/>
        <v>0</v>
      </c>
      <c r="P52" s="280">
        <f t="shared" si="80"/>
        <v>0</v>
      </c>
      <c r="Q52" s="280">
        <f t="shared" si="80"/>
        <v>0</v>
      </c>
      <c r="R52" s="280">
        <f t="shared" si="80"/>
        <v>0</v>
      </c>
      <c r="S52" s="280">
        <f t="shared" si="80"/>
        <v>0</v>
      </c>
      <c r="T52" s="280">
        <f t="shared" si="80"/>
        <v>0</v>
      </c>
      <c r="U52" s="280">
        <f t="shared" si="80"/>
        <v>0</v>
      </c>
      <c r="V52" s="280">
        <f t="shared" si="80"/>
        <v>0</v>
      </c>
      <c r="W52" s="280">
        <f t="shared" si="80"/>
        <v>0</v>
      </c>
      <c r="X52" s="280">
        <f t="shared" si="80"/>
        <v>0</v>
      </c>
      <c r="Y52" s="280">
        <f t="shared" si="80"/>
        <v>0</v>
      </c>
      <c r="Z52" s="280">
        <f t="shared" si="80"/>
        <v>0</v>
      </c>
      <c r="AA52" s="280">
        <f t="shared" si="80"/>
        <v>0</v>
      </c>
      <c r="AB52" s="280">
        <f t="shared" si="80"/>
        <v>0</v>
      </c>
      <c r="AC52" s="280">
        <f t="shared" si="80"/>
        <v>0</v>
      </c>
      <c r="AD52" s="280">
        <f t="shared" si="80"/>
        <v>0</v>
      </c>
      <c r="AE52" s="280">
        <f t="shared" si="80"/>
        <v>0</v>
      </c>
      <c r="AF52" s="281">
        <f t="shared" si="80"/>
        <v>0</v>
      </c>
      <c r="AH52" s="273"/>
      <c r="AI52" s="274"/>
      <c r="AJ52" s="273"/>
      <c r="AK52" s="274"/>
    </row>
    <row r="53" spans="2:37" s="204" customFormat="1" ht="13.9" customHeight="1" thickBot="1">
      <c r="B53" s="275" t="s">
        <v>60</v>
      </c>
      <c r="C53" s="285">
        <f t="shared" ref="C53:AF53" si="81">COUNTIF(C14:C47,"=N/A")</f>
        <v>0</v>
      </c>
      <c r="D53" s="286">
        <f t="shared" si="81"/>
        <v>0</v>
      </c>
      <c r="E53" s="286">
        <f t="shared" si="81"/>
        <v>0</v>
      </c>
      <c r="F53" s="286">
        <f t="shared" si="81"/>
        <v>0</v>
      </c>
      <c r="G53" s="286">
        <f t="shared" si="81"/>
        <v>0</v>
      </c>
      <c r="H53" s="286">
        <f t="shared" si="81"/>
        <v>0</v>
      </c>
      <c r="I53" s="286">
        <f t="shared" si="81"/>
        <v>0</v>
      </c>
      <c r="J53" s="286">
        <f t="shared" si="81"/>
        <v>0</v>
      </c>
      <c r="K53" s="286">
        <f t="shared" si="81"/>
        <v>0</v>
      </c>
      <c r="L53" s="286">
        <f t="shared" si="81"/>
        <v>0</v>
      </c>
      <c r="M53" s="286">
        <f t="shared" si="81"/>
        <v>0</v>
      </c>
      <c r="N53" s="286">
        <f t="shared" si="81"/>
        <v>0</v>
      </c>
      <c r="O53" s="286">
        <f t="shared" si="81"/>
        <v>0</v>
      </c>
      <c r="P53" s="286">
        <f t="shared" si="81"/>
        <v>0</v>
      </c>
      <c r="Q53" s="286">
        <f t="shared" si="81"/>
        <v>0</v>
      </c>
      <c r="R53" s="286">
        <f t="shared" si="81"/>
        <v>0</v>
      </c>
      <c r="S53" s="286">
        <f t="shared" si="81"/>
        <v>0</v>
      </c>
      <c r="T53" s="286">
        <f t="shared" si="81"/>
        <v>0</v>
      </c>
      <c r="U53" s="286">
        <f t="shared" si="81"/>
        <v>0</v>
      </c>
      <c r="V53" s="286">
        <f t="shared" si="81"/>
        <v>0</v>
      </c>
      <c r="W53" s="286">
        <f t="shared" si="81"/>
        <v>0</v>
      </c>
      <c r="X53" s="286">
        <f t="shared" si="81"/>
        <v>0</v>
      </c>
      <c r="Y53" s="286">
        <f t="shared" si="81"/>
        <v>0</v>
      </c>
      <c r="Z53" s="286">
        <f t="shared" si="81"/>
        <v>0</v>
      </c>
      <c r="AA53" s="286">
        <f t="shared" si="81"/>
        <v>0</v>
      </c>
      <c r="AB53" s="286">
        <f t="shared" si="81"/>
        <v>0</v>
      </c>
      <c r="AC53" s="286">
        <f t="shared" si="81"/>
        <v>0</v>
      </c>
      <c r="AD53" s="286">
        <f t="shared" si="81"/>
        <v>0</v>
      </c>
      <c r="AE53" s="286">
        <f t="shared" si="81"/>
        <v>0</v>
      </c>
      <c r="AF53" s="287">
        <f t="shared" si="81"/>
        <v>0</v>
      </c>
      <c r="AH53" s="92"/>
      <c r="AI53" s="92"/>
      <c r="AJ53" s="92"/>
      <c r="AK53" s="92"/>
    </row>
    <row r="54" spans="2:37" s="204" customFormat="1" ht="13.9" customHeight="1" thickBot="1">
      <c r="B54" s="861"/>
      <c r="C54" s="862"/>
      <c r="D54" s="862"/>
      <c r="E54" s="862"/>
      <c r="F54" s="862"/>
      <c r="G54" s="862"/>
      <c r="H54" s="862"/>
      <c r="I54" s="862"/>
      <c r="J54" s="862"/>
      <c r="K54" s="862"/>
      <c r="L54" s="862"/>
      <c r="M54" s="862"/>
      <c r="N54" s="862"/>
      <c r="O54" s="862"/>
      <c r="P54" s="862"/>
      <c r="Q54" s="862"/>
      <c r="R54" s="862"/>
      <c r="S54" s="862"/>
      <c r="T54" s="862"/>
      <c r="U54" s="862"/>
      <c r="V54" s="862"/>
      <c r="W54" s="862"/>
      <c r="X54" s="862"/>
      <c r="Y54" s="862"/>
      <c r="Z54" s="862"/>
      <c r="AA54" s="862"/>
      <c r="AB54" s="862"/>
      <c r="AC54" s="862"/>
      <c r="AD54" s="862"/>
      <c r="AE54" s="862"/>
      <c r="AF54" s="862"/>
      <c r="AG54" s="862"/>
      <c r="AH54" s="862"/>
      <c r="AI54" s="862"/>
      <c r="AJ54" s="862"/>
      <c r="AK54" s="862"/>
    </row>
    <row r="55" spans="2:37" ht="15" thickBot="1">
      <c r="C55" s="439" t="s">
        <v>174</v>
      </c>
      <c r="D55" s="438"/>
      <c r="E55" s="438"/>
      <c r="F55" s="438"/>
      <c r="G55" s="438"/>
      <c r="H55" s="438"/>
      <c r="I55" s="438"/>
      <c r="J55" s="438"/>
      <c r="K55" s="438"/>
      <c r="L55" s="437"/>
      <c r="M55" s="439" t="s">
        <v>173</v>
      </c>
      <c r="N55" s="438"/>
      <c r="O55" s="438"/>
      <c r="P55" s="438"/>
      <c r="Q55" s="438"/>
      <c r="R55" s="438"/>
      <c r="S55" s="438"/>
      <c r="T55" s="438"/>
      <c r="U55" s="438"/>
      <c r="V55" s="437"/>
      <c r="W55" s="439" t="s">
        <v>172</v>
      </c>
      <c r="X55" s="438"/>
      <c r="Y55" s="438"/>
      <c r="Z55" s="438"/>
      <c r="AA55" s="438"/>
      <c r="AB55" s="438"/>
      <c r="AC55" s="438"/>
      <c r="AD55" s="438"/>
      <c r="AE55" s="438"/>
      <c r="AF55" s="437"/>
    </row>
    <row r="56" spans="2:37" ht="49.9" customHeight="1" thickBot="1">
      <c r="C56" s="863"/>
      <c r="D56" s="864"/>
      <c r="E56" s="864"/>
      <c r="F56" s="864"/>
      <c r="G56" s="864"/>
      <c r="H56" s="864"/>
      <c r="I56" s="864"/>
      <c r="J56" s="864"/>
      <c r="K56" s="864"/>
      <c r="L56" s="865"/>
      <c r="M56" s="863"/>
      <c r="N56" s="864"/>
      <c r="O56" s="864"/>
      <c r="P56" s="864"/>
      <c r="Q56" s="864"/>
      <c r="R56" s="864"/>
      <c r="S56" s="864"/>
      <c r="T56" s="864"/>
      <c r="U56" s="864"/>
      <c r="V56" s="865"/>
      <c r="W56" s="863"/>
      <c r="X56" s="864"/>
      <c r="Y56" s="864"/>
      <c r="Z56" s="864"/>
      <c r="AA56" s="864"/>
      <c r="AB56" s="864"/>
      <c r="AC56" s="864"/>
      <c r="AD56" s="864"/>
      <c r="AE56" s="864"/>
      <c r="AF56" s="865"/>
    </row>
    <row r="59" spans="2:37" ht="15">
      <c r="B59" s="505"/>
    </row>
    <row r="60" spans="2:37" ht="15">
      <c r="B60" s="505"/>
    </row>
    <row r="61" spans="2:37" ht="15">
      <c r="B61" s="505"/>
    </row>
    <row r="62" spans="2:37" s="435" customFormat="1" ht="15">
      <c r="B62" s="506"/>
      <c r="AG62" s="434"/>
      <c r="AH62" s="434"/>
      <c r="AI62" s="434"/>
      <c r="AJ62" s="434"/>
      <c r="AK62" s="434"/>
    </row>
  </sheetData>
  <sheetProtection sheet="1" objects="1" scenarios="1"/>
  <mergeCells count="22">
    <mergeCell ref="AC4:AF4"/>
    <mergeCell ref="C4:G4"/>
    <mergeCell ref="I4:L4"/>
    <mergeCell ref="M4:Q4"/>
    <mergeCell ref="S4:V4"/>
    <mergeCell ref="W4:AA4"/>
    <mergeCell ref="AC5:AF5"/>
    <mergeCell ref="C6:G6"/>
    <mergeCell ref="I6:L6"/>
    <mergeCell ref="M6:Q6"/>
    <mergeCell ref="S6:V6"/>
    <mergeCell ref="W6:AA6"/>
    <mergeCell ref="C5:G5"/>
    <mergeCell ref="I5:L5"/>
    <mergeCell ref="M5:Q5"/>
    <mergeCell ref="S5:V5"/>
    <mergeCell ref="W5:AA5"/>
    <mergeCell ref="B54:AK54"/>
    <mergeCell ref="C56:L56"/>
    <mergeCell ref="M56:V56"/>
    <mergeCell ref="W56:AF56"/>
    <mergeCell ref="AC6:AF6"/>
  </mergeCells>
  <conditionalFormatting sqref="C24:AF24">
    <cfRule type="cellIs" dxfId="97" priority="29" operator="equal">
      <formula>"N/A"</formula>
    </cfRule>
    <cfRule type="cellIs" dxfId="96" priority="30" operator="equal">
      <formula>"Not Met"</formula>
    </cfRule>
  </conditionalFormatting>
  <conditionalFormatting sqref="C12:AF12">
    <cfRule type="cellIs" dxfId="95" priority="59" operator="equal">
      <formula>"N/A"</formula>
    </cfRule>
    <cfRule type="cellIs" dxfId="94" priority="60" operator="equal">
      <formula>"Not Met"</formula>
    </cfRule>
  </conditionalFormatting>
  <conditionalFormatting sqref="C32:AF32">
    <cfRule type="cellIs" dxfId="93" priority="27" operator="equal">
      <formula>"N/A"</formula>
    </cfRule>
    <cfRule type="cellIs" dxfId="92" priority="28" operator="equal">
      <formula>"Not Met"</formula>
    </cfRule>
  </conditionalFormatting>
  <conditionalFormatting sqref="C34:AF34">
    <cfRule type="cellIs" dxfId="91" priority="25" operator="equal">
      <formula>"N/A"</formula>
    </cfRule>
    <cfRule type="cellIs" dxfId="90" priority="26" operator="equal">
      <formula>"Not Met"</formula>
    </cfRule>
  </conditionalFormatting>
  <conditionalFormatting sqref="C36:AF36">
    <cfRule type="cellIs" dxfId="89" priority="23" operator="equal">
      <formula>"N/A"</formula>
    </cfRule>
    <cfRule type="cellIs" dxfId="88" priority="24" operator="equal">
      <formula>"Not Met"</formula>
    </cfRule>
  </conditionalFormatting>
  <conditionalFormatting sqref="C38:AF38">
    <cfRule type="cellIs" dxfId="87" priority="21" operator="equal">
      <formula>"N/A"</formula>
    </cfRule>
    <cfRule type="cellIs" dxfId="86" priority="22" operator="equal">
      <formula>"Not Met"</formula>
    </cfRule>
  </conditionalFormatting>
  <conditionalFormatting sqref="C40:AF40">
    <cfRule type="cellIs" dxfId="85" priority="19" operator="equal">
      <formula>"N/A"</formula>
    </cfRule>
    <cfRule type="cellIs" dxfId="84" priority="20" operator="equal">
      <formula>"Not Met"</formula>
    </cfRule>
  </conditionalFormatting>
  <conditionalFormatting sqref="C18:AF18">
    <cfRule type="cellIs" dxfId="83" priority="17" operator="equal">
      <formula>"N/A"</formula>
    </cfRule>
    <cfRule type="cellIs" dxfId="82" priority="18" operator="equal">
      <formula>"Not Met"</formula>
    </cfRule>
  </conditionalFormatting>
  <conditionalFormatting sqref="C16:AF16">
    <cfRule type="cellIs" dxfId="81" priority="15" operator="equal">
      <formula>"N/A"</formula>
    </cfRule>
    <cfRule type="cellIs" dxfId="80" priority="16" operator="equal">
      <formula>"Not Met"</formula>
    </cfRule>
  </conditionalFormatting>
  <conditionalFormatting sqref="C20:AF20">
    <cfRule type="cellIs" dxfId="79" priority="13" operator="equal">
      <formula>"N/A"</formula>
    </cfRule>
    <cfRule type="cellIs" dxfId="78" priority="14" operator="equal">
      <formula>"Not Met"</formula>
    </cfRule>
  </conditionalFormatting>
  <conditionalFormatting sqref="C28:AF28">
    <cfRule type="cellIs" dxfId="77" priority="11" operator="equal">
      <formula>"N/A"</formula>
    </cfRule>
    <cfRule type="cellIs" dxfId="76" priority="12" operator="equal">
      <formula>"Not Met"</formula>
    </cfRule>
  </conditionalFormatting>
  <conditionalFormatting sqref="C30:AF30">
    <cfRule type="cellIs" dxfId="75" priority="9" operator="equal">
      <formula>"N/A"</formula>
    </cfRule>
    <cfRule type="cellIs" dxfId="74" priority="10" operator="equal">
      <formula>"Not Met"</formula>
    </cfRule>
  </conditionalFormatting>
  <conditionalFormatting sqref="C26:AF26">
    <cfRule type="cellIs" dxfId="73" priority="7" operator="equal">
      <formula>"N/A"</formula>
    </cfRule>
    <cfRule type="cellIs" dxfId="72" priority="8" operator="equal">
      <formula>"Not Met"</formula>
    </cfRule>
  </conditionalFormatting>
  <conditionalFormatting sqref="C14:AF14">
    <cfRule type="cellIs" dxfId="71" priority="33" operator="equal">
      <formula>"N/A"</formula>
    </cfRule>
    <cfRule type="cellIs" dxfId="70" priority="34" operator="equal">
      <formula>"Not Met"</formula>
    </cfRule>
  </conditionalFormatting>
  <conditionalFormatting sqref="C22:AF22">
    <cfRule type="cellIs" dxfId="69" priority="31" operator="equal">
      <formula>"N/A"</formula>
    </cfRule>
    <cfRule type="cellIs" dxfId="68" priority="32" operator="equal">
      <formula>"Not Met"</formula>
    </cfRule>
  </conditionalFormatting>
  <conditionalFormatting sqref="C46:AF46">
    <cfRule type="cellIs" dxfId="67" priority="1" operator="equal">
      <formula>"N/A"</formula>
    </cfRule>
    <cfRule type="cellIs" dxfId="66" priority="2" operator="equal">
      <formula>"Not Met"</formula>
    </cfRule>
  </conditionalFormatting>
  <conditionalFormatting sqref="C42:AF42">
    <cfRule type="cellIs" dxfId="65" priority="5" operator="equal">
      <formula>"N/A"</formula>
    </cfRule>
    <cfRule type="cellIs" dxfId="64" priority="6" operator="equal">
      <formula>"Not Met"</formula>
    </cfRule>
  </conditionalFormatting>
  <conditionalFormatting sqref="C44:AF44">
    <cfRule type="cellIs" dxfId="63" priority="3" operator="equal">
      <formula>"N/A"</formula>
    </cfRule>
    <cfRule type="cellIs" dxfId="62" priority="4" operator="equal">
      <formula>"Not Met"</formula>
    </cfRule>
  </conditionalFormatting>
  <dataValidations count="2">
    <dataValidation type="list" allowBlank="1" showInputMessage="1" showErrorMessage="1" sqref="C20:AF20 C28:AF28 C30:AF30 C14:AF14 C22:AF22 C24:AF24 C32:AF32 C34:AF34 C36:AF36 C38:AF38 C40:AF40 C26:AF26 C18:AF18 C16:AF16 C44:AF44 C42:AF42 C46:AF46">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7" orientation="landscape" r:id="rId1"/>
  <headerFooter>
    <oddFooter>&amp;L&amp;8Staff Qualifications Worksheet for Outpatient Opioid Treatment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08"/>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28" customWidth="1"/>
    <col min="2" max="2" width="75.7109375" style="129" customWidth="1"/>
    <col min="3" max="31" width="6.7109375" style="130" customWidth="1"/>
    <col min="32" max="32" width="6.7109375" style="142" customWidth="1"/>
    <col min="33" max="37" width="5.7109375" style="103" customWidth="1"/>
    <col min="38" max="16384" width="8.85546875" style="131"/>
  </cols>
  <sheetData>
    <row r="1" spans="1:37" s="113" customFormat="1" ht="40.15" customHeight="1">
      <c r="A1" s="108"/>
      <c r="B1" s="110"/>
      <c r="C1" s="20" t="s">
        <v>91</v>
      </c>
      <c r="D1" s="20"/>
      <c r="E1" s="20"/>
      <c r="F1" s="20"/>
      <c r="G1" s="20"/>
      <c r="H1" s="20"/>
      <c r="I1" s="20"/>
      <c r="J1" s="20"/>
      <c r="K1" s="20"/>
      <c r="L1" s="20"/>
      <c r="M1" s="20" t="s">
        <v>91</v>
      </c>
      <c r="N1" s="20"/>
      <c r="O1" s="20"/>
      <c r="P1" s="20"/>
      <c r="Q1" s="20"/>
      <c r="R1" s="20"/>
      <c r="S1" s="20"/>
      <c r="T1" s="20"/>
      <c r="U1" s="20"/>
      <c r="V1" s="20"/>
      <c r="W1" s="20" t="s">
        <v>91</v>
      </c>
      <c r="X1" s="20"/>
      <c r="Y1" s="20"/>
      <c r="Z1" s="20"/>
      <c r="AA1" s="20"/>
      <c r="AB1" s="20"/>
      <c r="AC1" s="20"/>
      <c r="AD1" s="20"/>
      <c r="AE1" s="20"/>
      <c r="AF1" s="20"/>
      <c r="AG1" s="143"/>
      <c r="AH1" s="110"/>
      <c r="AI1" s="110"/>
      <c r="AJ1" s="110"/>
      <c r="AK1" s="111"/>
    </row>
    <row r="2" spans="1:37" s="113" customFormat="1" ht="19.899999999999999" customHeight="1" thickBot="1">
      <c r="A2" s="109"/>
      <c r="B2" s="114"/>
      <c r="C2" s="106" t="str">
        <f>IF('Workbook Set-up'!B4="","[Name of LME/MCO]",'Workbook Set-up'!B4)</f>
        <v>[Name of LME/MCO]</v>
      </c>
      <c r="D2" s="114"/>
      <c r="E2" s="114"/>
      <c r="F2" s="114"/>
      <c r="G2" s="114"/>
      <c r="H2" s="114"/>
      <c r="I2" s="114"/>
      <c r="J2" s="114"/>
      <c r="K2" s="114"/>
      <c r="L2" s="114"/>
      <c r="M2" s="106" t="str">
        <f>IF('Workbook Set-up'!B4="","[Name of LME/MCO]",'Workbook Set-up'!B4)</f>
        <v>[Name of LME/MCO]</v>
      </c>
      <c r="N2" s="114"/>
      <c r="O2" s="114"/>
      <c r="P2" s="114"/>
      <c r="Q2" s="114"/>
      <c r="R2" s="114"/>
      <c r="S2" s="114"/>
      <c r="T2" s="114"/>
      <c r="U2" s="114"/>
      <c r="V2" s="114"/>
      <c r="W2" s="875" t="str">
        <f>IF('Workbook Set-up'!B4="","[Name of LME/MCO]",'Workbook Set-up'!B4)</f>
        <v>[Name of LME/MCO]</v>
      </c>
      <c r="X2" s="875"/>
      <c r="Y2" s="875"/>
      <c r="Z2" s="875"/>
      <c r="AA2" s="875"/>
      <c r="AB2" s="875"/>
      <c r="AC2" s="875"/>
      <c r="AD2" s="875"/>
      <c r="AE2" s="875"/>
      <c r="AF2" s="875"/>
      <c r="AG2" s="144"/>
      <c r="AH2" s="114"/>
      <c r="AI2" s="114"/>
      <c r="AJ2" s="114"/>
      <c r="AK2" s="115"/>
    </row>
    <row r="3" spans="1:37" s="113" customFormat="1" ht="15" customHeight="1">
      <c r="A3" s="22"/>
      <c r="B3" s="23" t="s">
        <v>4</v>
      </c>
      <c r="C3" s="24"/>
      <c r="D3" s="25" t="str">
        <f>IF('Workbook Set-up'!B5="","",'Workbook Set-up'!B5)</f>
        <v/>
      </c>
      <c r="E3" s="25"/>
      <c r="F3" s="25"/>
      <c r="G3" s="25"/>
      <c r="H3" s="25"/>
      <c r="I3" s="25"/>
      <c r="J3" s="25"/>
      <c r="K3" s="25"/>
      <c r="L3" s="26"/>
      <c r="M3" s="27"/>
      <c r="N3" s="25" t="str">
        <f>IF('Workbook Set-up'!B5="","",'Workbook Set-up'!B5)</f>
        <v/>
      </c>
      <c r="O3" s="25"/>
      <c r="P3" s="25"/>
      <c r="Q3" s="25"/>
      <c r="R3" s="25"/>
      <c r="S3" s="25"/>
      <c r="T3" s="25" t="str">
        <f>IF('Workbook Set-up'!J5="","",'Workbook Set-up'!J5)</f>
        <v/>
      </c>
      <c r="U3" s="25"/>
      <c r="V3" s="26"/>
      <c r="W3" s="27"/>
      <c r="X3" s="25" t="str">
        <f>IF('Workbook Set-up'!B5="","",'Workbook Set-up'!B5)</f>
        <v/>
      </c>
      <c r="Y3" s="25"/>
      <c r="Z3" s="25"/>
      <c r="AA3" s="25"/>
      <c r="AB3" s="25"/>
      <c r="AC3" s="25"/>
      <c r="AD3" s="25"/>
      <c r="AE3" s="25"/>
      <c r="AF3" s="28"/>
      <c r="AG3" s="190"/>
      <c r="AH3" s="191"/>
      <c r="AI3" s="191"/>
      <c r="AJ3" s="191"/>
      <c r="AK3" s="192"/>
    </row>
    <row r="4" spans="1:37" s="113" customFormat="1" ht="15" customHeight="1">
      <c r="A4" s="32"/>
      <c r="B4" s="33" t="s">
        <v>28</v>
      </c>
      <c r="C4" s="34"/>
      <c r="D4" s="35" t="str">
        <f>IF('Workbook Set-up'!B6="","",'Workbook Set-up'!B6)</f>
        <v/>
      </c>
      <c r="E4" s="35"/>
      <c r="F4" s="35"/>
      <c r="G4" s="35"/>
      <c r="H4" s="35"/>
      <c r="I4" s="35"/>
      <c r="J4" s="35"/>
      <c r="K4" s="35"/>
      <c r="L4" s="36"/>
      <c r="M4" s="37"/>
      <c r="N4" s="35" t="str">
        <f>IF('Workbook Set-up'!B6="","",'Workbook Set-up'!B6)</f>
        <v/>
      </c>
      <c r="O4" s="35"/>
      <c r="P4" s="35"/>
      <c r="Q4" s="35"/>
      <c r="R4" s="35"/>
      <c r="S4" s="35"/>
      <c r="T4" s="35" t="str">
        <f>IF('Workbook Set-up'!J6="","",'Workbook Set-up'!J6)</f>
        <v/>
      </c>
      <c r="U4" s="35"/>
      <c r="V4" s="36"/>
      <c r="W4" s="37"/>
      <c r="X4" s="35" t="str">
        <f>IF('Workbook Set-up'!B6="","",'Workbook Set-up'!B6)</f>
        <v/>
      </c>
      <c r="Y4" s="35"/>
      <c r="Z4" s="35"/>
      <c r="AA4" s="35"/>
      <c r="AB4" s="35"/>
      <c r="AC4" s="35"/>
      <c r="AD4" s="35"/>
      <c r="AE4" s="35"/>
      <c r="AF4" s="38"/>
      <c r="AG4" s="193"/>
      <c r="AH4" s="194"/>
      <c r="AI4" s="194"/>
      <c r="AJ4" s="194"/>
      <c r="AK4" s="195"/>
    </row>
    <row r="5" spans="1:37" s="113" customFormat="1" ht="15" customHeight="1">
      <c r="A5" s="42"/>
      <c r="B5" s="43" t="s">
        <v>9</v>
      </c>
      <c r="C5" s="44"/>
      <c r="D5" s="45" t="str">
        <f>IF('Workbook Set-up'!B11="","",'Workbook Set-up'!B11)</f>
        <v/>
      </c>
      <c r="E5" s="45"/>
      <c r="F5" s="45"/>
      <c r="G5" s="45"/>
      <c r="H5" s="45"/>
      <c r="I5" s="45"/>
      <c r="J5" s="45"/>
      <c r="K5" s="45"/>
      <c r="L5" s="46"/>
      <c r="M5" s="47"/>
      <c r="N5" s="45" t="str">
        <f>IF('Workbook Set-up'!B11="","",'Workbook Set-up'!B11)</f>
        <v/>
      </c>
      <c r="O5" s="45"/>
      <c r="P5" s="45"/>
      <c r="Q5" s="45"/>
      <c r="R5" s="45"/>
      <c r="S5" s="45"/>
      <c r="T5" s="45"/>
      <c r="U5" s="45"/>
      <c r="V5" s="46"/>
      <c r="W5" s="47"/>
      <c r="X5" s="45" t="str">
        <f>IF('Workbook Set-up'!B11="","",'Workbook Set-up'!B11)</f>
        <v/>
      </c>
      <c r="Y5" s="45"/>
      <c r="Z5" s="45"/>
      <c r="AA5" s="45"/>
      <c r="AB5" s="45"/>
      <c r="AC5" s="45"/>
      <c r="AD5" s="45"/>
      <c r="AE5" s="45"/>
      <c r="AF5" s="48"/>
      <c r="AG5" s="193"/>
      <c r="AH5" s="194"/>
      <c r="AI5" s="194"/>
      <c r="AJ5" s="194"/>
      <c r="AK5" s="195"/>
    </row>
    <row r="6" spans="1:37" s="113" customFormat="1" ht="15" customHeight="1" thickBot="1">
      <c r="A6" s="49"/>
      <c r="B6" s="50" t="s">
        <v>29</v>
      </c>
      <c r="C6" s="51"/>
      <c r="D6" s="52" t="str">
        <f>IF(AND('Workbook Set-up'!$B$12="",'Workbook Set-up'!$B$13=""),"",IF('Workbook Set-up'!$B$12='Workbook Set-up'!$B$13,TEXT('Workbook Set-up'!$B$12,"m/d/yyyy"),IF('Workbook Set-up'!$B$12&lt;&gt;'Workbook Set-up'!$B$13,TEXT('Workbook Set-up'!$B$12,"m/d/yyyy")&amp;" to "&amp;TEXT('Workbook Set-up'!$B$13,"m/d/yyyy"),"")))</f>
        <v/>
      </c>
      <c r="E6" s="52"/>
      <c r="F6" s="52"/>
      <c r="G6" s="52"/>
      <c r="H6" s="52"/>
      <c r="I6" s="52"/>
      <c r="J6" s="52"/>
      <c r="K6" s="52"/>
      <c r="L6" s="53"/>
      <c r="M6" s="54"/>
      <c r="N6" s="52" t="str">
        <f>IF(AND('Workbook Set-up'!$B$12="",'Workbook Set-up'!$B$13=""),"",IF('Workbook Set-up'!$B$12='Workbook Set-up'!$B$13,TEXT('Workbook Set-up'!$B$12,"m/d/yyyy"),IF('Workbook Set-up'!$B$12&lt;&gt;'Workbook Set-up'!$B$13,TEXT('Workbook Set-up'!$B$12,"m/d/yyyy")&amp;" to "&amp;TEXT('Workbook Set-up'!$B$13,"m/d/yyyy"),"")))</f>
        <v/>
      </c>
      <c r="O6" s="52"/>
      <c r="P6" s="52"/>
      <c r="Q6" s="52"/>
      <c r="R6" s="52"/>
      <c r="S6" s="52"/>
      <c r="T6" s="52"/>
      <c r="U6" s="52"/>
      <c r="V6" s="53"/>
      <c r="W6" s="54"/>
      <c r="X6" s="52" t="str">
        <f>IF(AND('Workbook Set-up'!$B$12="",'Workbook Set-up'!$B$13=""),"",IF('Workbook Set-up'!$B$12='Workbook Set-up'!$B$13,TEXT('Workbook Set-up'!$B$12,"m/d/yyyy"),IF('Workbook Set-up'!$B$12&lt;&gt;'Workbook Set-up'!$B$13,TEXT('Workbook Set-up'!$B$12,"m/d/yyyy")&amp;" to "&amp;TEXT('Workbook Set-up'!$B$13,"m/d/yyyy"),"")))</f>
        <v/>
      </c>
      <c r="Y6" s="52"/>
      <c r="Z6" s="52"/>
      <c r="AA6" s="52"/>
      <c r="AB6" s="52"/>
      <c r="AC6" s="52"/>
      <c r="AD6" s="52"/>
      <c r="AE6" s="52"/>
      <c r="AF6" s="55"/>
      <c r="AG6" s="196" t="s">
        <v>30</v>
      </c>
      <c r="AH6" s="197"/>
      <c r="AI6" s="197"/>
      <c r="AJ6" s="197"/>
      <c r="AK6" s="198"/>
    </row>
    <row r="7" spans="1:37" s="113" customFormat="1" ht="31.9" customHeight="1" thickBot="1">
      <c r="A7" s="116" t="s">
        <v>31</v>
      </c>
      <c r="B7" s="117" t="s">
        <v>600</v>
      </c>
      <c r="C7" s="145">
        <v>1</v>
      </c>
      <c r="D7" s="132">
        <v>2</v>
      </c>
      <c r="E7" s="132">
        <v>3</v>
      </c>
      <c r="F7" s="132">
        <v>4</v>
      </c>
      <c r="G7" s="132">
        <v>5</v>
      </c>
      <c r="H7" s="132">
        <v>6</v>
      </c>
      <c r="I7" s="132">
        <v>7</v>
      </c>
      <c r="J7" s="132">
        <v>8</v>
      </c>
      <c r="K7" s="132">
        <v>9</v>
      </c>
      <c r="L7" s="132">
        <v>10</v>
      </c>
      <c r="M7" s="134">
        <v>11</v>
      </c>
      <c r="N7" s="132">
        <v>12</v>
      </c>
      <c r="O7" s="132">
        <v>13</v>
      </c>
      <c r="P7" s="132">
        <v>14</v>
      </c>
      <c r="Q7" s="132">
        <v>15</v>
      </c>
      <c r="R7" s="132">
        <v>16</v>
      </c>
      <c r="S7" s="132">
        <v>17</v>
      </c>
      <c r="T7" s="132">
        <v>18</v>
      </c>
      <c r="U7" s="132">
        <v>19</v>
      </c>
      <c r="V7" s="132">
        <v>20</v>
      </c>
      <c r="W7" s="134">
        <v>21</v>
      </c>
      <c r="X7" s="134">
        <v>22</v>
      </c>
      <c r="Y7" s="132">
        <v>23</v>
      </c>
      <c r="Z7" s="132">
        <v>24</v>
      </c>
      <c r="AA7" s="132">
        <v>25</v>
      </c>
      <c r="AB7" s="132">
        <v>26</v>
      </c>
      <c r="AC7" s="132">
        <v>27</v>
      </c>
      <c r="AD7" s="132">
        <v>28</v>
      </c>
      <c r="AE7" s="134">
        <v>29</v>
      </c>
      <c r="AF7" s="146">
        <v>30</v>
      </c>
      <c r="AG7" s="59" t="s">
        <v>32</v>
      </c>
      <c r="AH7" s="60" t="s">
        <v>33</v>
      </c>
      <c r="AI7" s="61" t="s">
        <v>34</v>
      </c>
      <c r="AJ7" s="62" t="s">
        <v>35</v>
      </c>
      <c r="AK7" s="63" t="s">
        <v>36</v>
      </c>
    </row>
    <row r="8" spans="1:37" s="113" customFormat="1" ht="19.899999999999999" customHeight="1" thickBot="1">
      <c r="A8" s="135"/>
      <c r="B8" s="137"/>
      <c r="C8" s="540" t="s">
        <v>598</v>
      </c>
      <c r="D8" s="136"/>
      <c r="E8" s="136"/>
      <c r="F8" s="136"/>
      <c r="G8" s="136"/>
      <c r="H8" s="136"/>
      <c r="I8" s="136"/>
      <c r="J8" s="136"/>
      <c r="K8" s="136"/>
      <c r="L8" s="168"/>
      <c r="M8" s="169" t="s">
        <v>598</v>
      </c>
      <c r="N8" s="136"/>
      <c r="O8" s="136"/>
      <c r="P8" s="136"/>
      <c r="Q8" s="136"/>
      <c r="R8" s="136"/>
      <c r="S8" s="136"/>
      <c r="T8" s="136"/>
      <c r="U8" s="136"/>
      <c r="V8" s="168"/>
      <c r="W8" s="169" t="s">
        <v>598</v>
      </c>
      <c r="X8" s="136"/>
      <c r="Y8" s="136"/>
      <c r="Z8" s="136"/>
      <c r="AA8" s="136"/>
      <c r="AB8" s="136"/>
      <c r="AC8" s="136"/>
      <c r="AD8" s="136"/>
      <c r="AE8" s="136"/>
      <c r="AF8" s="136"/>
      <c r="AG8" s="170"/>
      <c r="AH8" s="171"/>
      <c r="AI8" s="171"/>
      <c r="AJ8" s="171"/>
      <c r="AK8" s="137"/>
    </row>
    <row r="9" spans="1:37" s="113" customFormat="1" ht="25.5">
      <c r="A9" s="547" t="s">
        <v>37</v>
      </c>
      <c r="B9" s="530" t="s">
        <v>588</v>
      </c>
      <c r="C9" s="732"/>
      <c r="D9" s="733"/>
      <c r="E9" s="733"/>
      <c r="F9" s="733"/>
      <c r="G9" s="733"/>
      <c r="H9" s="733"/>
      <c r="I9" s="733"/>
      <c r="J9" s="733"/>
      <c r="K9" s="733"/>
      <c r="L9" s="733"/>
      <c r="M9" s="765"/>
      <c r="N9" s="766"/>
      <c r="O9" s="766"/>
      <c r="P9" s="766"/>
      <c r="Q9" s="766"/>
      <c r="R9" s="766"/>
      <c r="S9" s="766"/>
      <c r="T9" s="766"/>
      <c r="U9" s="766"/>
      <c r="V9" s="771"/>
      <c r="W9" s="765"/>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546" t="s">
        <v>38</v>
      </c>
      <c r="B10" s="614" t="s">
        <v>589</v>
      </c>
      <c r="C10" s="541"/>
      <c r="D10" s="759"/>
      <c r="E10" s="760"/>
      <c r="F10" s="760"/>
      <c r="G10" s="760"/>
      <c r="H10" s="760"/>
      <c r="I10" s="760"/>
      <c r="J10" s="760"/>
      <c r="K10" s="760"/>
      <c r="L10" s="769"/>
      <c r="M10" s="759"/>
      <c r="N10" s="760"/>
      <c r="O10" s="760"/>
      <c r="P10" s="760"/>
      <c r="Q10" s="760"/>
      <c r="R10" s="760"/>
      <c r="S10" s="760"/>
      <c r="T10" s="760"/>
      <c r="U10" s="760"/>
      <c r="V10" s="769"/>
      <c r="W10" s="759"/>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120" t="s">
        <v>39</v>
      </c>
      <c r="B11" s="642" t="s">
        <v>590</v>
      </c>
      <c r="C11" s="544"/>
      <c r="D11" s="762"/>
      <c r="E11" s="763"/>
      <c r="F11" s="763"/>
      <c r="G11" s="763"/>
      <c r="H11" s="763"/>
      <c r="I11" s="763"/>
      <c r="J11" s="763"/>
      <c r="K11" s="763"/>
      <c r="L11" s="770"/>
      <c r="M11" s="762"/>
      <c r="N11" s="763"/>
      <c r="O11" s="763"/>
      <c r="P11" s="763"/>
      <c r="Q11" s="763"/>
      <c r="R11" s="763"/>
      <c r="S11" s="763"/>
      <c r="T11" s="763"/>
      <c r="U11" s="763"/>
      <c r="V11" s="770"/>
      <c r="W11" s="762"/>
      <c r="X11" s="763"/>
      <c r="Y11" s="763"/>
      <c r="Z11" s="763"/>
      <c r="AA11" s="763"/>
      <c r="AB11" s="763"/>
      <c r="AC11" s="763"/>
      <c r="AD11" s="763"/>
      <c r="AE11" s="763"/>
      <c r="AF11" s="764"/>
      <c r="AG11" s="93">
        <f t="shared" si="0"/>
        <v>0</v>
      </c>
      <c r="AH11" s="68">
        <f t="shared" si="1"/>
        <v>0</v>
      </c>
      <c r="AI11" s="94">
        <f t="shared" si="2"/>
        <v>0</v>
      </c>
      <c r="AJ11" s="68">
        <f t="shared" si="3"/>
        <v>0</v>
      </c>
      <c r="AK11" s="95">
        <f t="shared" si="4"/>
        <v>0</v>
      </c>
    </row>
    <row r="12" spans="1:37" s="113" customFormat="1" ht="19.899999999999999" customHeight="1" thickBot="1">
      <c r="A12" s="433"/>
      <c r="B12" s="432"/>
      <c r="C12" s="791" t="s">
        <v>599</v>
      </c>
      <c r="D12" s="792"/>
      <c r="E12" s="792"/>
      <c r="F12" s="792"/>
      <c r="G12" s="792"/>
      <c r="H12" s="792"/>
      <c r="I12" s="792"/>
      <c r="J12" s="792"/>
      <c r="K12" s="792"/>
      <c r="L12" s="793"/>
      <c r="M12" s="792" t="s">
        <v>599</v>
      </c>
      <c r="N12" s="792"/>
      <c r="O12" s="792"/>
      <c r="P12" s="792"/>
      <c r="Q12" s="792"/>
      <c r="R12" s="792"/>
      <c r="S12" s="792"/>
      <c r="T12" s="792"/>
      <c r="U12" s="792"/>
      <c r="V12" s="793"/>
      <c r="W12" s="792" t="s">
        <v>599</v>
      </c>
      <c r="X12" s="792"/>
      <c r="Y12" s="792"/>
      <c r="Z12" s="792"/>
      <c r="AA12" s="792"/>
      <c r="AB12" s="792"/>
      <c r="AC12" s="792"/>
      <c r="AD12" s="792"/>
      <c r="AE12" s="792"/>
      <c r="AF12" s="794"/>
      <c r="AG12" s="795"/>
      <c r="AH12" s="796"/>
      <c r="AI12" s="796"/>
      <c r="AJ12" s="796"/>
      <c r="AK12" s="797"/>
    </row>
    <row r="13" spans="1:37" s="113" customFormat="1" ht="204">
      <c r="A13" s="118" t="s">
        <v>612</v>
      </c>
      <c r="B13" s="610" t="s">
        <v>268</v>
      </c>
      <c r="C13" s="738"/>
      <c r="D13" s="739"/>
      <c r="E13" s="739"/>
      <c r="F13" s="739"/>
      <c r="G13" s="739"/>
      <c r="H13" s="739"/>
      <c r="I13" s="739"/>
      <c r="J13" s="739"/>
      <c r="K13" s="739"/>
      <c r="L13" s="739"/>
      <c r="M13" s="740"/>
      <c r="N13" s="739"/>
      <c r="O13" s="739"/>
      <c r="P13" s="739"/>
      <c r="Q13" s="739"/>
      <c r="R13" s="739"/>
      <c r="S13" s="739"/>
      <c r="T13" s="739"/>
      <c r="U13" s="739"/>
      <c r="V13" s="739"/>
      <c r="W13" s="740"/>
      <c r="X13" s="739"/>
      <c r="Y13" s="739"/>
      <c r="Z13" s="739"/>
      <c r="AA13" s="739"/>
      <c r="AB13" s="739"/>
      <c r="AC13" s="739"/>
      <c r="AD13" s="739"/>
      <c r="AE13" s="739"/>
      <c r="AF13" s="741"/>
      <c r="AG13" s="553">
        <f>COUNTIF(C13:AF13,"=Met")</f>
        <v>0</v>
      </c>
      <c r="AH13" s="174">
        <f>IF(SUM(AG13,AI13)=0,0,AG13/SUM(AG13,AI13))</f>
        <v>0</v>
      </c>
      <c r="AI13" s="554">
        <f>COUNTIF(C13:AF13,"=Not Met")</f>
        <v>0</v>
      </c>
      <c r="AJ13" s="174">
        <f>IF(SUM(AG13,AI13)=0,0,AI13/SUM(AG13,AI13))</f>
        <v>0</v>
      </c>
      <c r="AK13" s="555">
        <f>COUNTIF(C13:AF13,"=N/A")</f>
        <v>0</v>
      </c>
    </row>
    <row r="14" spans="1:37" s="113" customFormat="1" ht="25.5">
      <c r="A14" s="637" t="s">
        <v>613</v>
      </c>
      <c r="B14" s="530" t="s">
        <v>264</v>
      </c>
      <c r="C14" s="541"/>
      <c r="D14" s="147"/>
      <c r="E14" s="147"/>
      <c r="F14" s="147"/>
      <c r="G14" s="147"/>
      <c r="H14" s="147"/>
      <c r="I14" s="147"/>
      <c r="J14" s="147"/>
      <c r="K14" s="147"/>
      <c r="L14" s="147"/>
      <c r="M14" s="71"/>
      <c r="N14" s="147"/>
      <c r="O14" s="147"/>
      <c r="P14" s="147"/>
      <c r="Q14" s="147"/>
      <c r="R14" s="147"/>
      <c r="S14" s="147"/>
      <c r="T14" s="147"/>
      <c r="U14" s="147"/>
      <c r="V14" s="147"/>
      <c r="W14" s="71"/>
      <c r="X14" s="147"/>
      <c r="Y14" s="147"/>
      <c r="Z14" s="147"/>
      <c r="AA14" s="147"/>
      <c r="AB14" s="147"/>
      <c r="AC14" s="147"/>
      <c r="AD14" s="147"/>
      <c r="AE14" s="147"/>
      <c r="AF14" s="73"/>
      <c r="AG14" s="638">
        <f>COUNTIF(C14:AF14,"=Met")</f>
        <v>0</v>
      </c>
      <c r="AH14" s="552">
        <f>IF(SUM(AG14,AI14)=0,0,AG14/SUM(AG14,AI14))</f>
        <v>0</v>
      </c>
      <c r="AI14" s="639">
        <f>COUNTIF(C14:AF14,"=Not Met")</f>
        <v>0</v>
      </c>
      <c r="AJ14" s="552">
        <f>IF(SUM(AG14,AI14)=0,0,AI14/SUM(AG14,AI14))</f>
        <v>0</v>
      </c>
      <c r="AK14" s="640">
        <f>COUNTIF(C14:AF14,"=N/A")</f>
        <v>0</v>
      </c>
    </row>
    <row r="15" spans="1:37" s="113" customFormat="1" ht="25.5">
      <c r="A15" s="119" t="s">
        <v>614</v>
      </c>
      <c r="B15" s="641" t="s">
        <v>265</v>
      </c>
      <c r="C15" s="541"/>
      <c r="D15" s="147"/>
      <c r="E15" s="147"/>
      <c r="F15" s="147"/>
      <c r="G15" s="147"/>
      <c r="H15" s="147"/>
      <c r="I15" s="147"/>
      <c r="J15" s="147"/>
      <c r="K15" s="147"/>
      <c r="L15" s="147"/>
      <c r="M15" s="71"/>
      <c r="N15" s="147"/>
      <c r="O15" s="147"/>
      <c r="P15" s="147"/>
      <c r="Q15" s="147"/>
      <c r="R15" s="147"/>
      <c r="S15" s="147"/>
      <c r="T15" s="147"/>
      <c r="U15" s="147"/>
      <c r="V15" s="147"/>
      <c r="W15" s="71"/>
      <c r="X15" s="147"/>
      <c r="Y15" s="147"/>
      <c r="Z15" s="147"/>
      <c r="AA15" s="147"/>
      <c r="AB15" s="147"/>
      <c r="AC15" s="147"/>
      <c r="AD15" s="147"/>
      <c r="AE15" s="147"/>
      <c r="AF15" s="73"/>
      <c r="AG15" s="179">
        <f>COUNTIF(C15:AF15,"=Met")</f>
        <v>0</v>
      </c>
      <c r="AH15" s="180">
        <f>IF(SUM(AG15,AI15)=0,0,AG15/SUM(AG15,AI15))</f>
        <v>0</v>
      </c>
      <c r="AI15" s="181">
        <f>COUNTIF(C15:AF15,"=Not Met")</f>
        <v>0</v>
      </c>
      <c r="AJ15" s="180">
        <f>IF(SUM(AG15,AI15)=0,0,AI15/SUM(AG15,AI15))</f>
        <v>0</v>
      </c>
      <c r="AK15" s="182">
        <f>COUNTIF(C15:AF15,"=N/A")</f>
        <v>0</v>
      </c>
    </row>
    <row r="16" spans="1:37" s="113" customFormat="1" ht="26.25" thickBot="1">
      <c r="A16" s="120" t="s">
        <v>615</v>
      </c>
      <c r="B16" s="642" t="s">
        <v>107</v>
      </c>
      <c r="C16" s="544"/>
      <c r="D16" s="619"/>
      <c r="E16" s="619"/>
      <c r="F16" s="619"/>
      <c r="G16" s="619"/>
      <c r="H16" s="619"/>
      <c r="I16" s="619"/>
      <c r="J16" s="619"/>
      <c r="K16" s="619"/>
      <c r="L16" s="619"/>
      <c r="M16" s="621"/>
      <c r="N16" s="619"/>
      <c r="O16" s="619"/>
      <c r="P16" s="619"/>
      <c r="Q16" s="619"/>
      <c r="R16" s="619"/>
      <c r="S16" s="619"/>
      <c r="T16" s="619"/>
      <c r="U16" s="619"/>
      <c r="V16" s="619"/>
      <c r="W16" s="621"/>
      <c r="X16" s="619"/>
      <c r="Y16" s="619"/>
      <c r="Z16" s="619"/>
      <c r="AA16" s="619"/>
      <c r="AB16" s="619"/>
      <c r="AC16" s="619"/>
      <c r="AD16" s="619"/>
      <c r="AE16" s="619"/>
      <c r="AF16" s="620"/>
      <c r="AG16" s="517">
        <f>COUNTIF(C16:AF16,"=Met")</f>
        <v>0</v>
      </c>
      <c r="AH16" s="518">
        <f>IF(SUM(AG16,AI16)=0,0,AG16/SUM(AG16,AI16))</f>
        <v>0</v>
      </c>
      <c r="AI16" s="519">
        <f>COUNTIF(C16:AF16,"=Not Met")</f>
        <v>0</v>
      </c>
      <c r="AJ16" s="518">
        <f>IF(SUM(AG16,AI16)=0,0,AI16/SUM(AG16,AI16))</f>
        <v>0</v>
      </c>
      <c r="AK16" s="520">
        <f>COUNTIF(C16:AF16,"=N/A")</f>
        <v>0</v>
      </c>
    </row>
    <row r="17" spans="1:37" s="14" customFormat="1" ht="13.9" customHeight="1" thickBot="1">
      <c r="A17" s="107"/>
      <c r="B17" s="79" t="s">
        <v>55</v>
      </c>
      <c r="C17" s="604"/>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6"/>
      <c r="AG17" s="78"/>
      <c r="AH17" s="78"/>
      <c r="AI17" s="78"/>
      <c r="AJ17" s="78"/>
      <c r="AK17" s="78"/>
    </row>
    <row r="18" spans="1:37" s="113" customFormat="1" ht="13.9" customHeight="1" thickBot="1">
      <c r="A18" s="121"/>
      <c r="B18" s="122"/>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24"/>
      <c r="AH18" s="167"/>
      <c r="AI18" s="124"/>
      <c r="AJ18" s="167"/>
      <c r="AK18" s="124"/>
    </row>
    <row r="19" spans="1:37" s="113" customFormat="1" ht="13.9" customHeight="1">
      <c r="A19" s="121"/>
      <c r="B19" s="79" t="s">
        <v>56</v>
      </c>
      <c r="C19" s="97">
        <f t="shared" ref="C19:AF19" si="5">COUNTIF(C13:C16,"=Met")</f>
        <v>0</v>
      </c>
      <c r="D19" s="98">
        <f t="shared" si="5"/>
        <v>0</v>
      </c>
      <c r="E19" s="98">
        <f t="shared" si="5"/>
        <v>0</v>
      </c>
      <c r="F19" s="98">
        <f t="shared" si="5"/>
        <v>0</v>
      </c>
      <c r="G19" s="98">
        <f t="shared" si="5"/>
        <v>0</v>
      </c>
      <c r="H19" s="98">
        <f t="shared" si="5"/>
        <v>0</v>
      </c>
      <c r="I19" s="98">
        <f t="shared" si="5"/>
        <v>0</v>
      </c>
      <c r="J19" s="98">
        <f t="shared" si="5"/>
        <v>0</v>
      </c>
      <c r="K19" s="98">
        <f t="shared" si="5"/>
        <v>0</v>
      </c>
      <c r="L19" s="98">
        <f t="shared" si="5"/>
        <v>0</v>
      </c>
      <c r="M19" s="98">
        <f t="shared" si="5"/>
        <v>0</v>
      </c>
      <c r="N19" s="98">
        <f t="shared" si="5"/>
        <v>0</v>
      </c>
      <c r="O19" s="98">
        <f t="shared" si="5"/>
        <v>0</v>
      </c>
      <c r="P19" s="98">
        <f t="shared" si="5"/>
        <v>0</v>
      </c>
      <c r="Q19" s="98">
        <f t="shared" si="5"/>
        <v>0</v>
      </c>
      <c r="R19" s="98">
        <f t="shared" si="5"/>
        <v>0</v>
      </c>
      <c r="S19" s="98">
        <f t="shared" si="5"/>
        <v>0</v>
      </c>
      <c r="T19" s="98">
        <f t="shared" si="5"/>
        <v>0</v>
      </c>
      <c r="U19" s="98">
        <f t="shared" si="5"/>
        <v>0</v>
      </c>
      <c r="V19" s="98">
        <f t="shared" si="5"/>
        <v>0</v>
      </c>
      <c r="W19" s="98">
        <f t="shared" si="5"/>
        <v>0</v>
      </c>
      <c r="X19" s="98">
        <f t="shared" si="5"/>
        <v>0</v>
      </c>
      <c r="Y19" s="98">
        <f t="shared" si="5"/>
        <v>0</v>
      </c>
      <c r="Z19" s="98">
        <f t="shared" si="5"/>
        <v>0</v>
      </c>
      <c r="AA19" s="98">
        <f t="shared" si="5"/>
        <v>0</v>
      </c>
      <c r="AB19" s="98">
        <f t="shared" si="5"/>
        <v>0</v>
      </c>
      <c r="AC19" s="98">
        <f t="shared" si="5"/>
        <v>0</v>
      </c>
      <c r="AD19" s="98">
        <f t="shared" si="5"/>
        <v>0</v>
      </c>
      <c r="AE19" s="98">
        <f t="shared" si="5"/>
        <v>0</v>
      </c>
      <c r="AF19" s="99">
        <f t="shared" si="5"/>
        <v>0</v>
      </c>
      <c r="AG19" s="124"/>
      <c r="AH19" s="167"/>
      <c r="AI19" s="124"/>
      <c r="AJ19" s="167"/>
      <c r="AK19" s="124"/>
    </row>
    <row r="20" spans="1:37" s="113" customFormat="1" ht="13.9" customHeight="1">
      <c r="A20" s="121"/>
      <c r="B20" s="79" t="s">
        <v>57</v>
      </c>
      <c r="C20" s="80">
        <f t="shared" ref="C20:AF20" si="6">IF(SUM(C19,C21)=0,0,C19/SUM(C19,C21))</f>
        <v>0</v>
      </c>
      <c r="D20" s="81">
        <f t="shared" si="6"/>
        <v>0</v>
      </c>
      <c r="E20" s="81">
        <f t="shared" si="6"/>
        <v>0</v>
      </c>
      <c r="F20" s="81">
        <f t="shared" si="6"/>
        <v>0</v>
      </c>
      <c r="G20" s="81">
        <f t="shared" si="6"/>
        <v>0</v>
      </c>
      <c r="H20" s="81">
        <f t="shared" si="6"/>
        <v>0</v>
      </c>
      <c r="I20" s="81">
        <f t="shared" si="6"/>
        <v>0</v>
      </c>
      <c r="J20" s="81">
        <f t="shared" si="6"/>
        <v>0</v>
      </c>
      <c r="K20" s="81">
        <f t="shared" si="6"/>
        <v>0</v>
      </c>
      <c r="L20" s="81">
        <f t="shared" si="6"/>
        <v>0</v>
      </c>
      <c r="M20" s="81">
        <f t="shared" si="6"/>
        <v>0</v>
      </c>
      <c r="N20" s="81">
        <f t="shared" si="6"/>
        <v>0</v>
      </c>
      <c r="O20" s="81">
        <f t="shared" si="6"/>
        <v>0</v>
      </c>
      <c r="P20" s="81">
        <f t="shared" si="6"/>
        <v>0</v>
      </c>
      <c r="Q20" s="81">
        <f t="shared" si="6"/>
        <v>0</v>
      </c>
      <c r="R20" s="81">
        <f t="shared" si="6"/>
        <v>0</v>
      </c>
      <c r="S20" s="81">
        <f t="shared" si="6"/>
        <v>0</v>
      </c>
      <c r="T20" s="81">
        <f t="shared" si="6"/>
        <v>0</v>
      </c>
      <c r="U20" s="81">
        <f t="shared" si="6"/>
        <v>0</v>
      </c>
      <c r="V20" s="81">
        <f t="shared" si="6"/>
        <v>0</v>
      </c>
      <c r="W20" s="81">
        <f t="shared" si="6"/>
        <v>0</v>
      </c>
      <c r="X20" s="81">
        <f t="shared" si="6"/>
        <v>0</v>
      </c>
      <c r="Y20" s="81">
        <f t="shared" si="6"/>
        <v>0</v>
      </c>
      <c r="Z20" s="81">
        <f t="shared" si="6"/>
        <v>0</v>
      </c>
      <c r="AA20" s="81">
        <f t="shared" si="6"/>
        <v>0</v>
      </c>
      <c r="AB20" s="81">
        <f t="shared" si="6"/>
        <v>0</v>
      </c>
      <c r="AC20" s="81">
        <f t="shared" si="6"/>
        <v>0</v>
      </c>
      <c r="AD20" s="81">
        <f t="shared" si="6"/>
        <v>0</v>
      </c>
      <c r="AE20" s="81">
        <f t="shared" si="6"/>
        <v>0</v>
      </c>
      <c r="AF20" s="82">
        <f t="shared" si="6"/>
        <v>0</v>
      </c>
      <c r="AG20" s="124"/>
      <c r="AH20" s="167"/>
      <c r="AI20" s="124"/>
      <c r="AJ20" s="167"/>
      <c r="AK20" s="124"/>
    </row>
    <row r="21" spans="1:37" s="113" customFormat="1" ht="13.9" customHeight="1">
      <c r="A21" s="121"/>
      <c r="B21" s="79" t="s">
        <v>58</v>
      </c>
      <c r="C21" s="100">
        <f t="shared" ref="C21:AF21" si="7">COUNTIF(C13:C16,"=Not Met")</f>
        <v>0</v>
      </c>
      <c r="D21" s="101">
        <f t="shared" si="7"/>
        <v>0</v>
      </c>
      <c r="E21" s="101">
        <f t="shared" si="7"/>
        <v>0</v>
      </c>
      <c r="F21" s="101">
        <f t="shared" si="7"/>
        <v>0</v>
      </c>
      <c r="G21" s="101">
        <f t="shared" si="7"/>
        <v>0</v>
      </c>
      <c r="H21" s="101">
        <f t="shared" si="7"/>
        <v>0</v>
      </c>
      <c r="I21" s="101">
        <f t="shared" si="7"/>
        <v>0</v>
      </c>
      <c r="J21" s="101">
        <f t="shared" si="7"/>
        <v>0</v>
      </c>
      <c r="K21" s="101">
        <f t="shared" si="7"/>
        <v>0</v>
      </c>
      <c r="L21" s="101">
        <f t="shared" si="7"/>
        <v>0</v>
      </c>
      <c r="M21" s="101">
        <f t="shared" si="7"/>
        <v>0</v>
      </c>
      <c r="N21" s="101">
        <f t="shared" si="7"/>
        <v>0</v>
      </c>
      <c r="O21" s="101">
        <f t="shared" si="7"/>
        <v>0</v>
      </c>
      <c r="P21" s="101">
        <f t="shared" si="7"/>
        <v>0</v>
      </c>
      <c r="Q21" s="101">
        <f t="shared" si="7"/>
        <v>0</v>
      </c>
      <c r="R21" s="101">
        <f t="shared" si="7"/>
        <v>0</v>
      </c>
      <c r="S21" s="101">
        <f t="shared" si="7"/>
        <v>0</v>
      </c>
      <c r="T21" s="101">
        <f t="shared" si="7"/>
        <v>0</v>
      </c>
      <c r="U21" s="101">
        <f t="shared" si="7"/>
        <v>0</v>
      </c>
      <c r="V21" s="101">
        <f t="shared" si="7"/>
        <v>0</v>
      </c>
      <c r="W21" s="101">
        <f t="shared" si="7"/>
        <v>0</v>
      </c>
      <c r="X21" s="101">
        <f t="shared" si="7"/>
        <v>0</v>
      </c>
      <c r="Y21" s="101">
        <f t="shared" si="7"/>
        <v>0</v>
      </c>
      <c r="Z21" s="101">
        <f t="shared" si="7"/>
        <v>0</v>
      </c>
      <c r="AA21" s="101">
        <f t="shared" si="7"/>
        <v>0</v>
      </c>
      <c r="AB21" s="101">
        <f t="shared" si="7"/>
        <v>0</v>
      </c>
      <c r="AC21" s="101">
        <f t="shared" si="7"/>
        <v>0</v>
      </c>
      <c r="AD21" s="101">
        <f t="shared" si="7"/>
        <v>0</v>
      </c>
      <c r="AE21" s="101">
        <f t="shared" si="7"/>
        <v>0</v>
      </c>
      <c r="AF21" s="102">
        <f t="shared" si="7"/>
        <v>0</v>
      </c>
      <c r="AG21" s="124"/>
      <c r="AH21" s="167"/>
      <c r="AI21" s="124"/>
      <c r="AJ21" s="167"/>
      <c r="AK21" s="124"/>
    </row>
    <row r="22" spans="1:37" s="113" customFormat="1" ht="13.9" customHeight="1">
      <c r="A22" s="121"/>
      <c r="B22" s="79" t="s">
        <v>59</v>
      </c>
      <c r="C22" s="80">
        <f t="shared" ref="C22:AF22" si="8">IF(SUM(C19,C21)=0,0,C21/SUM(C19,C21))</f>
        <v>0</v>
      </c>
      <c r="D22" s="81">
        <f t="shared" si="8"/>
        <v>0</v>
      </c>
      <c r="E22" s="81">
        <f t="shared" si="8"/>
        <v>0</v>
      </c>
      <c r="F22" s="81">
        <f t="shared" si="8"/>
        <v>0</v>
      </c>
      <c r="G22" s="81">
        <f t="shared" si="8"/>
        <v>0</v>
      </c>
      <c r="H22" s="81">
        <f t="shared" si="8"/>
        <v>0</v>
      </c>
      <c r="I22" s="81">
        <f t="shared" si="8"/>
        <v>0</v>
      </c>
      <c r="J22" s="81">
        <f t="shared" si="8"/>
        <v>0</v>
      </c>
      <c r="K22" s="81">
        <f t="shared" si="8"/>
        <v>0</v>
      </c>
      <c r="L22" s="81">
        <f t="shared" si="8"/>
        <v>0</v>
      </c>
      <c r="M22" s="81">
        <f t="shared" si="8"/>
        <v>0</v>
      </c>
      <c r="N22" s="81">
        <f t="shared" si="8"/>
        <v>0</v>
      </c>
      <c r="O22" s="81">
        <f t="shared" si="8"/>
        <v>0</v>
      </c>
      <c r="P22" s="81">
        <f t="shared" si="8"/>
        <v>0</v>
      </c>
      <c r="Q22" s="81">
        <f t="shared" si="8"/>
        <v>0</v>
      </c>
      <c r="R22" s="81">
        <f t="shared" si="8"/>
        <v>0</v>
      </c>
      <c r="S22" s="81">
        <f t="shared" si="8"/>
        <v>0</v>
      </c>
      <c r="T22" s="81">
        <f t="shared" si="8"/>
        <v>0</v>
      </c>
      <c r="U22" s="81">
        <f t="shared" si="8"/>
        <v>0</v>
      </c>
      <c r="V22" s="81">
        <f t="shared" si="8"/>
        <v>0</v>
      </c>
      <c r="W22" s="81">
        <f t="shared" si="8"/>
        <v>0</v>
      </c>
      <c r="X22" s="81">
        <f t="shared" si="8"/>
        <v>0</v>
      </c>
      <c r="Y22" s="81">
        <f t="shared" si="8"/>
        <v>0</v>
      </c>
      <c r="Z22" s="81">
        <f t="shared" si="8"/>
        <v>0</v>
      </c>
      <c r="AA22" s="81">
        <f t="shared" si="8"/>
        <v>0</v>
      </c>
      <c r="AB22" s="81">
        <f t="shared" si="8"/>
        <v>0</v>
      </c>
      <c r="AC22" s="81">
        <f t="shared" si="8"/>
        <v>0</v>
      </c>
      <c r="AD22" s="81">
        <f t="shared" si="8"/>
        <v>0</v>
      </c>
      <c r="AE22" s="81">
        <f t="shared" si="8"/>
        <v>0</v>
      </c>
      <c r="AF22" s="82">
        <f t="shared" si="8"/>
        <v>0</v>
      </c>
      <c r="AG22" s="124"/>
      <c r="AH22" s="167"/>
      <c r="AI22" s="124"/>
      <c r="AJ22" s="167"/>
      <c r="AK22" s="124"/>
    </row>
    <row r="23" spans="1:37" s="113" customFormat="1" ht="13.9" customHeight="1" thickBot="1">
      <c r="A23" s="121"/>
      <c r="B23" s="79" t="s">
        <v>60</v>
      </c>
      <c r="C23" s="139">
        <f>COUNTIF(C13:C16,"=N/A")</f>
        <v>0</v>
      </c>
      <c r="D23" s="140">
        <f t="shared" ref="D23:AF23" si="9">COUNTIF(D13:D16,"=N/A")</f>
        <v>0</v>
      </c>
      <c r="E23" s="140">
        <f t="shared" si="9"/>
        <v>0</v>
      </c>
      <c r="F23" s="140">
        <f t="shared" si="9"/>
        <v>0</v>
      </c>
      <c r="G23" s="140">
        <f t="shared" si="9"/>
        <v>0</v>
      </c>
      <c r="H23" s="140">
        <f t="shared" si="9"/>
        <v>0</v>
      </c>
      <c r="I23" s="140">
        <f t="shared" si="9"/>
        <v>0</v>
      </c>
      <c r="J23" s="140">
        <f t="shared" si="9"/>
        <v>0</v>
      </c>
      <c r="K23" s="140">
        <f t="shared" si="9"/>
        <v>0</v>
      </c>
      <c r="L23" s="140">
        <f t="shared" si="9"/>
        <v>0</v>
      </c>
      <c r="M23" s="140">
        <f t="shared" si="9"/>
        <v>0</v>
      </c>
      <c r="N23" s="140">
        <f t="shared" si="9"/>
        <v>0</v>
      </c>
      <c r="O23" s="140">
        <f t="shared" si="9"/>
        <v>0</v>
      </c>
      <c r="P23" s="140">
        <f t="shared" si="9"/>
        <v>0</v>
      </c>
      <c r="Q23" s="140">
        <f t="shared" si="9"/>
        <v>0</v>
      </c>
      <c r="R23" s="140">
        <f t="shared" si="9"/>
        <v>0</v>
      </c>
      <c r="S23" s="140">
        <f t="shared" si="9"/>
        <v>0</v>
      </c>
      <c r="T23" s="140">
        <f t="shared" si="9"/>
        <v>0</v>
      </c>
      <c r="U23" s="140">
        <f t="shared" si="9"/>
        <v>0</v>
      </c>
      <c r="V23" s="140">
        <f t="shared" si="9"/>
        <v>0</v>
      </c>
      <c r="W23" s="140">
        <f t="shared" si="9"/>
        <v>0</v>
      </c>
      <c r="X23" s="140">
        <f t="shared" si="9"/>
        <v>0</v>
      </c>
      <c r="Y23" s="140">
        <f t="shared" si="9"/>
        <v>0</v>
      </c>
      <c r="Z23" s="140">
        <f t="shared" si="9"/>
        <v>0</v>
      </c>
      <c r="AA23" s="140">
        <f t="shared" si="9"/>
        <v>0</v>
      </c>
      <c r="AB23" s="140">
        <f t="shared" si="9"/>
        <v>0</v>
      </c>
      <c r="AC23" s="140">
        <f t="shared" si="9"/>
        <v>0</v>
      </c>
      <c r="AD23" s="140">
        <f t="shared" si="9"/>
        <v>0</v>
      </c>
      <c r="AE23" s="140">
        <f t="shared" si="9"/>
        <v>0</v>
      </c>
      <c r="AF23" s="141">
        <f t="shared" si="9"/>
        <v>0</v>
      </c>
      <c r="AG23" s="92"/>
      <c r="AH23" s="92"/>
      <c r="AI23" s="92"/>
      <c r="AJ23" s="92"/>
      <c r="AK23" s="92"/>
    </row>
    <row r="24" spans="1:37" s="113" customFormat="1" ht="13.9" customHeight="1" thickBot="1">
      <c r="A24" s="859"/>
      <c r="B24" s="860"/>
      <c r="C24" s="860"/>
      <c r="D24" s="860"/>
      <c r="E24" s="860"/>
      <c r="F24" s="860"/>
      <c r="G24" s="860"/>
      <c r="H24" s="860"/>
      <c r="I24" s="860"/>
      <c r="J24" s="860"/>
      <c r="K24" s="860"/>
      <c r="L24" s="860"/>
      <c r="M24" s="860"/>
      <c r="N24" s="860"/>
      <c r="O24" s="860"/>
      <c r="P24" s="860"/>
      <c r="Q24" s="860"/>
      <c r="R24" s="860"/>
      <c r="S24" s="860"/>
      <c r="T24" s="860"/>
      <c r="U24" s="860"/>
      <c r="V24" s="860"/>
      <c r="W24" s="860"/>
      <c r="X24" s="860"/>
      <c r="Y24" s="860"/>
      <c r="Z24" s="860"/>
      <c r="AA24" s="860"/>
      <c r="AB24" s="860"/>
      <c r="AC24" s="860"/>
      <c r="AD24" s="860"/>
      <c r="AE24" s="860"/>
      <c r="AF24" s="860"/>
      <c r="AG24" s="860"/>
      <c r="AH24" s="860"/>
      <c r="AI24" s="860"/>
      <c r="AJ24" s="860"/>
      <c r="AK24" s="860"/>
    </row>
    <row r="25" spans="1:37" s="14" customFormat="1" ht="13.9" customHeight="1">
      <c r="A25" s="77"/>
      <c r="B25" s="83"/>
      <c r="C25" s="84" t="s">
        <v>61</v>
      </c>
      <c r="D25" s="85"/>
      <c r="E25" s="85"/>
      <c r="F25" s="85"/>
      <c r="G25" s="85"/>
      <c r="H25" s="85"/>
      <c r="I25" s="85"/>
      <c r="J25" s="85"/>
      <c r="K25" s="85"/>
      <c r="L25" s="86"/>
      <c r="M25" s="84" t="s">
        <v>62</v>
      </c>
      <c r="N25" s="85"/>
      <c r="O25" s="85"/>
      <c r="P25" s="85"/>
      <c r="Q25" s="85"/>
      <c r="R25" s="85"/>
      <c r="S25" s="85"/>
      <c r="T25" s="85"/>
      <c r="U25" s="85"/>
      <c r="V25" s="86"/>
      <c r="W25" s="84" t="s">
        <v>63</v>
      </c>
      <c r="X25" s="85"/>
      <c r="Y25" s="85"/>
      <c r="Z25" s="85"/>
      <c r="AA25" s="85"/>
      <c r="AB25" s="85"/>
      <c r="AC25" s="85"/>
      <c r="AD25" s="85"/>
      <c r="AE25" s="85"/>
      <c r="AF25" s="86"/>
      <c r="AG25" s="87"/>
      <c r="AH25" s="88"/>
      <c r="AI25" s="88"/>
      <c r="AJ25" s="88"/>
      <c r="AK25" s="88"/>
    </row>
    <row r="26" spans="1:37" s="14" customFormat="1" ht="70.150000000000006" customHeight="1" thickBot="1">
      <c r="A26" s="77"/>
      <c r="B26" s="89"/>
      <c r="C26" s="856"/>
      <c r="D26" s="857"/>
      <c r="E26" s="857"/>
      <c r="F26" s="857"/>
      <c r="G26" s="857"/>
      <c r="H26" s="857"/>
      <c r="I26" s="857"/>
      <c r="J26" s="857"/>
      <c r="K26" s="857"/>
      <c r="L26" s="858"/>
      <c r="M26" s="856"/>
      <c r="N26" s="857"/>
      <c r="O26" s="857"/>
      <c r="P26" s="857"/>
      <c r="Q26" s="857"/>
      <c r="R26" s="857"/>
      <c r="S26" s="857"/>
      <c r="T26" s="857"/>
      <c r="U26" s="857"/>
      <c r="V26" s="858"/>
      <c r="W26" s="856"/>
      <c r="X26" s="857"/>
      <c r="Y26" s="857"/>
      <c r="Z26" s="857"/>
      <c r="AA26" s="857"/>
      <c r="AB26" s="857"/>
      <c r="AC26" s="857"/>
      <c r="AD26" s="857"/>
      <c r="AE26" s="857"/>
      <c r="AF26" s="858"/>
      <c r="AG26" s="89"/>
      <c r="AH26" s="89"/>
      <c r="AI26" s="89"/>
      <c r="AJ26" s="89"/>
      <c r="AK26" s="89"/>
    </row>
    <row r="27" spans="1:37" s="113" customFormat="1">
      <c r="A27" s="121"/>
      <c r="B27" s="126"/>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92"/>
      <c r="AH27" s="92"/>
      <c r="AI27" s="92"/>
      <c r="AJ27" s="92"/>
      <c r="AK27" s="92"/>
    </row>
    <row r="28" spans="1:37" s="113" customFormat="1">
      <c r="A28" s="121"/>
      <c r="B28" s="126"/>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90"/>
      <c r="AH28" s="90"/>
      <c r="AI28" s="90"/>
      <c r="AJ28" s="90"/>
      <c r="AK28" s="90"/>
    </row>
    <row r="29" spans="1:37" s="113" customFormat="1">
      <c r="A29" s="121"/>
      <c r="B29" s="126"/>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90"/>
      <c r="AH29" s="90"/>
      <c r="AI29" s="90"/>
      <c r="AJ29" s="90"/>
      <c r="AK29" s="90"/>
    </row>
    <row r="30" spans="1:37" s="113" customFormat="1">
      <c r="A30" s="121"/>
      <c r="B30" s="126"/>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90"/>
      <c r="AH30" s="90"/>
      <c r="AI30" s="90"/>
      <c r="AJ30" s="90"/>
      <c r="AK30" s="90"/>
    </row>
    <row r="31" spans="1:37" s="113" customFormat="1">
      <c r="A31" s="121"/>
      <c r="B31" s="126"/>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90"/>
      <c r="AH31" s="90"/>
      <c r="AI31" s="90"/>
      <c r="AJ31" s="90"/>
      <c r="AK31" s="90"/>
    </row>
    <row r="32" spans="1:37" s="113" customFormat="1">
      <c r="A32" s="121"/>
      <c r="B32" s="126"/>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90"/>
      <c r="AH32" s="90"/>
      <c r="AI32" s="90"/>
      <c r="AJ32" s="90"/>
      <c r="AK32" s="90"/>
    </row>
    <row r="33" spans="1:37" s="113" customFormat="1">
      <c r="A33" s="121"/>
      <c r="B33" s="126"/>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90"/>
      <c r="AH33" s="90"/>
      <c r="AI33" s="90"/>
      <c r="AJ33" s="90"/>
      <c r="AK33" s="90"/>
    </row>
    <row r="34" spans="1:37" s="113" customFormat="1">
      <c r="A34" s="121"/>
      <c r="B34" s="126"/>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90"/>
      <c r="AH34" s="90"/>
      <c r="AI34" s="90"/>
      <c r="AJ34" s="90"/>
      <c r="AK34" s="90"/>
    </row>
    <row r="35" spans="1:37" s="113" customFormat="1">
      <c r="A35" s="121"/>
      <c r="B35" s="126"/>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90"/>
      <c r="AH35" s="90"/>
      <c r="AI35" s="90"/>
      <c r="AJ35" s="90"/>
      <c r="AK35" s="90"/>
    </row>
    <row r="36" spans="1:37" s="113" customFormat="1">
      <c r="A36" s="121"/>
      <c r="B36" s="126"/>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90"/>
      <c r="AH36" s="90"/>
      <c r="AI36" s="90"/>
      <c r="AJ36" s="90"/>
      <c r="AK36" s="90"/>
    </row>
    <row r="37" spans="1:37" s="113" customFormat="1">
      <c r="A37" s="121"/>
      <c r="B37" s="124"/>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4"/>
      <c r="AG37" s="90"/>
      <c r="AH37" s="90"/>
      <c r="AI37" s="90"/>
      <c r="AJ37" s="90"/>
      <c r="AK37" s="90"/>
    </row>
    <row r="38" spans="1:37" s="113" customFormat="1">
      <c r="A38" s="121"/>
      <c r="B38" s="124"/>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4"/>
      <c r="AG38" s="90"/>
      <c r="AH38" s="90"/>
      <c r="AI38" s="90"/>
      <c r="AJ38" s="90"/>
      <c r="AK38" s="90"/>
    </row>
    <row r="39" spans="1:37" s="113" customFormat="1">
      <c r="A39" s="121"/>
      <c r="B39" s="124"/>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4"/>
      <c r="AG39" s="90"/>
      <c r="AH39" s="90"/>
      <c r="AI39" s="90"/>
      <c r="AJ39" s="90"/>
      <c r="AK39" s="90"/>
    </row>
    <row r="40" spans="1:37" s="113" customFormat="1">
      <c r="A40" s="121"/>
      <c r="B40" s="124"/>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4"/>
      <c r="AG40" s="90"/>
      <c r="AH40" s="90"/>
      <c r="AI40" s="90"/>
      <c r="AJ40" s="90"/>
      <c r="AK40" s="90"/>
    </row>
    <row r="41" spans="1:37" s="113" customFormat="1">
      <c r="A41" s="121"/>
      <c r="B41" s="124"/>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4"/>
      <c r="AG41" s="90"/>
      <c r="AH41" s="90"/>
      <c r="AI41" s="90"/>
      <c r="AJ41" s="90"/>
      <c r="AK41" s="90"/>
    </row>
    <row r="42" spans="1:37" s="113" customFormat="1">
      <c r="A42" s="121"/>
      <c r="B42" s="124"/>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4"/>
      <c r="AG42" s="90"/>
      <c r="AH42" s="90"/>
      <c r="AI42" s="90"/>
      <c r="AJ42" s="90"/>
      <c r="AK42" s="90"/>
    </row>
    <row r="43" spans="1:37" s="113" customFormat="1">
      <c r="A43" s="121"/>
      <c r="B43" s="124"/>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4"/>
      <c r="AG43" s="90"/>
      <c r="AH43" s="90"/>
      <c r="AI43" s="90"/>
      <c r="AJ43" s="90"/>
      <c r="AK43" s="90"/>
    </row>
    <row r="44" spans="1:37" s="113" customFormat="1">
      <c r="A44" s="121"/>
      <c r="B44" s="124"/>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4"/>
      <c r="AG44" s="90"/>
      <c r="AH44" s="90"/>
      <c r="AI44" s="90"/>
      <c r="AJ44" s="90"/>
      <c r="AK44" s="90"/>
    </row>
    <row r="45" spans="1:37" s="113" customFormat="1">
      <c r="A45" s="121"/>
      <c r="B45" s="124"/>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4"/>
      <c r="AG45" s="90"/>
      <c r="AH45" s="90"/>
      <c r="AI45" s="90"/>
      <c r="AJ45" s="90"/>
      <c r="AK45" s="90"/>
    </row>
    <row r="46" spans="1:37" s="113" customFormat="1">
      <c r="A46" s="121"/>
      <c r="B46" s="124"/>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4"/>
      <c r="AG46" s="90"/>
      <c r="AH46" s="90"/>
      <c r="AI46" s="90"/>
      <c r="AJ46" s="90"/>
      <c r="AK46" s="90"/>
    </row>
    <row r="47" spans="1:37" s="113" customFormat="1">
      <c r="A47" s="121"/>
      <c r="B47" s="124"/>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4"/>
      <c r="AG47" s="90"/>
      <c r="AH47" s="90"/>
      <c r="AI47" s="90"/>
      <c r="AJ47" s="90"/>
      <c r="AK47" s="90"/>
    </row>
    <row r="48" spans="1:37" s="113" customFormat="1">
      <c r="A48" s="121"/>
      <c r="B48" s="124"/>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4"/>
      <c r="AG48" s="90"/>
      <c r="AH48" s="90"/>
      <c r="AI48" s="90"/>
      <c r="AJ48" s="90"/>
      <c r="AK48" s="90"/>
    </row>
    <row r="49" spans="1:37" s="113" customFormat="1">
      <c r="A49" s="121"/>
      <c r="B49" s="124"/>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4"/>
      <c r="AG49" s="90"/>
      <c r="AH49" s="90"/>
      <c r="AI49" s="90"/>
      <c r="AJ49" s="90"/>
      <c r="AK49" s="90"/>
    </row>
    <row r="50" spans="1:37" s="113" customFormat="1">
      <c r="A50" s="121"/>
      <c r="B50" s="124"/>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4"/>
      <c r="AG50" s="90"/>
      <c r="AH50" s="90"/>
      <c r="AI50" s="90"/>
      <c r="AJ50" s="90"/>
      <c r="AK50" s="90"/>
    </row>
    <row r="51" spans="1:37" s="113" customFormat="1">
      <c r="A51" s="121"/>
      <c r="B51" s="124"/>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4"/>
      <c r="AG51" s="90"/>
      <c r="AH51" s="90"/>
      <c r="AI51" s="90"/>
      <c r="AJ51" s="90"/>
      <c r="AK51" s="90"/>
    </row>
    <row r="52" spans="1:37" s="113" customFormat="1">
      <c r="A52" s="121"/>
      <c r="B52" s="124"/>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4"/>
      <c r="AG52" s="90"/>
      <c r="AH52" s="90"/>
      <c r="AI52" s="90"/>
      <c r="AJ52" s="90"/>
      <c r="AK52" s="90"/>
    </row>
    <row r="53" spans="1:37" s="113" customFormat="1">
      <c r="A53" s="121"/>
      <c r="B53" s="124"/>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4"/>
      <c r="AG53" s="90"/>
      <c r="AH53" s="90"/>
      <c r="AI53" s="90"/>
      <c r="AJ53" s="90"/>
      <c r="AK53" s="90"/>
    </row>
    <row r="54" spans="1:37" s="113" customFormat="1">
      <c r="A54" s="121"/>
      <c r="B54" s="124"/>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4"/>
      <c r="AG54" s="90"/>
      <c r="AH54" s="90"/>
      <c r="AI54" s="90"/>
      <c r="AJ54" s="90"/>
      <c r="AK54" s="90"/>
    </row>
    <row r="55" spans="1:37" s="113" customFormat="1">
      <c r="A55" s="121"/>
      <c r="B55" s="124"/>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4"/>
      <c r="AG55" s="90"/>
      <c r="AH55" s="90"/>
      <c r="AI55" s="90"/>
      <c r="AJ55" s="90"/>
      <c r="AK55" s="90"/>
    </row>
    <row r="56" spans="1:37">
      <c r="AG56" s="90"/>
      <c r="AH56" s="90"/>
      <c r="AI56" s="90"/>
      <c r="AJ56" s="90"/>
      <c r="AK56" s="90"/>
    </row>
    <row r="57" spans="1:37">
      <c r="AG57" s="90"/>
      <c r="AH57" s="90"/>
      <c r="AI57" s="90"/>
      <c r="AJ57" s="90"/>
      <c r="AK57" s="90"/>
    </row>
    <row r="58" spans="1:37">
      <c r="AG58" s="90"/>
      <c r="AH58" s="90"/>
      <c r="AI58" s="90"/>
      <c r="AJ58" s="90"/>
      <c r="AK58" s="90"/>
    </row>
    <row r="59" spans="1:37">
      <c r="AG59" s="90"/>
      <c r="AH59" s="90"/>
      <c r="AI59" s="90"/>
      <c r="AJ59" s="90"/>
      <c r="AK59" s="90"/>
    </row>
    <row r="60" spans="1:37">
      <c r="AG60" s="90"/>
      <c r="AH60" s="90"/>
      <c r="AI60" s="90"/>
      <c r="AJ60" s="90"/>
      <c r="AK60" s="90"/>
    </row>
    <row r="61" spans="1:37">
      <c r="AG61" s="90"/>
      <c r="AH61" s="90"/>
      <c r="AI61" s="90"/>
      <c r="AJ61" s="90"/>
      <c r="AK61" s="90"/>
    </row>
    <row r="62" spans="1:37">
      <c r="AG62" s="90"/>
      <c r="AH62" s="90"/>
      <c r="AI62" s="90"/>
      <c r="AJ62" s="90"/>
      <c r="AK62" s="90"/>
    </row>
    <row r="63" spans="1:37">
      <c r="AG63" s="90"/>
      <c r="AH63" s="90"/>
      <c r="AI63" s="90"/>
      <c r="AJ63" s="90"/>
      <c r="AK63" s="90"/>
    </row>
    <row r="64" spans="1:37">
      <c r="AG64" s="90"/>
      <c r="AH64" s="90"/>
      <c r="AI64" s="90"/>
      <c r="AJ64" s="90"/>
      <c r="AK64" s="90"/>
    </row>
    <row r="65" spans="33:37">
      <c r="AG65" s="90"/>
      <c r="AH65" s="90"/>
      <c r="AI65" s="90"/>
      <c r="AJ65" s="90"/>
      <c r="AK65" s="90"/>
    </row>
    <row r="66" spans="33:37">
      <c r="AG66" s="90"/>
      <c r="AH66" s="90"/>
      <c r="AI66" s="90"/>
      <c r="AJ66" s="90"/>
      <c r="AK66" s="90"/>
    </row>
    <row r="67" spans="33:37">
      <c r="AG67" s="90"/>
      <c r="AH67" s="90"/>
      <c r="AI67" s="90"/>
      <c r="AJ67" s="90"/>
      <c r="AK67" s="90"/>
    </row>
    <row r="68" spans="33:37">
      <c r="AG68" s="90"/>
      <c r="AH68" s="90"/>
      <c r="AI68" s="90"/>
      <c r="AJ68" s="90"/>
      <c r="AK68" s="90"/>
    </row>
    <row r="69" spans="33:37">
      <c r="AG69" s="90"/>
      <c r="AH69" s="90"/>
      <c r="AI69" s="90"/>
      <c r="AJ69" s="90"/>
      <c r="AK69" s="90"/>
    </row>
    <row r="70" spans="33:37">
      <c r="AG70" s="90"/>
      <c r="AH70" s="90"/>
      <c r="AI70" s="90"/>
      <c r="AJ70" s="90"/>
      <c r="AK70" s="90"/>
    </row>
    <row r="71" spans="33:37">
      <c r="AG71" s="90"/>
      <c r="AH71" s="90"/>
      <c r="AI71" s="90"/>
      <c r="AJ71" s="90"/>
      <c r="AK71" s="90"/>
    </row>
    <row r="72" spans="33:37">
      <c r="AG72" s="90"/>
      <c r="AH72" s="90"/>
      <c r="AI72" s="90"/>
      <c r="AJ72" s="90"/>
      <c r="AK72" s="90"/>
    </row>
    <row r="73" spans="33:37">
      <c r="AG73" s="90"/>
      <c r="AH73" s="90"/>
      <c r="AI73" s="90"/>
      <c r="AJ73" s="90"/>
      <c r="AK73" s="90"/>
    </row>
    <row r="74" spans="33:37">
      <c r="AG74" s="90"/>
      <c r="AH74" s="90"/>
      <c r="AI74" s="90"/>
      <c r="AJ74" s="90"/>
      <c r="AK74" s="90"/>
    </row>
    <row r="75" spans="33:37">
      <c r="AG75" s="90"/>
      <c r="AH75" s="90"/>
      <c r="AI75" s="90"/>
      <c r="AJ75" s="90"/>
      <c r="AK75" s="90"/>
    </row>
    <row r="76" spans="33:37">
      <c r="AG76" s="90"/>
      <c r="AH76" s="90"/>
      <c r="AI76" s="90"/>
      <c r="AJ76" s="90"/>
      <c r="AK76" s="90"/>
    </row>
    <row r="77" spans="33:37">
      <c r="AG77" s="90"/>
      <c r="AH77" s="90"/>
      <c r="AI77" s="90"/>
      <c r="AJ77" s="90"/>
      <c r="AK77" s="90"/>
    </row>
    <row r="78" spans="33:37">
      <c r="AG78" s="90"/>
      <c r="AH78" s="90"/>
      <c r="AI78" s="90"/>
      <c r="AJ78" s="90"/>
      <c r="AK78" s="90"/>
    </row>
    <row r="79" spans="33:37">
      <c r="AG79" s="90"/>
      <c r="AH79" s="90"/>
      <c r="AI79" s="90"/>
      <c r="AJ79" s="90"/>
      <c r="AK79" s="90"/>
    </row>
    <row r="80" spans="33: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sheetData>
  <sheetProtection sheet="1" objects="1" scenarios="1"/>
  <mergeCells count="5">
    <mergeCell ref="W2:AF2"/>
    <mergeCell ref="A24:AK24"/>
    <mergeCell ref="C26:L26"/>
    <mergeCell ref="M26:V26"/>
    <mergeCell ref="W26:AF26"/>
  </mergeCells>
  <conditionalFormatting sqref="C14:AF16">
    <cfRule type="cellIs" dxfId="61" priority="11" stopIfTrue="1" operator="equal">
      <formula>"Not Met"</formula>
    </cfRule>
    <cfRule type="cellIs" dxfId="60" priority="12" stopIfTrue="1" operator="equal">
      <formula>"N/A"</formula>
    </cfRule>
  </conditionalFormatting>
  <conditionalFormatting sqref="C13:AF13">
    <cfRule type="cellIs" dxfId="59" priority="9" stopIfTrue="1" operator="equal">
      <formula>"Not Met"</formula>
    </cfRule>
    <cfRule type="cellIs" dxfId="58" priority="10" stopIfTrue="1" operator="equal">
      <formula>"N/A"</formula>
    </cfRule>
  </conditionalFormatting>
  <conditionalFormatting sqref="C9:AF11">
    <cfRule type="cellIs" dxfId="57" priority="1" stopIfTrue="1" operator="equal">
      <formula>"Not Met"</formula>
    </cfRule>
    <cfRule type="cellIs" dxfId="56" priority="2" stopIfTrue="1" operator="equal">
      <formula>"N/A"</formula>
    </cfRule>
  </conditionalFormatting>
  <dataValidations count="2">
    <dataValidation type="list" showInputMessage="1" showErrorMessage="1" sqref="C9:C11 D9:L9 C13:AF16">
      <formula1>"Met, Not Met, N/A"</formula1>
    </dataValidation>
    <dataValidation showInputMessage="1" showErrorMessage="1" sqref="M9:AF9 D10:AF11"/>
  </dataValidations>
  <printOptions horizontalCentered="1"/>
  <pageMargins left="0.25" right="0.25" top="0.25" bottom="0.25" header="0" footer="0.03"/>
  <pageSetup paperSize="5" scale="79" orientation="landscape" horizontalDpi="4294967293" verticalDpi="4294967293" r:id="rId1"/>
  <headerFooter alignWithMargins="0">
    <oddFooter>&amp;L&amp;8DHHS Diagnostic Assessment Post-Payment Review Tool – June 4, 2017&amp;R&amp;8&amp;P</oddFooter>
  </headerFooter>
  <colBreaks count="2" manualBreakCount="2">
    <brk id="12" max="27" man="1"/>
    <brk id="22" max="27"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52"/>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186</v>
      </c>
      <c r="C1" s="450"/>
      <c r="D1" s="450"/>
      <c r="E1" s="450"/>
      <c r="F1" s="450"/>
      <c r="G1" s="450"/>
      <c r="H1" s="450"/>
      <c r="I1" s="450"/>
      <c r="J1" s="450"/>
      <c r="K1" s="450"/>
      <c r="L1" s="450"/>
      <c r="M1" s="503" t="s">
        <v>186</v>
      </c>
      <c r="N1" s="450"/>
      <c r="O1" s="450"/>
      <c r="P1" s="450"/>
      <c r="Q1" s="450"/>
      <c r="R1" s="450"/>
      <c r="S1" s="450"/>
      <c r="T1" s="450"/>
      <c r="U1" s="450"/>
      <c r="V1" s="450"/>
      <c r="W1" s="503" t="s">
        <v>186</v>
      </c>
      <c r="X1" s="450"/>
      <c r="Y1" s="450"/>
      <c r="Z1" s="450"/>
      <c r="AA1" s="450"/>
      <c r="AB1" s="450"/>
      <c r="AC1" s="450"/>
      <c r="AD1" s="450"/>
      <c r="AE1" s="450"/>
      <c r="AF1" s="450"/>
    </row>
    <row r="2" spans="1:37" ht="17.25" thickBot="1">
      <c r="A2" s="662"/>
    </row>
    <row r="3" spans="1:37" ht="40.15" customHeight="1" thickBot="1">
      <c r="A3" s="663"/>
      <c r="B3" s="652"/>
      <c r="C3" s="445" t="s">
        <v>187</v>
      </c>
      <c r="D3" s="445"/>
      <c r="E3" s="445"/>
      <c r="F3" s="445"/>
      <c r="G3" s="445"/>
      <c r="H3" s="445"/>
      <c r="I3" s="445"/>
      <c r="J3" s="445"/>
      <c r="K3" s="445"/>
      <c r="L3" s="444"/>
      <c r="M3" s="445" t="s">
        <v>187</v>
      </c>
      <c r="N3" s="445"/>
      <c r="O3" s="445"/>
      <c r="P3" s="445"/>
      <c r="Q3" s="445"/>
      <c r="R3" s="445"/>
      <c r="S3" s="445"/>
      <c r="T3" s="445"/>
      <c r="U3" s="445"/>
      <c r="V3" s="444"/>
      <c r="W3" s="445" t="s">
        <v>187</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67"/>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443"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ht="15" customHeight="1">
      <c r="A10" s="670" t="s">
        <v>38</v>
      </c>
      <c r="B10" s="65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ht="15" customHeight="1">
      <c r="A11" s="670" t="s">
        <v>39</v>
      </c>
      <c r="B11" s="65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76"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58"/>
      <c r="AH12" s="459"/>
      <c r="AI12" s="460"/>
      <c r="AJ12" s="459"/>
      <c r="AK12" s="461"/>
    </row>
    <row r="13" spans="1:37">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76"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76"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76"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90"/>
      <c r="AG41" s="691"/>
      <c r="AH41" s="692"/>
      <c r="AI41" s="693"/>
      <c r="AJ41" s="692"/>
      <c r="AK41" s="694"/>
    </row>
    <row r="42" spans="1:37" ht="26.25" thickTop="1">
      <c r="A42" s="671" t="s">
        <v>295</v>
      </c>
      <c r="B42" s="674" t="s">
        <v>352</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72"/>
      <c r="AG42" s="64">
        <f t="shared" ref="AG42" si="62">COUNTIF(C42:AF42,"=Met")</f>
        <v>0</v>
      </c>
      <c r="AH42" s="65">
        <f t="shared" ref="AH42" si="63">IF(SUM(AG42,AI42)=0,0,AG42/SUM(AG42,AI42))</f>
        <v>0</v>
      </c>
      <c r="AI42" s="66">
        <f t="shared" ref="AI42" si="64">COUNTIF(C42:AF42,"=Not Met")</f>
        <v>0</v>
      </c>
      <c r="AJ42" s="65">
        <f t="shared" ref="AJ42" si="65">IF(SUM(AG42,AI42)=0,0,AI42/SUM(AG42,AI42))</f>
        <v>0</v>
      </c>
      <c r="AK42" s="67">
        <f t="shared" ref="AK42" si="66">COUNTIF(C42:AF42,"=N/A")</f>
        <v>0</v>
      </c>
    </row>
    <row r="43" spans="1:37" ht="15" thickBot="1">
      <c r="A43" s="672"/>
      <c r="B43" s="679" t="s">
        <v>175</v>
      </c>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9"/>
      <c r="AG43" s="462"/>
      <c r="AH43" s="463"/>
      <c r="AI43" s="464"/>
      <c r="AJ43" s="463"/>
      <c r="AK43" s="465"/>
    </row>
    <row r="44" spans="1:37" ht="15" thickBot="1">
      <c r="B44" s="446"/>
    </row>
    <row r="45" spans="1:37" s="204" customFormat="1" ht="13.9" customHeight="1">
      <c r="B45" s="275" t="s">
        <v>56</v>
      </c>
      <c r="C45" s="276">
        <f>COUNTIF(C14:C43,"=Met")</f>
        <v>0</v>
      </c>
      <c r="D45" s="277">
        <f t="shared" ref="D45:AF45" si="67">COUNTIF(D14:D43,"=Met")</f>
        <v>0</v>
      </c>
      <c r="E45" s="277">
        <f t="shared" si="67"/>
        <v>0</v>
      </c>
      <c r="F45" s="277">
        <f t="shared" si="67"/>
        <v>0</v>
      </c>
      <c r="G45" s="277">
        <f t="shared" si="67"/>
        <v>0</v>
      </c>
      <c r="H45" s="277">
        <f t="shared" si="67"/>
        <v>0</v>
      </c>
      <c r="I45" s="277">
        <f t="shared" si="67"/>
        <v>0</v>
      </c>
      <c r="J45" s="277">
        <f t="shared" si="67"/>
        <v>0</v>
      </c>
      <c r="K45" s="277">
        <f t="shared" si="67"/>
        <v>0</v>
      </c>
      <c r="L45" s="277">
        <f t="shared" si="67"/>
        <v>0</v>
      </c>
      <c r="M45" s="277">
        <f t="shared" si="67"/>
        <v>0</v>
      </c>
      <c r="N45" s="277">
        <f t="shared" si="67"/>
        <v>0</v>
      </c>
      <c r="O45" s="277">
        <f t="shared" si="67"/>
        <v>0</v>
      </c>
      <c r="P45" s="277">
        <f t="shared" si="67"/>
        <v>0</v>
      </c>
      <c r="Q45" s="277">
        <f t="shared" si="67"/>
        <v>0</v>
      </c>
      <c r="R45" s="277">
        <f t="shared" si="67"/>
        <v>0</v>
      </c>
      <c r="S45" s="277">
        <f t="shared" si="67"/>
        <v>0</v>
      </c>
      <c r="T45" s="277">
        <f t="shared" si="67"/>
        <v>0</v>
      </c>
      <c r="U45" s="277">
        <f t="shared" si="67"/>
        <v>0</v>
      </c>
      <c r="V45" s="277">
        <f t="shared" si="67"/>
        <v>0</v>
      </c>
      <c r="W45" s="277">
        <f t="shared" si="67"/>
        <v>0</v>
      </c>
      <c r="X45" s="277">
        <f t="shared" si="67"/>
        <v>0</v>
      </c>
      <c r="Y45" s="277">
        <f t="shared" si="67"/>
        <v>0</v>
      </c>
      <c r="Z45" s="277">
        <f t="shared" si="67"/>
        <v>0</v>
      </c>
      <c r="AA45" s="277">
        <f t="shared" si="67"/>
        <v>0</v>
      </c>
      <c r="AB45" s="277">
        <f t="shared" si="67"/>
        <v>0</v>
      </c>
      <c r="AC45" s="277">
        <f t="shared" si="67"/>
        <v>0</v>
      </c>
      <c r="AD45" s="277">
        <f t="shared" si="67"/>
        <v>0</v>
      </c>
      <c r="AE45" s="277">
        <f t="shared" si="67"/>
        <v>0</v>
      </c>
      <c r="AF45" s="278">
        <f t="shared" si="67"/>
        <v>0</v>
      </c>
      <c r="AH45" s="273"/>
      <c r="AI45" s="274"/>
      <c r="AJ45" s="273"/>
      <c r="AK45" s="274"/>
    </row>
    <row r="46" spans="1:37" s="204" customFormat="1" ht="13.9" customHeight="1">
      <c r="B46" s="275" t="s">
        <v>57</v>
      </c>
      <c r="C46" s="279">
        <f t="shared" ref="C46:AF46" si="68">IF(SUM(C45,C47)=0,0,C45/SUM(C45,C47))</f>
        <v>0</v>
      </c>
      <c r="D46" s="280">
        <f t="shared" si="68"/>
        <v>0</v>
      </c>
      <c r="E46" s="280">
        <f t="shared" si="68"/>
        <v>0</v>
      </c>
      <c r="F46" s="280">
        <f t="shared" si="68"/>
        <v>0</v>
      </c>
      <c r="G46" s="280">
        <f t="shared" si="68"/>
        <v>0</v>
      </c>
      <c r="H46" s="280">
        <f t="shared" si="68"/>
        <v>0</v>
      </c>
      <c r="I46" s="280">
        <f t="shared" si="68"/>
        <v>0</v>
      </c>
      <c r="J46" s="280">
        <f t="shared" si="68"/>
        <v>0</v>
      </c>
      <c r="K46" s="280">
        <f t="shared" si="68"/>
        <v>0</v>
      </c>
      <c r="L46" s="280">
        <f t="shared" si="68"/>
        <v>0</v>
      </c>
      <c r="M46" s="280">
        <f t="shared" si="68"/>
        <v>0</v>
      </c>
      <c r="N46" s="280">
        <f t="shared" si="68"/>
        <v>0</v>
      </c>
      <c r="O46" s="280">
        <f t="shared" si="68"/>
        <v>0</v>
      </c>
      <c r="P46" s="280">
        <f t="shared" si="68"/>
        <v>0</v>
      </c>
      <c r="Q46" s="280">
        <f t="shared" si="68"/>
        <v>0</v>
      </c>
      <c r="R46" s="280">
        <f t="shared" si="68"/>
        <v>0</v>
      </c>
      <c r="S46" s="280">
        <f t="shared" si="68"/>
        <v>0</v>
      </c>
      <c r="T46" s="280">
        <f t="shared" si="68"/>
        <v>0</v>
      </c>
      <c r="U46" s="280">
        <f t="shared" si="68"/>
        <v>0</v>
      </c>
      <c r="V46" s="280">
        <f t="shared" si="68"/>
        <v>0</v>
      </c>
      <c r="W46" s="280">
        <f t="shared" si="68"/>
        <v>0</v>
      </c>
      <c r="X46" s="280">
        <f t="shared" si="68"/>
        <v>0</v>
      </c>
      <c r="Y46" s="280">
        <f t="shared" si="68"/>
        <v>0</v>
      </c>
      <c r="Z46" s="280">
        <f t="shared" si="68"/>
        <v>0</v>
      </c>
      <c r="AA46" s="280">
        <f t="shared" si="68"/>
        <v>0</v>
      </c>
      <c r="AB46" s="280">
        <f t="shared" si="68"/>
        <v>0</v>
      </c>
      <c r="AC46" s="280">
        <f t="shared" si="68"/>
        <v>0</v>
      </c>
      <c r="AD46" s="280">
        <f t="shared" si="68"/>
        <v>0</v>
      </c>
      <c r="AE46" s="280">
        <f t="shared" si="68"/>
        <v>0</v>
      </c>
      <c r="AF46" s="281">
        <f t="shared" si="68"/>
        <v>0</v>
      </c>
      <c r="AH46" s="273"/>
      <c r="AI46" s="274"/>
      <c r="AJ46" s="273"/>
      <c r="AK46" s="274"/>
    </row>
    <row r="47" spans="1:37" s="204" customFormat="1" ht="13.9" customHeight="1">
      <c r="B47" s="275" t="s">
        <v>58</v>
      </c>
      <c r="C47" s="282">
        <f>COUNTIF(C14:C43,"=Not Met")</f>
        <v>0</v>
      </c>
      <c r="D47" s="283">
        <f t="shared" ref="D47:AF47" si="69">COUNTIF(D14:D43,"=Not Met")</f>
        <v>0</v>
      </c>
      <c r="E47" s="283">
        <f t="shared" si="69"/>
        <v>0</v>
      </c>
      <c r="F47" s="283">
        <f t="shared" si="69"/>
        <v>0</v>
      </c>
      <c r="G47" s="283">
        <f t="shared" si="69"/>
        <v>0</v>
      </c>
      <c r="H47" s="283">
        <f t="shared" si="69"/>
        <v>0</v>
      </c>
      <c r="I47" s="283">
        <f t="shared" si="69"/>
        <v>0</v>
      </c>
      <c r="J47" s="283">
        <f t="shared" si="69"/>
        <v>0</v>
      </c>
      <c r="K47" s="283">
        <f t="shared" si="69"/>
        <v>0</v>
      </c>
      <c r="L47" s="283">
        <f t="shared" si="69"/>
        <v>0</v>
      </c>
      <c r="M47" s="283">
        <f t="shared" si="69"/>
        <v>0</v>
      </c>
      <c r="N47" s="283">
        <f t="shared" si="69"/>
        <v>0</v>
      </c>
      <c r="O47" s="283">
        <f t="shared" si="69"/>
        <v>0</v>
      </c>
      <c r="P47" s="283">
        <f t="shared" si="69"/>
        <v>0</v>
      </c>
      <c r="Q47" s="283">
        <f t="shared" si="69"/>
        <v>0</v>
      </c>
      <c r="R47" s="283">
        <f t="shared" si="69"/>
        <v>0</v>
      </c>
      <c r="S47" s="283">
        <f t="shared" si="69"/>
        <v>0</v>
      </c>
      <c r="T47" s="283">
        <f t="shared" si="69"/>
        <v>0</v>
      </c>
      <c r="U47" s="283">
        <f t="shared" si="69"/>
        <v>0</v>
      </c>
      <c r="V47" s="283">
        <f t="shared" si="69"/>
        <v>0</v>
      </c>
      <c r="W47" s="283">
        <f t="shared" si="69"/>
        <v>0</v>
      </c>
      <c r="X47" s="283">
        <f t="shared" si="69"/>
        <v>0</v>
      </c>
      <c r="Y47" s="283">
        <f t="shared" si="69"/>
        <v>0</v>
      </c>
      <c r="Z47" s="283">
        <f t="shared" si="69"/>
        <v>0</v>
      </c>
      <c r="AA47" s="283">
        <f t="shared" si="69"/>
        <v>0</v>
      </c>
      <c r="AB47" s="283">
        <f t="shared" si="69"/>
        <v>0</v>
      </c>
      <c r="AC47" s="283">
        <f t="shared" si="69"/>
        <v>0</v>
      </c>
      <c r="AD47" s="283">
        <f t="shared" si="69"/>
        <v>0</v>
      </c>
      <c r="AE47" s="283">
        <f t="shared" si="69"/>
        <v>0</v>
      </c>
      <c r="AF47" s="284">
        <f t="shared" si="69"/>
        <v>0</v>
      </c>
      <c r="AH47" s="273"/>
      <c r="AI47" s="274"/>
      <c r="AJ47" s="273"/>
      <c r="AK47" s="274"/>
    </row>
    <row r="48" spans="1:37" s="204" customFormat="1" ht="13.9" customHeight="1">
      <c r="B48" s="275" t="s">
        <v>59</v>
      </c>
      <c r="C48" s="279">
        <f t="shared" ref="C48:AF48" si="70">IF(SUM(C45,C47)=0,0,C47/SUM(C45,C47))</f>
        <v>0</v>
      </c>
      <c r="D48" s="280">
        <f t="shared" si="70"/>
        <v>0</v>
      </c>
      <c r="E48" s="280">
        <f t="shared" si="70"/>
        <v>0</v>
      </c>
      <c r="F48" s="280">
        <f t="shared" si="70"/>
        <v>0</v>
      </c>
      <c r="G48" s="280">
        <f t="shared" si="70"/>
        <v>0</v>
      </c>
      <c r="H48" s="280">
        <f t="shared" si="70"/>
        <v>0</v>
      </c>
      <c r="I48" s="280">
        <f t="shared" si="70"/>
        <v>0</v>
      </c>
      <c r="J48" s="280">
        <f t="shared" si="70"/>
        <v>0</v>
      </c>
      <c r="K48" s="280">
        <f t="shared" si="70"/>
        <v>0</v>
      </c>
      <c r="L48" s="280">
        <f t="shared" si="70"/>
        <v>0</v>
      </c>
      <c r="M48" s="280">
        <f t="shared" si="70"/>
        <v>0</v>
      </c>
      <c r="N48" s="280">
        <f t="shared" si="70"/>
        <v>0</v>
      </c>
      <c r="O48" s="280">
        <f t="shared" si="70"/>
        <v>0</v>
      </c>
      <c r="P48" s="280">
        <f t="shared" si="70"/>
        <v>0</v>
      </c>
      <c r="Q48" s="280">
        <f t="shared" si="70"/>
        <v>0</v>
      </c>
      <c r="R48" s="280">
        <f t="shared" si="70"/>
        <v>0</v>
      </c>
      <c r="S48" s="280">
        <f t="shared" si="70"/>
        <v>0</v>
      </c>
      <c r="T48" s="280">
        <f t="shared" si="70"/>
        <v>0</v>
      </c>
      <c r="U48" s="280">
        <f t="shared" si="70"/>
        <v>0</v>
      </c>
      <c r="V48" s="280">
        <f t="shared" si="70"/>
        <v>0</v>
      </c>
      <c r="W48" s="280">
        <f t="shared" si="70"/>
        <v>0</v>
      </c>
      <c r="X48" s="280">
        <f t="shared" si="70"/>
        <v>0</v>
      </c>
      <c r="Y48" s="280">
        <f t="shared" si="70"/>
        <v>0</v>
      </c>
      <c r="Z48" s="280">
        <f t="shared" si="70"/>
        <v>0</v>
      </c>
      <c r="AA48" s="280">
        <f t="shared" si="70"/>
        <v>0</v>
      </c>
      <c r="AB48" s="280">
        <f t="shared" si="70"/>
        <v>0</v>
      </c>
      <c r="AC48" s="280">
        <f t="shared" si="70"/>
        <v>0</v>
      </c>
      <c r="AD48" s="280">
        <f t="shared" si="70"/>
        <v>0</v>
      </c>
      <c r="AE48" s="280">
        <f t="shared" si="70"/>
        <v>0</v>
      </c>
      <c r="AF48" s="281">
        <f t="shared" si="70"/>
        <v>0</v>
      </c>
      <c r="AH48" s="273"/>
      <c r="AI48" s="274"/>
      <c r="AJ48" s="273"/>
      <c r="AK48" s="274"/>
    </row>
    <row r="49" spans="2:37" s="204" customFormat="1" ht="13.9" customHeight="1" thickBot="1">
      <c r="B49" s="275" t="s">
        <v>60</v>
      </c>
      <c r="C49" s="285">
        <f>COUNTIF(C14:C43,"=N/A")</f>
        <v>0</v>
      </c>
      <c r="D49" s="286">
        <f t="shared" ref="D49:AF49" si="71">COUNTIF(D14:D43,"=N/A")</f>
        <v>0</v>
      </c>
      <c r="E49" s="286">
        <f t="shared" si="71"/>
        <v>0</v>
      </c>
      <c r="F49" s="286">
        <f t="shared" si="71"/>
        <v>0</v>
      </c>
      <c r="G49" s="286">
        <f t="shared" si="71"/>
        <v>0</v>
      </c>
      <c r="H49" s="286">
        <f t="shared" si="71"/>
        <v>0</v>
      </c>
      <c r="I49" s="286">
        <f t="shared" si="71"/>
        <v>0</v>
      </c>
      <c r="J49" s="286">
        <f t="shared" si="71"/>
        <v>0</v>
      </c>
      <c r="K49" s="286">
        <f t="shared" si="71"/>
        <v>0</v>
      </c>
      <c r="L49" s="286">
        <f t="shared" si="71"/>
        <v>0</v>
      </c>
      <c r="M49" s="286">
        <f t="shared" si="71"/>
        <v>0</v>
      </c>
      <c r="N49" s="286">
        <f t="shared" si="71"/>
        <v>0</v>
      </c>
      <c r="O49" s="286">
        <f t="shared" si="71"/>
        <v>0</v>
      </c>
      <c r="P49" s="286">
        <f t="shared" si="71"/>
        <v>0</v>
      </c>
      <c r="Q49" s="286">
        <f t="shared" si="71"/>
        <v>0</v>
      </c>
      <c r="R49" s="286">
        <f t="shared" si="71"/>
        <v>0</v>
      </c>
      <c r="S49" s="286">
        <f t="shared" si="71"/>
        <v>0</v>
      </c>
      <c r="T49" s="286">
        <f t="shared" si="71"/>
        <v>0</v>
      </c>
      <c r="U49" s="286">
        <f t="shared" si="71"/>
        <v>0</v>
      </c>
      <c r="V49" s="286">
        <f t="shared" si="71"/>
        <v>0</v>
      </c>
      <c r="W49" s="286">
        <f t="shared" si="71"/>
        <v>0</v>
      </c>
      <c r="X49" s="286">
        <f t="shared" si="71"/>
        <v>0</v>
      </c>
      <c r="Y49" s="286">
        <f t="shared" si="71"/>
        <v>0</v>
      </c>
      <c r="Z49" s="286">
        <f t="shared" si="71"/>
        <v>0</v>
      </c>
      <c r="AA49" s="286">
        <f t="shared" si="71"/>
        <v>0</v>
      </c>
      <c r="AB49" s="286">
        <f t="shared" si="71"/>
        <v>0</v>
      </c>
      <c r="AC49" s="286">
        <f t="shared" si="71"/>
        <v>0</v>
      </c>
      <c r="AD49" s="286">
        <f t="shared" si="71"/>
        <v>0</v>
      </c>
      <c r="AE49" s="286">
        <f t="shared" si="71"/>
        <v>0</v>
      </c>
      <c r="AF49" s="287">
        <f t="shared" si="71"/>
        <v>0</v>
      </c>
      <c r="AH49" s="92"/>
      <c r="AI49" s="92"/>
      <c r="AJ49" s="92"/>
      <c r="AK49" s="92"/>
    </row>
    <row r="50" spans="2:37" s="204" customFormat="1" ht="13.9" customHeight="1" thickBot="1">
      <c r="B50" s="861"/>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c r="AI50" s="862"/>
      <c r="AJ50" s="862"/>
      <c r="AK50" s="862"/>
    </row>
    <row r="51" spans="2:37" ht="15" thickBot="1">
      <c r="C51" s="439" t="s">
        <v>174</v>
      </c>
      <c r="D51" s="438"/>
      <c r="E51" s="438"/>
      <c r="F51" s="438"/>
      <c r="G51" s="438"/>
      <c r="H51" s="438"/>
      <c r="I51" s="438"/>
      <c r="J51" s="438"/>
      <c r="K51" s="438"/>
      <c r="L51" s="437"/>
      <c r="M51" s="439" t="s">
        <v>173</v>
      </c>
      <c r="N51" s="438"/>
      <c r="O51" s="438"/>
      <c r="P51" s="438"/>
      <c r="Q51" s="438"/>
      <c r="R51" s="438"/>
      <c r="S51" s="438"/>
      <c r="T51" s="438"/>
      <c r="U51" s="438"/>
      <c r="V51" s="437"/>
      <c r="W51" s="439" t="s">
        <v>172</v>
      </c>
      <c r="X51" s="438"/>
      <c r="Y51" s="438"/>
      <c r="Z51" s="438"/>
      <c r="AA51" s="438"/>
      <c r="AB51" s="438"/>
      <c r="AC51" s="438"/>
      <c r="AD51" s="438"/>
      <c r="AE51" s="438"/>
      <c r="AF51" s="437"/>
    </row>
    <row r="52" spans="2:37" ht="49.9" customHeight="1" thickBot="1">
      <c r="C52" s="863"/>
      <c r="D52" s="864"/>
      <c r="E52" s="864"/>
      <c r="F52" s="864"/>
      <c r="G52" s="864"/>
      <c r="H52" s="864"/>
      <c r="I52" s="864"/>
      <c r="J52" s="864"/>
      <c r="K52" s="864"/>
      <c r="L52" s="865"/>
      <c r="M52" s="863"/>
      <c r="N52" s="864"/>
      <c r="O52" s="864"/>
      <c r="P52" s="864"/>
      <c r="Q52" s="864"/>
      <c r="R52" s="864"/>
      <c r="S52" s="864"/>
      <c r="T52" s="864"/>
      <c r="U52" s="864"/>
      <c r="V52" s="865"/>
      <c r="W52" s="863"/>
      <c r="X52" s="864"/>
      <c r="Y52" s="864"/>
      <c r="Z52" s="864"/>
      <c r="AA52" s="864"/>
      <c r="AB52" s="864"/>
      <c r="AC52" s="864"/>
      <c r="AD52" s="864"/>
      <c r="AE52" s="864"/>
      <c r="AF52" s="865"/>
    </row>
  </sheetData>
  <sheetProtection sheet="1" objects="1" scenarios="1"/>
  <mergeCells count="22">
    <mergeCell ref="B50:AK50"/>
    <mergeCell ref="C52:L52"/>
    <mergeCell ref="M52:V52"/>
    <mergeCell ref="W52:AF52"/>
    <mergeCell ref="AC6:AF6"/>
    <mergeCell ref="AC5:AF5"/>
    <mergeCell ref="C6:G6"/>
    <mergeCell ref="I6:L6"/>
    <mergeCell ref="M6:Q6"/>
    <mergeCell ref="S6:V6"/>
    <mergeCell ref="W6:AA6"/>
    <mergeCell ref="C5:G5"/>
    <mergeCell ref="I5:L5"/>
    <mergeCell ref="M5:Q5"/>
    <mergeCell ref="S5:V5"/>
    <mergeCell ref="W5:AA5"/>
    <mergeCell ref="AC4:AF4"/>
    <mergeCell ref="C4:G4"/>
    <mergeCell ref="I4:L4"/>
    <mergeCell ref="M4:Q4"/>
    <mergeCell ref="S4:V4"/>
    <mergeCell ref="W4:AA4"/>
  </mergeCells>
  <conditionalFormatting sqref="C12:AF12">
    <cfRule type="cellIs" dxfId="55" priority="47" operator="equal">
      <formula>"N/A"</formula>
    </cfRule>
    <cfRule type="cellIs" dxfId="54" priority="48" operator="equal">
      <formula>"Not Met"</formula>
    </cfRule>
  </conditionalFormatting>
  <conditionalFormatting sqref="C22:AF22">
    <cfRule type="cellIs" dxfId="53" priority="27" operator="equal">
      <formula>"N/A"</formula>
    </cfRule>
    <cfRule type="cellIs" dxfId="52" priority="28" operator="equal">
      <formula>"Not Met"</formula>
    </cfRule>
  </conditionalFormatting>
  <conditionalFormatting sqref="C38:AF38">
    <cfRule type="cellIs" dxfId="51" priority="17" operator="equal">
      <formula>"N/A"</formula>
    </cfRule>
    <cfRule type="cellIs" dxfId="50" priority="18" operator="equal">
      <formula>"Not Met"</formula>
    </cfRule>
  </conditionalFormatting>
  <conditionalFormatting sqref="C24:AF24">
    <cfRule type="cellIs" dxfId="49" priority="25" operator="equal">
      <formula>"N/A"</formula>
    </cfRule>
    <cfRule type="cellIs" dxfId="48" priority="26" operator="equal">
      <formula>"Not Met"</formula>
    </cfRule>
  </conditionalFormatting>
  <conditionalFormatting sqref="C32:AF32">
    <cfRule type="cellIs" dxfId="47" priority="23" operator="equal">
      <formula>"N/A"</formula>
    </cfRule>
    <cfRule type="cellIs" dxfId="46" priority="24" operator="equal">
      <formula>"Not Met"</formula>
    </cfRule>
  </conditionalFormatting>
  <conditionalFormatting sqref="C34:AF34">
    <cfRule type="cellIs" dxfId="45" priority="21" operator="equal">
      <formula>"N/A"</formula>
    </cfRule>
    <cfRule type="cellIs" dxfId="44" priority="22" operator="equal">
      <formula>"Not Met"</formula>
    </cfRule>
  </conditionalFormatting>
  <conditionalFormatting sqref="C16:AF16">
    <cfRule type="cellIs" dxfId="43" priority="11" operator="equal">
      <formula>"N/A"</formula>
    </cfRule>
    <cfRule type="cellIs" dxfId="42" priority="12" operator="equal">
      <formula>"Not Met"</formula>
    </cfRule>
  </conditionalFormatting>
  <conditionalFormatting sqref="C40:AF40">
    <cfRule type="cellIs" dxfId="41" priority="15" operator="equal">
      <formula>"N/A"</formula>
    </cfRule>
    <cfRule type="cellIs" dxfId="40" priority="16" operator="equal">
      <formula>"Not Met"</formula>
    </cfRule>
  </conditionalFormatting>
  <conditionalFormatting sqref="C18:AF18">
    <cfRule type="cellIs" dxfId="39" priority="13" operator="equal">
      <formula>"N/A"</formula>
    </cfRule>
    <cfRule type="cellIs" dxfId="38" priority="14" operator="equal">
      <formula>"Not Met"</formula>
    </cfRule>
  </conditionalFormatting>
  <conditionalFormatting sqref="C20:AF20">
    <cfRule type="cellIs" dxfId="37" priority="9" operator="equal">
      <formula>"N/A"</formula>
    </cfRule>
    <cfRule type="cellIs" dxfId="36" priority="10" operator="equal">
      <formula>"Not Met"</formula>
    </cfRule>
  </conditionalFormatting>
  <conditionalFormatting sqref="C28:AF28">
    <cfRule type="cellIs" dxfId="35" priority="7" operator="equal">
      <formula>"N/A"</formula>
    </cfRule>
    <cfRule type="cellIs" dxfId="34" priority="8" operator="equal">
      <formula>"Not Met"</formula>
    </cfRule>
  </conditionalFormatting>
  <conditionalFormatting sqref="C30:AF30">
    <cfRule type="cellIs" dxfId="33" priority="5" operator="equal">
      <formula>"N/A"</formula>
    </cfRule>
    <cfRule type="cellIs" dxfId="32" priority="6" operator="equal">
      <formula>"Not Met"</formula>
    </cfRule>
  </conditionalFormatting>
  <conditionalFormatting sqref="C26:AF26">
    <cfRule type="cellIs" dxfId="31" priority="3" operator="equal">
      <formula>"N/A"</formula>
    </cfRule>
    <cfRule type="cellIs" dxfId="30" priority="4" operator="equal">
      <formula>"Not Met"</formula>
    </cfRule>
  </conditionalFormatting>
  <conditionalFormatting sqref="C14:AF14">
    <cfRule type="cellIs" dxfId="29" priority="29" operator="equal">
      <formula>"N/A"</formula>
    </cfRule>
    <cfRule type="cellIs" dxfId="28" priority="30" operator="equal">
      <formula>"Not Met"</formula>
    </cfRule>
  </conditionalFormatting>
  <conditionalFormatting sqref="C36:AF36">
    <cfRule type="cellIs" dxfId="27" priority="19" operator="equal">
      <formula>"N/A"</formula>
    </cfRule>
    <cfRule type="cellIs" dxfId="26" priority="20" operator="equal">
      <formula>"Not Met"</formula>
    </cfRule>
  </conditionalFormatting>
  <conditionalFormatting sqref="C42:AF42">
    <cfRule type="cellIs" dxfId="25" priority="1" operator="equal">
      <formula>"N/A"</formula>
    </cfRule>
    <cfRule type="cellIs" dxfId="24" priority="2" operator="equal">
      <formula>"Not Met"</formula>
    </cfRule>
  </conditionalFormatting>
  <dataValidations count="2">
    <dataValidation type="list" allowBlank="1" showInputMessage="1" showErrorMessage="1" sqref="C30:AF30 C14:AF14 C22:AF22 C24:AF24 C32:AF32 C34:AF34 C36:AF36 C38:AF38 C40:AF40 C26:AF26 C18:AF18 C16:AF16 C20:AF20 C28:AF28 C42:AF42">
      <formula1>"Met,Not Met,N/A"</formula1>
    </dataValidation>
    <dataValidation type="list" allowBlank="1" showInputMessage="1" showErrorMessage="1" sqref="D12:AF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Diagnostic/Assessment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23"/>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28" customWidth="1"/>
    <col min="2" max="2" width="75.7109375" style="129" customWidth="1"/>
    <col min="3" max="31" width="6.7109375" style="130" customWidth="1"/>
    <col min="32" max="32" width="6.7109375" style="142" customWidth="1"/>
    <col min="33" max="37" width="5.7109375" style="103" customWidth="1"/>
    <col min="38" max="16384" width="8.85546875" style="131"/>
  </cols>
  <sheetData>
    <row r="1" spans="1:37" s="113" customFormat="1" ht="40.15" customHeight="1">
      <c r="A1" s="108"/>
      <c r="B1" s="110"/>
      <c r="C1" s="20" t="s">
        <v>92</v>
      </c>
      <c r="D1" s="104"/>
      <c r="E1" s="104"/>
      <c r="F1" s="104"/>
      <c r="G1" s="104"/>
      <c r="H1" s="104"/>
      <c r="I1" s="104"/>
      <c r="J1" s="104"/>
      <c r="K1" s="104"/>
      <c r="L1" s="104"/>
      <c r="M1" s="20" t="s">
        <v>92</v>
      </c>
      <c r="N1" s="104"/>
      <c r="O1" s="104"/>
      <c r="P1" s="104"/>
      <c r="Q1" s="104"/>
      <c r="R1" s="104"/>
      <c r="S1" s="104"/>
      <c r="T1" s="104"/>
      <c r="U1" s="104"/>
      <c r="V1" s="104"/>
      <c r="W1" s="20" t="s">
        <v>92</v>
      </c>
      <c r="X1" s="104"/>
      <c r="Y1" s="104"/>
      <c r="Z1" s="104"/>
      <c r="AA1" s="104"/>
      <c r="AB1" s="104"/>
      <c r="AC1" s="104"/>
      <c r="AD1" s="104"/>
      <c r="AE1" s="104"/>
      <c r="AF1" s="104"/>
      <c r="AG1" s="143"/>
      <c r="AH1" s="110"/>
      <c r="AI1" s="110"/>
      <c r="AJ1" s="110"/>
      <c r="AK1" s="111"/>
    </row>
    <row r="2" spans="1:37" s="113" customFormat="1" ht="19.899999999999999" customHeight="1" thickBot="1">
      <c r="A2" s="109"/>
      <c r="B2" s="114"/>
      <c r="C2" s="106" t="str">
        <f>IF('Workbook Set-up'!B4="","[Name of LME/MCO]",'Workbook Set-up'!B4)</f>
        <v>[Name of LME/MCO]</v>
      </c>
      <c r="D2" s="105"/>
      <c r="E2" s="105"/>
      <c r="F2" s="105"/>
      <c r="G2" s="105"/>
      <c r="H2" s="105"/>
      <c r="I2" s="105"/>
      <c r="J2" s="105"/>
      <c r="K2" s="105"/>
      <c r="L2" s="105"/>
      <c r="M2" s="106" t="str">
        <f>IF('Workbook Set-up'!B4="","[Name of LME/MCO]",'Workbook Set-up'!B4)</f>
        <v>[Name of LME/MCO]</v>
      </c>
      <c r="N2" s="105"/>
      <c r="O2" s="105"/>
      <c r="P2" s="105"/>
      <c r="Q2" s="105"/>
      <c r="R2" s="105"/>
      <c r="S2" s="105"/>
      <c r="T2" s="105"/>
      <c r="U2" s="105"/>
      <c r="V2" s="105"/>
      <c r="W2" s="106" t="str">
        <f>IF('Workbook Set-up'!B4="","[Name of LME/MCO]",'Workbook Set-up'!B4)</f>
        <v>[Name of LME/MCO]</v>
      </c>
      <c r="X2" s="105"/>
      <c r="Y2" s="105"/>
      <c r="Z2" s="105"/>
      <c r="AA2" s="105"/>
      <c r="AB2" s="105"/>
      <c r="AC2" s="105"/>
      <c r="AD2" s="105"/>
      <c r="AE2" s="105"/>
      <c r="AF2" s="105"/>
      <c r="AG2" s="144"/>
      <c r="AH2" s="114"/>
      <c r="AI2" s="114"/>
      <c r="AJ2" s="114"/>
      <c r="AK2" s="115"/>
    </row>
    <row r="3" spans="1:37" s="10" customFormat="1" ht="15" customHeight="1">
      <c r="A3" s="22"/>
      <c r="B3" s="23" t="s">
        <v>4</v>
      </c>
      <c r="C3" s="24"/>
      <c r="D3" s="25" t="str">
        <f>IF('Workbook Set-up'!B5="","",'Workbook Set-up'!B5)</f>
        <v/>
      </c>
      <c r="E3" s="25"/>
      <c r="F3" s="25"/>
      <c r="G3" s="25"/>
      <c r="H3" s="25"/>
      <c r="I3" s="25"/>
      <c r="J3" s="25"/>
      <c r="K3" s="25"/>
      <c r="L3" s="26"/>
      <c r="M3" s="27"/>
      <c r="N3" s="25" t="str">
        <f>IF('Workbook Set-up'!B5="","",'Workbook Set-up'!B5)</f>
        <v/>
      </c>
      <c r="O3" s="25"/>
      <c r="P3" s="25"/>
      <c r="Q3" s="25"/>
      <c r="R3" s="25"/>
      <c r="S3" s="25"/>
      <c r="T3" s="25" t="str">
        <f>IF('Workbook Set-up'!J5="","",'Workbook Set-up'!J5)</f>
        <v/>
      </c>
      <c r="U3" s="25"/>
      <c r="V3" s="26"/>
      <c r="W3" s="27"/>
      <c r="X3" s="25" t="str">
        <f>IF('Workbook Set-up'!B5="","",'Workbook Set-up'!B5)</f>
        <v/>
      </c>
      <c r="Y3" s="25"/>
      <c r="Z3" s="25"/>
      <c r="AA3" s="25"/>
      <c r="AB3" s="25"/>
      <c r="AC3" s="25"/>
      <c r="AD3" s="25"/>
      <c r="AE3" s="25"/>
      <c r="AF3" s="28"/>
      <c r="AG3" s="190"/>
      <c r="AH3" s="191"/>
      <c r="AI3" s="191"/>
      <c r="AJ3" s="191"/>
      <c r="AK3" s="192"/>
    </row>
    <row r="4" spans="1:37" s="10" customFormat="1" ht="15" customHeight="1">
      <c r="A4" s="32"/>
      <c r="B4" s="33" t="s">
        <v>28</v>
      </c>
      <c r="C4" s="34"/>
      <c r="D4" s="35" t="str">
        <f>IF('Workbook Set-up'!B6="","",'Workbook Set-up'!B6)</f>
        <v/>
      </c>
      <c r="E4" s="35"/>
      <c r="F4" s="35"/>
      <c r="G4" s="35"/>
      <c r="H4" s="35"/>
      <c r="I4" s="35"/>
      <c r="J4" s="35"/>
      <c r="K4" s="35"/>
      <c r="L4" s="36"/>
      <c r="M4" s="37"/>
      <c r="N4" s="35" t="str">
        <f>IF('Workbook Set-up'!B6="","",'Workbook Set-up'!B6)</f>
        <v/>
      </c>
      <c r="O4" s="35"/>
      <c r="P4" s="35"/>
      <c r="Q4" s="35"/>
      <c r="R4" s="35"/>
      <c r="S4" s="35"/>
      <c r="T4" s="35" t="str">
        <f>IF('Workbook Set-up'!J6="","",'Workbook Set-up'!J6)</f>
        <v/>
      </c>
      <c r="U4" s="35"/>
      <c r="V4" s="36"/>
      <c r="W4" s="37"/>
      <c r="X4" s="35" t="str">
        <f>IF('Workbook Set-up'!B6="","",'Workbook Set-up'!B6)</f>
        <v/>
      </c>
      <c r="Y4" s="35"/>
      <c r="Z4" s="35"/>
      <c r="AA4" s="35"/>
      <c r="AB4" s="35"/>
      <c r="AC4" s="35"/>
      <c r="AD4" s="35"/>
      <c r="AE4" s="35"/>
      <c r="AF4" s="38"/>
      <c r="AG4" s="193"/>
      <c r="AH4" s="194"/>
      <c r="AI4" s="194"/>
      <c r="AJ4" s="194"/>
      <c r="AK4" s="195"/>
    </row>
    <row r="5" spans="1:37" s="10" customFormat="1" ht="15" customHeight="1">
      <c r="A5" s="42"/>
      <c r="B5" s="43" t="s">
        <v>9</v>
      </c>
      <c r="C5" s="44"/>
      <c r="D5" s="45" t="str">
        <f>IF('Workbook Set-up'!B11="","",'Workbook Set-up'!B11)</f>
        <v/>
      </c>
      <c r="E5" s="45"/>
      <c r="F5" s="45"/>
      <c r="G5" s="45"/>
      <c r="H5" s="45"/>
      <c r="I5" s="45"/>
      <c r="J5" s="45"/>
      <c r="K5" s="45"/>
      <c r="L5" s="46"/>
      <c r="M5" s="47"/>
      <c r="N5" s="45" t="str">
        <f>IF('Workbook Set-up'!B11="","",'Workbook Set-up'!B11)</f>
        <v/>
      </c>
      <c r="O5" s="45"/>
      <c r="P5" s="45"/>
      <c r="Q5" s="45"/>
      <c r="R5" s="45"/>
      <c r="S5" s="45"/>
      <c r="T5" s="45"/>
      <c r="U5" s="45"/>
      <c r="V5" s="46"/>
      <c r="W5" s="47"/>
      <c r="X5" s="45" t="str">
        <f>IF('Workbook Set-up'!B11="","",'Workbook Set-up'!B11)</f>
        <v/>
      </c>
      <c r="Y5" s="45"/>
      <c r="Z5" s="45"/>
      <c r="AA5" s="45"/>
      <c r="AB5" s="45"/>
      <c r="AC5" s="45"/>
      <c r="AD5" s="45"/>
      <c r="AE5" s="45"/>
      <c r="AF5" s="48"/>
      <c r="AG5" s="193"/>
      <c r="AH5" s="194"/>
      <c r="AI5" s="194"/>
      <c r="AJ5" s="194"/>
      <c r="AK5" s="195"/>
    </row>
    <row r="6" spans="1:37" s="10" customFormat="1" ht="15" customHeight="1" thickBot="1">
      <c r="A6" s="49"/>
      <c r="B6" s="50" t="s">
        <v>29</v>
      </c>
      <c r="C6" s="51"/>
      <c r="D6" s="52" t="str">
        <f>IF(AND('Workbook Set-up'!$B$12="",'Workbook Set-up'!$B$13=""),"",IF('Workbook Set-up'!$B$12='Workbook Set-up'!$B$13,TEXT('Workbook Set-up'!$B$12,"m/d/yyyy"),IF('Workbook Set-up'!$B$12&lt;&gt;'Workbook Set-up'!$B$13,TEXT('Workbook Set-up'!$B$12,"m/d/yyyy")&amp;" to "&amp;TEXT('Workbook Set-up'!$B$13,"m/d/yyyy"),"")))</f>
        <v/>
      </c>
      <c r="E6" s="52"/>
      <c r="F6" s="52"/>
      <c r="G6" s="52"/>
      <c r="H6" s="52"/>
      <c r="I6" s="52"/>
      <c r="J6" s="52"/>
      <c r="K6" s="52"/>
      <c r="L6" s="53"/>
      <c r="M6" s="54"/>
      <c r="N6" s="52" t="str">
        <f>IF(AND('Workbook Set-up'!$B$12="",'Workbook Set-up'!$B$13=""),"",IF('Workbook Set-up'!$B$12='Workbook Set-up'!$B$13,TEXT('Workbook Set-up'!$B$12,"m/d/yyyy"),IF('Workbook Set-up'!$B$12&lt;&gt;'Workbook Set-up'!$B$13,TEXT('Workbook Set-up'!$B$12,"m/d/yyyy")&amp;" to "&amp;TEXT('Workbook Set-up'!$B$13,"m/d/yyyy"),"")))</f>
        <v/>
      </c>
      <c r="O6" s="52"/>
      <c r="P6" s="52"/>
      <c r="Q6" s="52"/>
      <c r="R6" s="52"/>
      <c r="S6" s="52"/>
      <c r="T6" s="52"/>
      <c r="U6" s="52"/>
      <c r="V6" s="53"/>
      <c r="W6" s="54"/>
      <c r="X6" s="52" t="str">
        <f>IF(AND('Workbook Set-up'!$B$12="",'Workbook Set-up'!$B$13=""),"",IF('Workbook Set-up'!$B$12='Workbook Set-up'!$B$13,TEXT('Workbook Set-up'!$B$12,"m/d/yyyy"),IF('Workbook Set-up'!$B$12&lt;&gt;'Workbook Set-up'!$B$13,TEXT('Workbook Set-up'!$B$12,"m/d/yyyy")&amp;" to "&amp;TEXT('Workbook Set-up'!$B$13,"m/d/yyyy"),"")))</f>
        <v/>
      </c>
      <c r="Y6" s="52"/>
      <c r="Z6" s="52"/>
      <c r="AA6" s="52"/>
      <c r="AB6" s="52"/>
      <c r="AC6" s="52"/>
      <c r="AD6" s="52"/>
      <c r="AE6" s="52"/>
      <c r="AF6" s="55"/>
      <c r="AG6" s="196" t="s">
        <v>30</v>
      </c>
      <c r="AH6" s="197"/>
      <c r="AI6" s="197"/>
      <c r="AJ6" s="197"/>
      <c r="AK6" s="198"/>
    </row>
    <row r="7" spans="1:37" s="113" customFormat="1" ht="31.9" customHeight="1" thickBot="1">
      <c r="A7" s="116" t="s">
        <v>31</v>
      </c>
      <c r="B7" s="117" t="s">
        <v>600</v>
      </c>
      <c r="C7" s="145">
        <v>1</v>
      </c>
      <c r="D7" s="132">
        <v>2</v>
      </c>
      <c r="E7" s="132">
        <v>3</v>
      </c>
      <c r="F7" s="132">
        <v>4</v>
      </c>
      <c r="G7" s="132">
        <v>5</v>
      </c>
      <c r="H7" s="132">
        <v>6</v>
      </c>
      <c r="I7" s="132">
        <v>7</v>
      </c>
      <c r="J7" s="132">
        <v>8</v>
      </c>
      <c r="K7" s="132">
        <v>9</v>
      </c>
      <c r="L7" s="132">
        <v>10</v>
      </c>
      <c r="M7" s="134">
        <v>11</v>
      </c>
      <c r="N7" s="132">
        <v>12</v>
      </c>
      <c r="O7" s="132">
        <v>13</v>
      </c>
      <c r="P7" s="132">
        <v>14</v>
      </c>
      <c r="Q7" s="132">
        <v>15</v>
      </c>
      <c r="R7" s="132">
        <v>16</v>
      </c>
      <c r="S7" s="132">
        <v>17</v>
      </c>
      <c r="T7" s="132">
        <v>18</v>
      </c>
      <c r="U7" s="132">
        <v>19</v>
      </c>
      <c r="V7" s="132">
        <v>20</v>
      </c>
      <c r="W7" s="134">
        <v>21</v>
      </c>
      <c r="X7" s="132">
        <v>22</v>
      </c>
      <c r="Y7" s="132">
        <v>23</v>
      </c>
      <c r="Z7" s="132">
        <v>24</v>
      </c>
      <c r="AA7" s="132">
        <v>25</v>
      </c>
      <c r="AB7" s="132">
        <v>26</v>
      </c>
      <c r="AC7" s="132">
        <v>27</v>
      </c>
      <c r="AD7" s="132">
        <v>28</v>
      </c>
      <c r="AE7" s="134">
        <v>29</v>
      </c>
      <c r="AF7" s="146">
        <v>30</v>
      </c>
      <c r="AG7" s="59" t="s">
        <v>32</v>
      </c>
      <c r="AH7" s="60" t="s">
        <v>33</v>
      </c>
      <c r="AI7" s="61" t="s">
        <v>34</v>
      </c>
      <c r="AJ7" s="62" t="s">
        <v>35</v>
      </c>
      <c r="AK7" s="63" t="s">
        <v>36</v>
      </c>
    </row>
    <row r="8" spans="1:37" s="113" customFormat="1" ht="19.899999999999999" customHeight="1" thickBot="1">
      <c r="A8" s="135"/>
      <c r="B8" s="137"/>
      <c r="C8" s="540" t="s">
        <v>598</v>
      </c>
      <c r="D8" s="136"/>
      <c r="E8" s="136"/>
      <c r="F8" s="136"/>
      <c r="G8" s="136"/>
      <c r="H8" s="136"/>
      <c r="I8" s="136"/>
      <c r="J8" s="136"/>
      <c r="K8" s="136"/>
      <c r="L8" s="168"/>
      <c r="M8" s="169" t="s">
        <v>598</v>
      </c>
      <c r="N8" s="136"/>
      <c r="O8" s="136"/>
      <c r="P8" s="136"/>
      <c r="Q8" s="136"/>
      <c r="R8" s="136"/>
      <c r="S8" s="136"/>
      <c r="T8" s="136"/>
      <c r="U8" s="136"/>
      <c r="V8" s="168"/>
      <c r="W8" s="169" t="s">
        <v>598</v>
      </c>
      <c r="X8" s="136"/>
      <c r="Y8" s="136"/>
      <c r="Z8" s="136"/>
      <c r="AA8" s="136"/>
      <c r="AB8" s="136"/>
      <c r="AC8" s="136"/>
      <c r="AD8" s="136"/>
      <c r="AE8" s="136"/>
      <c r="AF8" s="136"/>
      <c r="AG8" s="170"/>
      <c r="AH8" s="171"/>
      <c r="AI8" s="171"/>
      <c r="AJ8" s="171"/>
      <c r="AK8" s="137"/>
    </row>
    <row r="9" spans="1:37" s="113" customFormat="1" ht="25.5">
      <c r="A9" s="547" t="s">
        <v>37</v>
      </c>
      <c r="B9" s="530" t="s">
        <v>588</v>
      </c>
      <c r="C9" s="732"/>
      <c r="D9" s="733"/>
      <c r="E9" s="733"/>
      <c r="F9" s="733"/>
      <c r="G9" s="733"/>
      <c r="H9" s="733"/>
      <c r="I9" s="733"/>
      <c r="J9" s="733"/>
      <c r="K9" s="733"/>
      <c r="L9" s="733"/>
      <c r="M9" s="765"/>
      <c r="N9" s="766"/>
      <c r="O9" s="766"/>
      <c r="P9" s="766"/>
      <c r="Q9" s="766"/>
      <c r="R9" s="766"/>
      <c r="S9" s="766"/>
      <c r="T9" s="766"/>
      <c r="U9" s="766"/>
      <c r="V9" s="771"/>
      <c r="W9" s="765"/>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546" t="s">
        <v>38</v>
      </c>
      <c r="B10" s="614" t="s">
        <v>589</v>
      </c>
      <c r="C10" s="541"/>
      <c r="D10" s="759"/>
      <c r="E10" s="760"/>
      <c r="F10" s="760"/>
      <c r="G10" s="760"/>
      <c r="H10" s="760"/>
      <c r="I10" s="760"/>
      <c r="J10" s="760"/>
      <c r="K10" s="760"/>
      <c r="L10" s="769"/>
      <c r="M10" s="759"/>
      <c r="N10" s="760"/>
      <c r="O10" s="760"/>
      <c r="P10" s="760"/>
      <c r="Q10" s="760"/>
      <c r="R10" s="760"/>
      <c r="S10" s="760"/>
      <c r="T10" s="760"/>
      <c r="U10" s="760"/>
      <c r="V10" s="769"/>
      <c r="W10" s="759"/>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120" t="s">
        <v>39</v>
      </c>
      <c r="B11" s="642" t="s">
        <v>590</v>
      </c>
      <c r="C11" s="544"/>
      <c r="D11" s="762"/>
      <c r="E11" s="763"/>
      <c r="F11" s="763"/>
      <c r="G11" s="763"/>
      <c r="H11" s="763"/>
      <c r="I11" s="763"/>
      <c r="J11" s="763"/>
      <c r="K11" s="763"/>
      <c r="L11" s="770"/>
      <c r="M11" s="762"/>
      <c r="N11" s="763"/>
      <c r="O11" s="763"/>
      <c r="P11" s="763"/>
      <c r="Q11" s="763"/>
      <c r="R11" s="763"/>
      <c r="S11" s="763"/>
      <c r="T11" s="763"/>
      <c r="U11" s="763"/>
      <c r="V11" s="770"/>
      <c r="W11" s="762"/>
      <c r="X11" s="763"/>
      <c r="Y11" s="763"/>
      <c r="Z11" s="763"/>
      <c r="AA11" s="763"/>
      <c r="AB11" s="763"/>
      <c r="AC11" s="763"/>
      <c r="AD11" s="763"/>
      <c r="AE11" s="763"/>
      <c r="AF11" s="764"/>
      <c r="AG11" s="93">
        <f t="shared" si="0"/>
        <v>0</v>
      </c>
      <c r="AH11" s="68">
        <f t="shared" si="1"/>
        <v>0</v>
      </c>
      <c r="AI11" s="94">
        <f t="shared" si="2"/>
        <v>0</v>
      </c>
      <c r="AJ11" s="68">
        <f t="shared" si="3"/>
        <v>0</v>
      </c>
      <c r="AK11" s="95">
        <f t="shared" si="4"/>
        <v>0</v>
      </c>
    </row>
    <row r="12" spans="1:37" s="113" customFormat="1" ht="19.899999999999999" customHeight="1" thickBot="1">
      <c r="A12" s="433"/>
      <c r="B12" s="432"/>
      <c r="C12" s="791" t="s">
        <v>599</v>
      </c>
      <c r="D12" s="792"/>
      <c r="E12" s="792"/>
      <c r="F12" s="792"/>
      <c r="G12" s="792"/>
      <c r="H12" s="792"/>
      <c r="I12" s="792"/>
      <c r="J12" s="792"/>
      <c r="K12" s="792"/>
      <c r="L12" s="793"/>
      <c r="M12" s="792" t="s">
        <v>599</v>
      </c>
      <c r="N12" s="792"/>
      <c r="O12" s="792"/>
      <c r="P12" s="792"/>
      <c r="Q12" s="792"/>
      <c r="R12" s="792"/>
      <c r="S12" s="792"/>
      <c r="T12" s="792"/>
      <c r="U12" s="792"/>
      <c r="V12" s="793"/>
      <c r="W12" s="792" t="s">
        <v>599</v>
      </c>
      <c r="X12" s="792"/>
      <c r="Y12" s="792"/>
      <c r="Z12" s="792"/>
      <c r="AA12" s="792"/>
      <c r="AB12" s="792"/>
      <c r="AC12" s="792"/>
      <c r="AD12" s="792"/>
      <c r="AE12" s="792"/>
      <c r="AF12" s="794"/>
      <c r="AG12" s="795"/>
      <c r="AH12" s="796"/>
      <c r="AI12" s="796"/>
      <c r="AJ12" s="796"/>
      <c r="AK12" s="797"/>
    </row>
    <row r="13" spans="1:37" s="113" customFormat="1">
      <c r="A13" s="556" t="s">
        <v>40</v>
      </c>
      <c r="B13" s="610" t="s">
        <v>211</v>
      </c>
      <c r="C13" s="738"/>
      <c r="D13" s="739"/>
      <c r="E13" s="739"/>
      <c r="F13" s="739"/>
      <c r="G13" s="739"/>
      <c r="H13" s="739"/>
      <c r="I13" s="739"/>
      <c r="J13" s="739"/>
      <c r="K13" s="739"/>
      <c r="L13" s="739"/>
      <c r="M13" s="740"/>
      <c r="N13" s="739"/>
      <c r="O13" s="739"/>
      <c r="P13" s="739"/>
      <c r="Q13" s="739"/>
      <c r="R13" s="739"/>
      <c r="S13" s="739"/>
      <c r="T13" s="739"/>
      <c r="U13" s="739"/>
      <c r="V13" s="739"/>
      <c r="W13" s="740"/>
      <c r="X13" s="739"/>
      <c r="Y13" s="739"/>
      <c r="Z13" s="739"/>
      <c r="AA13" s="739"/>
      <c r="AB13" s="739"/>
      <c r="AC13" s="739"/>
      <c r="AD13" s="739"/>
      <c r="AE13" s="739"/>
      <c r="AF13" s="741"/>
      <c r="AG13" s="734">
        <f>COUNTIF(C13:AF13,"=Met")</f>
        <v>0</v>
      </c>
      <c r="AH13" s="735">
        <f>IF(SUM(AG13,AI13)=0,0,AG13/SUM(AG13,AI13))</f>
        <v>0</v>
      </c>
      <c r="AI13" s="736">
        <f>COUNTIF(C13:AF13,"=Not Met")</f>
        <v>0</v>
      </c>
      <c r="AJ13" s="735">
        <f>IF(SUM(AG13,AI13)=0,0,AI13/SUM(AG13,AI13))</f>
        <v>0</v>
      </c>
      <c r="AK13" s="737">
        <f>COUNTIF(C13:AF13,"=N/A")</f>
        <v>0</v>
      </c>
    </row>
    <row r="14" spans="1:37" s="113" customFormat="1">
      <c r="A14" s="547" t="s">
        <v>41</v>
      </c>
      <c r="B14" s="615" t="s">
        <v>269</v>
      </c>
      <c r="C14" s="541"/>
      <c r="D14" s="147"/>
      <c r="E14" s="147"/>
      <c r="F14" s="147"/>
      <c r="G14" s="147"/>
      <c r="H14" s="147"/>
      <c r="I14" s="147"/>
      <c r="J14" s="147"/>
      <c r="K14" s="147"/>
      <c r="L14" s="147"/>
      <c r="M14" s="71"/>
      <c r="N14" s="147"/>
      <c r="O14" s="147"/>
      <c r="P14" s="147"/>
      <c r="Q14" s="147"/>
      <c r="R14" s="147"/>
      <c r="S14" s="147"/>
      <c r="T14" s="147"/>
      <c r="U14" s="147"/>
      <c r="V14" s="147"/>
      <c r="W14" s="71"/>
      <c r="X14" s="147"/>
      <c r="Y14" s="147"/>
      <c r="Z14" s="147"/>
      <c r="AA14" s="147"/>
      <c r="AB14" s="147"/>
      <c r="AC14" s="147"/>
      <c r="AD14" s="147"/>
      <c r="AE14" s="147"/>
      <c r="AF14" s="73"/>
      <c r="AG14" s="64">
        <f>COUNTIF(C14:AF14,"=Met")</f>
        <v>0</v>
      </c>
      <c r="AH14" s="65">
        <f>IF(SUM(AG14,AI14)=0,0,AG14/SUM(AG14,AI14))</f>
        <v>0</v>
      </c>
      <c r="AI14" s="66">
        <f>COUNTIF(C14:AF14,"=Not Met")</f>
        <v>0</v>
      </c>
      <c r="AJ14" s="65">
        <f>IF(SUM(AG14,AI14)=0,0,AI14/SUM(AG14,AI14))</f>
        <v>0</v>
      </c>
      <c r="AK14" s="67">
        <f>COUNTIF(C14:AF14,"=N/A")</f>
        <v>0</v>
      </c>
    </row>
    <row r="15" spans="1:37" s="113" customFormat="1">
      <c r="A15" s="547"/>
      <c r="B15" s="612" t="s">
        <v>70</v>
      </c>
      <c r="C15" s="543"/>
      <c r="D15" s="148"/>
      <c r="E15" s="148"/>
      <c r="F15" s="148"/>
      <c r="G15" s="148"/>
      <c r="H15" s="148"/>
      <c r="I15" s="148"/>
      <c r="J15" s="148"/>
      <c r="K15" s="148"/>
      <c r="L15" s="148"/>
      <c r="M15" s="177"/>
      <c r="N15" s="148"/>
      <c r="O15" s="148"/>
      <c r="P15" s="148"/>
      <c r="Q15" s="148"/>
      <c r="R15" s="148"/>
      <c r="S15" s="148"/>
      <c r="T15" s="148"/>
      <c r="U15" s="148"/>
      <c r="V15" s="148"/>
      <c r="W15" s="177"/>
      <c r="X15" s="148"/>
      <c r="Y15" s="148"/>
      <c r="Z15" s="148"/>
      <c r="AA15" s="148"/>
      <c r="AB15" s="148"/>
      <c r="AC15" s="148"/>
      <c r="AD15" s="148"/>
      <c r="AE15" s="148"/>
      <c r="AF15" s="622"/>
      <c r="AG15" s="150"/>
      <c r="AH15" s="151"/>
      <c r="AI15" s="152"/>
      <c r="AJ15" s="151"/>
      <c r="AK15" s="153"/>
    </row>
    <row r="16" spans="1:37" s="113" customFormat="1">
      <c r="A16" s="548"/>
      <c r="B16" s="613" t="s">
        <v>71</v>
      </c>
      <c r="C16" s="543"/>
      <c r="D16" s="148"/>
      <c r="E16" s="148"/>
      <c r="F16" s="148"/>
      <c r="G16" s="148"/>
      <c r="H16" s="148"/>
      <c r="I16" s="148"/>
      <c r="J16" s="148"/>
      <c r="K16" s="148"/>
      <c r="L16" s="148"/>
      <c r="M16" s="177"/>
      <c r="N16" s="148"/>
      <c r="O16" s="148"/>
      <c r="P16" s="148"/>
      <c r="Q16" s="148"/>
      <c r="R16" s="148"/>
      <c r="S16" s="148"/>
      <c r="T16" s="148"/>
      <c r="U16" s="148"/>
      <c r="V16" s="148"/>
      <c r="W16" s="177"/>
      <c r="X16" s="148"/>
      <c r="Y16" s="148"/>
      <c r="Z16" s="148"/>
      <c r="AA16" s="148"/>
      <c r="AB16" s="148"/>
      <c r="AC16" s="148"/>
      <c r="AD16" s="148"/>
      <c r="AE16" s="148"/>
      <c r="AF16" s="622"/>
      <c r="AG16" s="150"/>
      <c r="AH16" s="151"/>
      <c r="AI16" s="152"/>
      <c r="AJ16" s="151"/>
      <c r="AK16" s="153"/>
    </row>
    <row r="17" spans="1:37" s="113" customFormat="1">
      <c r="A17" s="546" t="s">
        <v>42</v>
      </c>
      <c r="B17" s="616" t="s">
        <v>270</v>
      </c>
      <c r="C17" s="541"/>
      <c r="D17" s="147"/>
      <c r="E17" s="147"/>
      <c r="F17" s="147"/>
      <c r="G17" s="147"/>
      <c r="H17" s="147"/>
      <c r="I17" s="147"/>
      <c r="J17" s="147"/>
      <c r="K17" s="147"/>
      <c r="L17" s="147"/>
      <c r="M17" s="71"/>
      <c r="N17" s="147"/>
      <c r="O17" s="147"/>
      <c r="P17" s="147"/>
      <c r="Q17" s="147"/>
      <c r="R17" s="147"/>
      <c r="S17" s="147"/>
      <c r="T17" s="147"/>
      <c r="U17" s="147"/>
      <c r="V17" s="147"/>
      <c r="W17" s="71"/>
      <c r="X17" s="147"/>
      <c r="Y17" s="147"/>
      <c r="Z17" s="147"/>
      <c r="AA17" s="147"/>
      <c r="AB17" s="147"/>
      <c r="AC17" s="147"/>
      <c r="AD17" s="147"/>
      <c r="AE17" s="147"/>
      <c r="AF17" s="73"/>
      <c r="AG17" s="64">
        <f t="shared" ref="AG17:AG21" si="5">COUNTIF(C17:AF17,"=Met")</f>
        <v>0</v>
      </c>
      <c r="AH17" s="65">
        <f t="shared" ref="AH17:AH21" si="6">IF(SUM(AG17,AI17)=0,0,AG17/SUM(AG17,AI17))</f>
        <v>0</v>
      </c>
      <c r="AI17" s="66">
        <f t="shared" ref="AI17:AI21" si="7">COUNTIF(C17:AF17,"=Not Met")</f>
        <v>0</v>
      </c>
      <c r="AJ17" s="65">
        <f t="shared" ref="AJ17:AJ21" si="8">IF(SUM(AG17,AI17)=0,0,AI17/SUM(AG17,AI17))</f>
        <v>0</v>
      </c>
      <c r="AK17" s="67">
        <f t="shared" ref="AK17:AK21" si="9">COUNTIF(C17:AF17,"=N/A")</f>
        <v>0</v>
      </c>
    </row>
    <row r="18" spans="1:37" s="113" customFormat="1">
      <c r="A18" s="69" t="s">
        <v>43</v>
      </c>
      <c r="B18" s="530" t="s">
        <v>72</v>
      </c>
      <c r="C18" s="541"/>
      <c r="D18" s="147"/>
      <c r="E18" s="147"/>
      <c r="F18" s="147"/>
      <c r="G18" s="147"/>
      <c r="H18" s="147"/>
      <c r="I18" s="147"/>
      <c r="J18" s="147"/>
      <c r="K18" s="147"/>
      <c r="L18" s="147"/>
      <c r="M18" s="71"/>
      <c r="N18" s="147"/>
      <c r="O18" s="147"/>
      <c r="P18" s="147"/>
      <c r="Q18" s="147"/>
      <c r="R18" s="147"/>
      <c r="S18" s="147"/>
      <c r="T18" s="147"/>
      <c r="U18" s="147"/>
      <c r="V18" s="147"/>
      <c r="W18" s="71"/>
      <c r="X18" s="147"/>
      <c r="Y18" s="147"/>
      <c r="Z18" s="147"/>
      <c r="AA18" s="147"/>
      <c r="AB18" s="147"/>
      <c r="AC18" s="147"/>
      <c r="AD18" s="147"/>
      <c r="AE18" s="147"/>
      <c r="AF18" s="73"/>
      <c r="AG18" s="64">
        <f t="shared" si="5"/>
        <v>0</v>
      </c>
      <c r="AH18" s="65">
        <f t="shared" si="6"/>
        <v>0</v>
      </c>
      <c r="AI18" s="66">
        <f t="shared" si="7"/>
        <v>0</v>
      </c>
      <c r="AJ18" s="65">
        <f t="shared" si="8"/>
        <v>0</v>
      </c>
      <c r="AK18" s="67">
        <f t="shared" si="9"/>
        <v>0</v>
      </c>
    </row>
    <row r="19" spans="1:37" s="113" customFormat="1">
      <c r="A19" s="69" t="s">
        <v>44</v>
      </c>
      <c r="B19" s="530" t="s">
        <v>73</v>
      </c>
      <c r="C19" s="541"/>
      <c r="D19" s="147"/>
      <c r="E19" s="147"/>
      <c r="F19" s="147"/>
      <c r="G19" s="147"/>
      <c r="H19" s="147"/>
      <c r="I19" s="147"/>
      <c r="J19" s="147"/>
      <c r="K19" s="147"/>
      <c r="L19" s="147"/>
      <c r="M19" s="71"/>
      <c r="N19" s="147"/>
      <c r="O19" s="147"/>
      <c r="P19" s="147"/>
      <c r="Q19" s="147"/>
      <c r="R19" s="147"/>
      <c r="S19" s="147"/>
      <c r="T19" s="147"/>
      <c r="U19" s="147"/>
      <c r="V19" s="147"/>
      <c r="W19" s="71"/>
      <c r="X19" s="147"/>
      <c r="Y19" s="147"/>
      <c r="Z19" s="147"/>
      <c r="AA19" s="147"/>
      <c r="AB19" s="147"/>
      <c r="AC19" s="147"/>
      <c r="AD19" s="147"/>
      <c r="AE19" s="147"/>
      <c r="AF19" s="73"/>
      <c r="AG19" s="64">
        <f t="shared" si="5"/>
        <v>0</v>
      </c>
      <c r="AH19" s="65">
        <f t="shared" si="6"/>
        <v>0</v>
      </c>
      <c r="AI19" s="66">
        <f t="shared" si="7"/>
        <v>0</v>
      </c>
      <c r="AJ19" s="65">
        <f t="shared" si="8"/>
        <v>0</v>
      </c>
      <c r="AK19" s="67">
        <f t="shared" si="9"/>
        <v>0</v>
      </c>
    </row>
    <row r="20" spans="1:37" s="113" customFormat="1">
      <c r="A20" s="69" t="s">
        <v>45</v>
      </c>
      <c r="B20" s="530" t="s">
        <v>75</v>
      </c>
      <c r="C20" s="541"/>
      <c r="D20" s="147"/>
      <c r="E20" s="147"/>
      <c r="F20" s="147"/>
      <c r="G20" s="147"/>
      <c r="H20" s="147"/>
      <c r="I20" s="147"/>
      <c r="J20" s="147"/>
      <c r="K20" s="147"/>
      <c r="L20" s="147"/>
      <c r="M20" s="71"/>
      <c r="N20" s="147"/>
      <c r="O20" s="147"/>
      <c r="P20" s="147"/>
      <c r="Q20" s="147"/>
      <c r="R20" s="147"/>
      <c r="S20" s="147"/>
      <c r="T20" s="147"/>
      <c r="U20" s="147"/>
      <c r="V20" s="147"/>
      <c r="W20" s="71"/>
      <c r="X20" s="147"/>
      <c r="Y20" s="147"/>
      <c r="Z20" s="147"/>
      <c r="AA20" s="147"/>
      <c r="AB20" s="147"/>
      <c r="AC20" s="147"/>
      <c r="AD20" s="147"/>
      <c r="AE20" s="147"/>
      <c r="AF20" s="73"/>
      <c r="AG20" s="64">
        <f t="shared" si="5"/>
        <v>0</v>
      </c>
      <c r="AH20" s="65">
        <f t="shared" si="6"/>
        <v>0</v>
      </c>
      <c r="AI20" s="66">
        <f t="shared" si="7"/>
        <v>0</v>
      </c>
      <c r="AJ20" s="65">
        <f t="shared" si="8"/>
        <v>0</v>
      </c>
      <c r="AK20" s="67">
        <f t="shared" si="9"/>
        <v>0</v>
      </c>
    </row>
    <row r="21" spans="1:37" s="113" customFormat="1">
      <c r="A21" s="546" t="s">
        <v>46</v>
      </c>
      <c r="B21" s="609" t="s">
        <v>93</v>
      </c>
      <c r="C21" s="70"/>
      <c r="D21" s="156"/>
      <c r="E21" s="156"/>
      <c r="F21" s="156"/>
      <c r="G21" s="156"/>
      <c r="H21" s="156"/>
      <c r="I21" s="156"/>
      <c r="J21" s="156"/>
      <c r="K21" s="156"/>
      <c r="L21" s="156"/>
      <c r="M21" s="74"/>
      <c r="N21" s="156"/>
      <c r="O21" s="156"/>
      <c r="P21" s="156"/>
      <c r="Q21" s="156"/>
      <c r="R21" s="156"/>
      <c r="S21" s="156"/>
      <c r="T21" s="156"/>
      <c r="U21" s="156"/>
      <c r="V21" s="156"/>
      <c r="W21" s="74"/>
      <c r="X21" s="156"/>
      <c r="Y21" s="156"/>
      <c r="Z21" s="156"/>
      <c r="AA21" s="156"/>
      <c r="AB21" s="156"/>
      <c r="AC21" s="156"/>
      <c r="AD21" s="156"/>
      <c r="AE21" s="156"/>
      <c r="AF21" s="76"/>
      <c r="AG21" s="64">
        <f t="shared" si="5"/>
        <v>0</v>
      </c>
      <c r="AH21" s="65">
        <f t="shared" si="6"/>
        <v>0</v>
      </c>
      <c r="AI21" s="66">
        <f t="shared" si="7"/>
        <v>0</v>
      </c>
      <c r="AJ21" s="65">
        <f t="shared" si="8"/>
        <v>0</v>
      </c>
      <c r="AK21" s="67">
        <f t="shared" si="9"/>
        <v>0</v>
      </c>
    </row>
    <row r="22" spans="1:37" s="113" customFormat="1">
      <c r="A22" s="546" t="s">
        <v>47</v>
      </c>
      <c r="B22" s="609" t="s">
        <v>105</v>
      </c>
      <c r="C22" s="70"/>
      <c r="D22" s="156"/>
      <c r="E22" s="156"/>
      <c r="F22" s="156"/>
      <c r="G22" s="156"/>
      <c r="H22" s="156"/>
      <c r="I22" s="156"/>
      <c r="J22" s="156"/>
      <c r="K22" s="156"/>
      <c r="L22" s="156"/>
      <c r="M22" s="74"/>
      <c r="N22" s="156"/>
      <c r="O22" s="156"/>
      <c r="P22" s="156"/>
      <c r="Q22" s="156"/>
      <c r="R22" s="156"/>
      <c r="S22" s="156"/>
      <c r="T22" s="156"/>
      <c r="U22" s="156"/>
      <c r="V22" s="156"/>
      <c r="W22" s="74"/>
      <c r="X22" s="156"/>
      <c r="Y22" s="156"/>
      <c r="Z22" s="156"/>
      <c r="AA22" s="156"/>
      <c r="AB22" s="156"/>
      <c r="AC22" s="156"/>
      <c r="AD22" s="156"/>
      <c r="AE22" s="156"/>
      <c r="AF22" s="76"/>
      <c r="AG22" s="64">
        <f>COUNTIF(C22:AF22,"=Met")</f>
        <v>0</v>
      </c>
      <c r="AH22" s="65">
        <f>IF(SUM(AG22,AI22)=0,0,AG22/SUM(AG22,AI22))</f>
        <v>0</v>
      </c>
      <c r="AI22" s="66">
        <f>COUNTIF(C22:AF22,"=Not Met")</f>
        <v>0</v>
      </c>
      <c r="AJ22" s="65">
        <f>IF(SUM(AG22,AI22)=0,0,AI22/SUM(AG22,AI22))</f>
        <v>0</v>
      </c>
      <c r="AK22" s="67">
        <f>COUNTIF(C22:AF22,"=N/A")</f>
        <v>0</v>
      </c>
    </row>
    <row r="23" spans="1:37" s="113" customFormat="1" ht="25.5">
      <c r="A23" s="546" t="s">
        <v>48</v>
      </c>
      <c r="B23" s="609" t="s">
        <v>271</v>
      </c>
      <c r="C23" s="70"/>
      <c r="D23" s="156"/>
      <c r="E23" s="156"/>
      <c r="F23" s="156"/>
      <c r="G23" s="156"/>
      <c r="H23" s="156"/>
      <c r="I23" s="156"/>
      <c r="J23" s="156"/>
      <c r="K23" s="156"/>
      <c r="L23" s="156"/>
      <c r="M23" s="74"/>
      <c r="N23" s="156"/>
      <c r="O23" s="156"/>
      <c r="P23" s="156"/>
      <c r="Q23" s="156"/>
      <c r="R23" s="156"/>
      <c r="S23" s="156"/>
      <c r="T23" s="156"/>
      <c r="U23" s="156"/>
      <c r="V23" s="156"/>
      <c r="W23" s="74"/>
      <c r="X23" s="156"/>
      <c r="Y23" s="156"/>
      <c r="Z23" s="156"/>
      <c r="AA23" s="156"/>
      <c r="AB23" s="156"/>
      <c r="AC23" s="156"/>
      <c r="AD23" s="156"/>
      <c r="AE23" s="156"/>
      <c r="AF23" s="76"/>
      <c r="AG23" s="64">
        <f>COUNTIF(C23:AF23,"=Met")</f>
        <v>0</v>
      </c>
      <c r="AH23" s="65">
        <f>IF(SUM(AG23,AI23)=0,0,AG23/SUM(AG23,AI23))</f>
        <v>0</v>
      </c>
      <c r="AI23" s="66">
        <f>COUNTIF(C23:AF23,"=Not Met")</f>
        <v>0</v>
      </c>
      <c r="AJ23" s="65">
        <f>IF(SUM(AG23,AI23)=0,0,AI23/SUM(AG23,AI23))</f>
        <v>0</v>
      </c>
      <c r="AK23" s="67">
        <f>COUNTIF(C23:AF23,"=N/A")</f>
        <v>0</v>
      </c>
    </row>
    <row r="24" spans="1:37" s="113" customFormat="1" ht="25.5">
      <c r="A24" s="546" t="s">
        <v>49</v>
      </c>
      <c r="B24" s="609" t="s">
        <v>272</v>
      </c>
      <c r="C24" s="70"/>
      <c r="D24" s="156"/>
      <c r="E24" s="156"/>
      <c r="F24" s="156"/>
      <c r="G24" s="156"/>
      <c r="H24" s="156"/>
      <c r="I24" s="156"/>
      <c r="J24" s="156"/>
      <c r="K24" s="156"/>
      <c r="L24" s="156"/>
      <c r="M24" s="74"/>
      <c r="N24" s="156"/>
      <c r="O24" s="156"/>
      <c r="P24" s="156"/>
      <c r="Q24" s="156"/>
      <c r="R24" s="156"/>
      <c r="S24" s="156"/>
      <c r="T24" s="156"/>
      <c r="U24" s="156"/>
      <c r="V24" s="156"/>
      <c r="W24" s="74"/>
      <c r="X24" s="156"/>
      <c r="Y24" s="156"/>
      <c r="Z24" s="156"/>
      <c r="AA24" s="156"/>
      <c r="AB24" s="156"/>
      <c r="AC24" s="156"/>
      <c r="AD24" s="156"/>
      <c r="AE24" s="156"/>
      <c r="AF24" s="76"/>
      <c r="AG24" s="64">
        <f t="shared" ref="AG24:AG25" si="10">COUNTIF(C24:AF24,"=Met")</f>
        <v>0</v>
      </c>
      <c r="AH24" s="65">
        <f t="shared" ref="AH24:AH25" si="11">IF(SUM(AG24,AI24)=0,0,AG24/SUM(AG24,AI24))</f>
        <v>0</v>
      </c>
      <c r="AI24" s="66">
        <f t="shared" ref="AI24:AI25" si="12">COUNTIF(C24:AF24,"=Not Met")</f>
        <v>0</v>
      </c>
      <c r="AJ24" s="65">
        <f t="shared" ref="AJ24:AJ25" si="13">IF(SUM(AG24,AI24)=0,0,AI24/SUM(AG24,AI24))</f>
        <v>0</v>
      </c>
      <c r="AK24" s="67">
        <f t="shared" ref="AK24:AK25" si="14">COUNTIF(C24:AF24,"=N/A")</f>
        <v>0</v>
      </c>
    </row>
    <row r="25" spans="1:37" s="113" customFormat="1">
      <c r="A25" s="546" t="s">
        <v>50</v>
      </c>
      <c r="B25" s="799" t="s">
        <v>115</v>
      </c>
      <c r="C25" s="750"/>
      <c r="D25" s="751"/>
      <c r="E25" s="751"/>
      <c r="F25" s="751"/>
      <c r="G25" s="751"/>
      <c r="H25" s="751"/>
      <c r="I25" s="751"/>
      <c r="J25" s="751"/>
      <c r="K25" s="751"/>
      <c r="L25" s="751"/>
      <c r="M25" s="752"/>
      <c r="N25" s="751"/>
      <c r="O25" s="751"/>
      <c r="P25" s="751"/>
      <c r="Q25" s="751"/>
      <c r="R25" s="751"/>
      <c r="S25" s="751"/>
      <c r="T25" s="751"/>
      <c r="U25" s="751"/>
      <c r="V25" s="751"/>
      <c r="W25" s="752"/>
      <c r="X25" s="751"/>
      <c r="Y25" s="751"/>
      <c r="Z25" s="751"/>
      <c r="AA25" s="751"/>
      <c r="AB25" s="751"/>
      <c r="AC25" s="751"/>
      <c r="AD25" s="751"/>
      <c r="AE25" s="751"/>
      <c r="AF25" s="753"/>
      <c r="AG25" s="742">
        <f t="shared" si="10"/>
        <v>0</v>
      </c>
      <c r="AH25" s="743">
        <f t="shared" si="11"/>
        <v>0</v>
      </c>
      <c r="AI25" s="744">
        <f t="shared" si="12"/>
        <v>0</v>
      </c>
      <c r="AJ25" s="743">
        <f t="shared" si="13"/>
        <v>0</v>
      </c>
      <c r="AK25" s="745">
        <f t="shared" si="14"/>
        <v>0</v>
      </c>
    </row>
    <row r="26" spans="1:37" s="113" customFormat="1">
      <c r="A26" s="548"/>
      <c r="B26" s="613" t="s">
        <v>77</v>
      </c>
      <c r="C26" s="754"/>
      <c r="D26" s="755"/>
      <c r="E26" s="755"/>
      <c r="F26" s="755"/>
      <c r="G26" s="755"/>
      <c r="H26" s="755"/>
      <c r="I26" s="755"/>
      <c r="J26" s="755"/>
      <c r="K26" s="755"/>
      <c r="L26" s="755"/>
      <c r="M26" s="756"/>
      <c r="N26" s="755"/>
      <c r="O26" s="755"/>
      <c r="P26" s="755"/>
      <c r="Q26" s="755"/>
      <c r="R26" s="755"/>
      <c r="S26" s="755"/>
      <c r="T26" s="755"/>
      <c r="U26" s="755"/>
      <c r="V26" s="755"/>
      <c r="W26" s="756"/>
      <c r="X26" s="755"/>
      <c r="Y26" s="755"/>
      <c r="Z26" s="755"/>
      <c r="AA26" s="755"/>
      <c r="AB26" s="755"/>
      <c r="AC26" s="755"/>
      <c r="AD26" s="755"/>
      <c r="AE26" s="755"/>
      <c r="AF26" s="757"/>
      <c r="AG26" s="746"/>
      <c r="AH26" s="747"/>
      <c r="AI26" s="748"/>
      <c r="AJ26" s="747"/>
      <c r="AK26" s="749"/>
    </row>
    <row r="27" spans="1:37" s="113" customFormat="1" ht="38.25">
      <c r="A27" s="119" t="s">
        <v>51</v>
      </c>
      <c r="B27" s="616" t="s">
        <v>591</v>
      </c>
      <c r="C27" s="541"/>
      <c r="D27" s="147"/>
      <c r="E27" s="147"/>
      <c r="F27" s="147"/>
      <c r="G27" s="147"/>
      <c r="H27" s="147"/>
      <c r="I27" s="147"/>
      <c r="J27" s="147"/>
      <c r="K27" s="147"/>
      <c r="L27" s="147"/>
      <c r="M27" s="71"/>
      <c r="N27" s="147"/>
      <c r="O27" s="147"/>
      <c r="P27" s="147"/>
      <c r="Q27" s="147"/>
      <c r="R27" s="147"/>
      <c r="S27" s="147"/>
      <c r="T27" s="147"/>
      <c r="U27" s="147"/>
      <c r="V27" s="147"/>
      <c r="W27" s="71"/>
      <c r="X27" s="147"/>
      <c r="Y27" s="147"/>
      <c r="Z27" s="147"/>
      <c r="AA27" s="147"/>
      <c r="AB27" s="147"/>
      <c r="AC27" s="147"/>
      <c r="AD27" s="147"/>
      <c r="AE27" s="147"/>
      <c r="AF27" s="73"/>
      <c r="AG27" s="64">
        <f t="shared" ref="AG27:AG28" si="15">COUNTIF(C27:AF27,"=Met")</f>
        <v>0</v>
      </c>
      <c r="AH27" s="65">
        <f t="shared" ref="AH27:AH28" si="16">IF(SUM(AG27,AI27)=0,0,AG27/SUM(AG27,AI27))</f>
        <v>0</v>
      </c>
      <c r="AI27" s="66">
        <f t="shared" ref="AI27:AI28" si="17">COUNTIF(C27:AF27,"=Not Met")</f>
        <v>0</v>
      </c>
      <c r="AJ27" s="65">
        <f t="shared" ref="AJ27:AJ28" si="18">IF(SUM(AG27,AI27)=0,0,AI27/SUM(AG27,AI27))</f>
        <v>0</v>
      </c>
      <c r="AK27" s="67">
        <f t="shared" ref="AK27:AK28" si="19">COUNTIF(C27:AF27,"=N/A")</f>
        <v>0</v>
      </c>
    </row>
    <row r="28" spans="1:37" s="113" customFormat="1" ht="25.5">
      <c r="A28" s="154" t="s">
        <v>52</v>
      </c>
      <c r="B28" s="530" t="s">
        <v>592</v>
      </c>
      <c r="C28" s="541"/>
      <c r="D28" s="147"/>
      <c r="E28" s="147"/>
      <c r="F28" s="147"/>
      <c r="G28" s="147"/>
      <c r="H28" s="147"/>
      <c r="I28" s="147"/>
      <c r="J28" s="147"/>
      <c r="K28" s="147"/>
      <c r="L28" s="147"/>
      <c r="M28" s="71"/>
      <c r="N28" s="147"/>
      <c r="O28" s="147"/>
      <c r="P28" s="147"/>
      <c r="Q28" s="147"/>
      <c r="R28" s="147"/>
      <c r="S28" s="147"/>
      <c r="T28" s="147"/>
      <c r="U28" s="147"/>
      <c r="V28" s="147"/>
      <c r="W28" s="71"/>
      <c r="X28" s="147"/>
      <c r="Y28" s="147"/>
      <c r="Z28" s="147"/>
      <c r="AA28" s="147"/>
      <c r="AB28" s="147"/>
      <c r="AC28" s="147"/>
      <c r="AD28" s="147"/>
      <c r="AE28" s="147"/>
      <c r="AF28" s="73"/>
      <c r="AG28" s="64">
        <f t="shared" si="15"/>
        <v>0</v>
      </c>
      <c r="AH28" s="65">
        <f t="shared" si="16"/>
        <v>0</v>
      </c>
      <c r="AI28" s="66">
        <f t="shared" si="17"/>
        <v>0</v>
      </c>
      <c r="AJ28" s="65">
        <f t="shared" si="18"/>
        <v>0</v>
      </c>
      <c r="AK28" s="67">
        <f t="shared" si="19"/>
        <v>0</v>
      </c>
    </row>
    <row r="29" spans="1:37" s="113" customFormat="1">
      <c r="A29" s="546" t="s">
        <v>53</v>
      </c>
      <c r="B29" s="609" t="s">
        <v>106</v>
      </c>
      <c r="C29" s="70"/>
      <c r="D29" s="156"/>
      <c r="E29" s="156"/>
      <c r="F29" s="156"/>
      <c r="G29" s="156"/>
      <c r="H29" s="156"/>
      <c r="I29" s="156"/>
      <c r="J29" s="156"/>
      <c r="K29" s="156"/>
      <c r="L29" s="156"/>
      <c r="M29" s="74"/>
      <c r="N29" s="156"/>
      <c r="O29" s="156"/>
      <c r="P29" s="156"/>
      <c r="Q29" s="156"/>
      <c r="R29" s="156"/>
      <c r="S29" s="156"/>
      <c r="T29" s="156"/>
      <c r="U29" s="156"/>
      <c r="V29" s="156"/>
      <c r="W29" s="74"/>
      <c r="X29" s="156"/>
      <c r="Y29" s="156"/>
      <c r="Z29" s="156"/>
      <c r="AA29" s="156"/>
      <c r="AB29" s="156"/>
      <c r="AC29" s="156"/>
      <c r="AD29" s="156"/>
      <c r="AE29" s="156"/>
      <c r="AF29" s="76"/>
      <c r="AG29" s="64">
        <f t="shared" ref="AG29:AG30" si="20">COUNTIF(C29:AF29,"=Met")</f>
        <v>0</v>
      </c>
      <c r="AH29" s="65">
        <f t="shared" ref="AH29:AH30" si="21">IF(SUM(AG29,AI29)=0,0,AG29/SUM(AG29,AI29))</f>
        <v>0</v>
      </c>
      <c r="AI29" s="66">
        <f t="shared" ref="AI29:AI30" si="22">COUNTIF(C29:AF29,"=Not Met")</f>
        <v>0</v>
      </c>
      <c r="AJ29" s="65">
        <f t="shared" ref="AJ29:AJ30" si="23">IF(SUM(AG29,AI29)=0,0,AI29/SUM(AG29,AI29))</f>
        <v>0</v>
      </c>
      <c r="AK29" s="67">
        <f t="shared" ref="AK29:AK30" si="24">COUNTIF(C29:AF29,"=N/A")</f>
        <v>0</v>
      </c>
    </row>
    <row r="30" spans="1:37" s="113" customFormat="1">
      <c r="A30" s="546" t="s">
        <v>54</v>
      </c>
      <c r="B30" s="609" t="s">
        <v>273</v>
      </c>
      <c r="C30" s="70"/>
      <c r="D30" s="156"/>
      <c r="E30" s="156"/>
      <c r="F30" s="156"/>
      <c r="G30" s="156"/>
      <c r="H30" s="156"/>
      <c r="I30" s="156"/>
      <c r="J30" s="156"/>
      <c r="K30" s="156"/>
      <c r="L30" s="156"/>
      <c r="M30" s="74"/>
      <c r="N30" s="156"/>
      <c r="O30" s="156"/>
      <c r="P30" s="156"/>
      <c r="Q30" s="156"/>
      <c r="R30" s="156"/>
      <c r="S30" s="156"/>
      <c r="T30" s="156"/>
      <c r="U30" s="156"/>
      <c r="V30" s="156"/>
      <c r="W30" s="74"/>
      <c r="X30" s="156"/>
      <c r="Y30" s="156"/>
      <c r="Z30" s="156"/>
      <c r="AA30" s="156"/>
      <c r="AB30" s="156"/>
      <c r="AC30" s="156"/>
      <c r="AD30" s="156"/>
      <c r="AE30" s="156"/>
      <c r="AF30" s="76"/>
      <c r="AG30" s="64">
        <f t="shared" si="20"/>
        <v>0</v>
      </c>
      <c r="AH30" s="65">
        <f t="shared" si="21"/>
        <v>0</v>
      </c>
      <c r="AI30" s="66">
        <f t="shared" si="22"/>
        <v>0</v>
      </c>
      <c r="AJ30" s="65">
        <f t="shared" si="23"/>
        <v>0</v>
      </c>
      <c r="AK30" s="67">
        <f t="shared" si="24"/>
        <v>0</v>
      </c>
    </row>
    <row r="31" spans="1:37" s="113" customFormat="1" ht="25.5">
      <c r="A31" s="119" t="s">
        <v>295</v>
      </c>
      <c r="B31" s="617" t="s">
        <v>107</v>
      </c>
      <c r="C31" s="70"/>
      <c r="D31" s="156"/>
      <c r="E31" s="156"/>
      <c r="F31" s="156"/>
      <c r="G31" s="156"/>
      <c r="H31" s="156"/>
      <c r="I31" s="156"/>
      <c r="J31" s="156"/>
      <c r="K31" s="156"/>
      <c r="L31" s="156"/>
      <c r="M31" s="74"/>
      <c r="N31" s="156"/>
      <c r="O31" s="156"/>
      <c r="P31" s="156"/>
      <c r="Q31" s="156"/>
      <c r="R31" s="156"/>
      <c r="S31" s="156"/>
      <c r="T31" s="156"/>
      <c r="U31" s="156"/>
      <c r="V31" s="156"/>
      <c r="W31" s="74"/>
      <c r="X31" s="156"/>
      <c r="Y31" s="156"/>
      <c r="Z31" s="156"/>
      <c r="AA31" s="156"/>
      <c r="AB31" s="156"/>
      <c r="AC31" s="156"/>
      <c r="AD31" s="156"/>
      <c r="AE31" s="156"/>
      <c r="AF31" s="76"/>
      <c r="AG31" s="64">
        <f>COUNTIF(C31:AF31,"=Met")</f>
        <v>0</v>
      </c>
      <c r="AH31" s="65">
        <f>IF(SUM(AG31,AI31)=0,0,AG31/SUM(AG31,AI31))</f>
        <v>0</v>
      </c>
      <c r="AI31" s="66">
        <f>COUNTIF(C31:AF31,"=Not Met")</f>
        <v>0</v>
      </c>
      <c r="AJ31" s="65">
        <f>IF(SUM(AG31,AI31)=0,0,AI31/SUM(AG31,AI31))</f>
        <v>0</v>
      </c>
      <c r="AK31" s="67">
        <f>COUNTIF(C31:AF31,"=N/A")</f>
        <v>0</v>
      </c>
    </row>
    <row r="32" spans="1:37" s="113" customFormat="1" ht="13.5" thickBot="1">
      <c r="A32" s="120" t="s">
        <v>296</v>
      </c>
      <c r="B32" s="618" t="s">
        <v>257</v>
      </c>
      <c r="C32" s="544"/>
      <c r="D32" s="619"/>
      <c r="E32" s="619"/>
      <c r="F32" s="619"/>
      <c r="G32" s="619"/>
      <c r="H32" s="619"/>
      <c r="I32" s="619"/>
      <c r="J32" s="619"/>
      <c r="K32" s="619"/>
      <c r="L32" s="619"/>
      <c r="M32" s="621"/>
      <c r="N32" s="619"/>
      <c r="O32" s="619"/>
      <c r="P32" s="619"/>
      <c r="Q32" s="619"/>
      <c r="R32" s="619"/>
      <c r="S32" s="619"/>
      <c r="T32" s="619"/>
      <c r="U32" s="619"/>
      <c r="V32" s="619"/>
      <c r="W32" s="621"/>
      <c r="X32" s="619"/>
      <c r="Y32" s="619"/>
      <c r="Z32" s="619"/>
      <c r="AA32" s="619"/>
      <c r="AB32" s="619"/>
      <c r="AC32" s="619"/>
      <c r="AD32" s="619"/>
      <c r="AE32" s="619"/>
      <c r="AF32" s="620"/>
      <c r="AG32" s="93">
        <f>COUNTIF(C32:AF32,"=Met")</f>
        <v>0</v>
      </c>
      <c r="AH32" s="68">
        <f>IF(SUM(AG32,AI32)=0,0,AG32/SUM(AG32,AI32))</f>
        <v>0</v>
      </c>
      <c r="AI32" s="94">
        <f>COUNTIF(C32:AF32,"=Not Met")</f>
        <v>0</v>
      </c>
      <c r="AJ32" s="68">
        <f>IF(SUM(AG32,AI32)=0,0,AI32/SUM(AG32,AI32))</f>
        <v>0</v>
      </c>
      <c r="AK32" s="95">
        <f>COUNTIF(C32:AF32,"=N/A")</f>
        <v>0</v>
      </c>
    </row>
    <row r="33" spans="1:37" s="14" customFormat="1" ht="13.9" customHeight="1" thickBot="1">
      <c r="A33" s="107"/>
      <c r="B33" s="96" t="s">
        <v>55</v>
      </c>
      <c r="C33" s="513"/>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5"/>
      <c r="AG33" s="78"/>
      <c r="AH33" s="78"/>
      <c r="AI33" s="78"/>
      <c r="AJ33" s="78"/>
      <c r="AK33" s="78"/>
    </row>
    <row r="34" spans="1:37" s="113" customFormat="1" ht="13.9" customHeight="1" thickBot="1">
      <c r="A34" s="121"/>
      <c r="B34" s="122"/>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24"/>
      <c r="AH34" s="167"/>
      <c r="AI34" s="124"/>
      <c r="AJ34" s="167"/>
      <c r="AK34" s="124"/>
    </row>
    <row r="35" spans="1:37" s="113" customFormat="1">
      <c r="A35" s="121"/>
      <c r="B35" s="161" t="s">
        <v>78</v>
      </c>
      <c r="C35" s="162" t="str">
        <f t="shared" ref="C35:AF35" si="25">IF(MIN(C15,C15)=0,"",MIN(C15,C15))</f>
        <v/>
      </c>
      <c r="D35" s="163" t="str">
        <f t="shared" si="25"/>
        <v/>
      </c>
      <c r="E35" s="163" t="str">
        <f t="shared" si="25"/>
        <v/>
      </c>
      <c r="F35" s="163" t="str">
        <f t="shared" si="25"/>
        <v/>
      </c>
      <c r="G35" s="163" t="str">
        <f t="shared" si="25"/>
        <v/>
      </c>
      <c r="H35" s="163" t="str">
        <f t="shared" si="25"/>
        <v/>
      </c>
      <c r="I35" s="163" t="str">
        <f t="shared" si="25"/>
        <v/>
      </c>
      <c r="J35" s="163" t="str">
        <f t="shared" si="25"/>
        <v/>
      </c>
      <c r="K35" s="163" t="str">
        <f t="shared" si="25"/>
        <v/>
      </c>
      <c r="L35" s="163" t="str">
        <f t="shared" si="25"/>
        <v/>
      </c>
      <c r="M35" s="163" t="str">
        <f t="shared" si="25"/>
        <v/>
      </c>
      <c r="N35" s="163" t="str">
        <f t="shared" si="25"/>
        <v/>
      </c>
      <c r="O35" s="163" t="str">
        <f t="shared" si="25"/>
        <v/>
      </c>
      <c r="P35" s="163" t="str">
        <f t="shared" si="25"/>
        <v/>
      </c>
      <c r="Q35" s="163" t="str">
        <f t="shared" si="25"/>
        <v/>
      </c>
      <c r="R35" s="163" t="str">
        <f t="shared" si="25"/>
        <v/>
      </c>
      <c r="S35" s="163" t="str">
        <f t="shared" si="25"/>
        <v/>
      </c>
      <c r="T35" s="163" t="str">
        <f t="shared" si="25"/>
        <v/>
      </c>
      <c r="U35" s="163" t="str">
        <f t="shared" si="25"/>
        <v/>
      </c>
      <c r="V35" s="163" t="str">
        <f t="shared" si="25"/>
        <v/>
      </c>
      <c r="W35" s="163" t="str">
        <f t="shared" si="25"/>
        <v/>
      </c>
      <c r="X35" s="163" t="str">
        <f t="shared" si="25"/>
        <v/>
      </c>
      <c r="Y35" s="163" t="str">
        <f t="shared" si="25"/>
        <v/>
      </c>
      <c r="Z35" s="163" t="str">
        <f t="shared" si="25"/>
        <v/>
      </c>
      <c r="AA35" s="163" t="str">
        <f t="shared" si="25"/>
        <v/>
      </c>
      <c r="AB35" s="163" t="str">
        <f t="shared" si="25"/>
        <v/>
      </c>
      <c r="AC35" s="163" t="str">
        <f t="shared" si="25"/>
        <v/>
      </c>
      <c r="AD35" s="163" t="str">
        <f t="shared" si="25"/>
        <v/>
      </c>
      <c r="AE35" s="163" t="str">
        <f t="shared" si="25"/>
        <v/>
      </c>
      <c r="AF35" s="534" t="str">
        <f t="shared" si="25"/>
        <v/>
      </c>
      <c r="AG35" s="90"/>
      <c r="AH35" s="90"/>
      <c r="AI35" s="90"/>
      <c r="AJ35" s="90"/>
      <c r="AK35" s="90"/>
    </row>
    <row r="36" spans="1:37" s="113" customFormat="1" ht="13.5" thickBot="1">
      <c r="A36" s="121"/>
      <c r="B36" s="161" t="s">
        <v>79</v>
      </c>
      <c r="C36" s="164" t="str">
        <f t="shared" ref="C36:AF36" si="26">IF(MAX(C16,C16)=0,"",MAX(C16,C16))</f>
        <v/>
      </c>
      <c r="D36" s="165" t="str">
        <f t="shared" si="26"/>
        <v/>
      </c>
      <c r="E36" s="165" t="str">
        <f t="shared" si="26"/>
        <v/>
      </c>
      <c r="F36" s="165" t="str">
        <f t="shared" si="26"/>
        <v/>
      </c>
      <c r="G36" s="165" t="str">
        <f t="shared" si="26"/>
        <v/>
      </c>
      <c r="H36" s="165" t="str">
        <f t="shared" si="26"/>
        <v/>
      </c>
      <c r="I36" s="165" t="str">
        <f t="shared" si="26"/>
        <v/>
      </c>
      <c r="J36" s="165" t="str">
        <f t="shared" si="26"/>
        <v/>
      </c>
      <c r="K36" s="165" t="str">
        <f t="shared" si="26"/>
        <v/>
      </c>
      <c r="L36" s="165" t="str">
        <f t="shared" si="26"/>
        <v/>
      </c>
      <c r="M36" s="165" t="str">
        <f t="shared" si="26"/>
        <v/>
      </c>
      <c r="N36" s="165" t="str">
        <f t="shared" si="26"/>
        <v/>
      </c>
      <c r="O36" s="165" t="str">
        <f t="shared" si="26"/>
        <v/>
      </c>
      <c r="P36" s="165" t="str">
        <f t="shared" si="26"/>
        <v/>
      </c>
      <c r="Q36" s="165" t="str">
        <f t="shared" si="26"/>
        <v/>
      </c>
      <c r="R36" s="165" t="str">
        <f t="shared" si="26"/>
        <v/>
      </c>
      <c r="S36" s="165" t="str">
        <f t="shared" si="26"/>
        <v/>
      </c>
      <c r="T36" s="165" t="str">
        <f t="shared" si="26"/>
        <v/>
      </c>
      <c r="U36" s="165" t="str">
        <f t="shared" si="26"/>
        <v/>
      </c>
      <c r="V36" s="165" t="str">
        <f t="shared" si="26"/>
        <v/>
      </c>
      <c r="W36" s="165" t="str">
        <f t="shared" si="26"/>
        <v/>
      </c>
      <c r="X36" s="165" t="str">
        <f t="shared" si="26"/>
        <v/>
      </c>
      <c r="Y36" s="165" t="str">
        <f t="shared" si="26"/>
        <v/>
      </c>
      <c r="Z36" s="165" t="str">
        <f t="shared" si="26"/>
        <v/>
      </c>
      <c r="AA36" s="165" t="str">
        <f t="shared" si="26"/>
        <v/>
      </c>
      <c r="AB36" s="165" t="str">
        <f t="shared" si="26"/>
        <v/>
      </c>
      <c r="AC36" s="165" t="str">
        <f t="shared" si="26"/>
        <v/>
      </c>
      <c r="AD36" s="165" t="str">
        <f t="shared" si="26"/>
        <v/>
      </c>
      <c r="AE36" s="165" t="str">
        <f t="shared" si="26"/>
        <v/>
      </c>
      <c r="AF36" s="535" t="str">
        <f t="shared" si="26"/>
        <v/>
      </c>
      <c r="AG36" s="90"/>
      <c r="AH36" s="90"/>
      <c r="AI36" s="90"/>
      <c r="AJ36" s="90"/>
      <c r="AK36" s="90"/>
    </row>
    <row r="37" spans="1:37" s="113" customFormat="1" ht="13.9" customHeight="1" thickBot="1">
      <c r="A37" s="121"/>
      <c r="B37" s="122"/>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24"/>
      <c r="AH37" s="167"/>
      <c r="AI37" s="124"/>
      <c r="AJ37" s="167"/>
      <c r="AK37" s="124"/>
    </row>
    <row r="38" spans="1:37" s="113" customFormat="1" ht="13.9" customHeight="1">
      <c r="A38" s="121"/>
      <c r="B38" s="79" t="s">
        <v>56</v>
      </c>
      <c r="C38" s="97">
        <f t="shared" ref="C38:AF38" si="27">COUNTIF(C13:C32,"=Met")</f>
        <v>0</v>
      </c>
      <c r="D38" s="98">
        <f t="shared" si="27"/>
        <v>0</v>
      </c>
      <c r="E38" s="98">
        <f t="shared" si="27"/>
        <v>0</v>
      </c>
      <c r="F38" s="98">
        <f t="shared" si="27"/>
        <v>0</v>
      </c>
      <c r="G38" s="98">
        <f t="shared" si="27"/>
        <v>0</v>
      </c>
      <c r="H38" s="98">
        <f t="shared" si="27"/>
        <v>0</v>
      </c>
      <c r="I38" s="98">
        <f t="shared" si="27"/>
        <v>0</v>
      </c>
      <c r="J38" s="98">
        <f t="shared" si="27"/>
        <v>0</v>
      </c>
      <c r="K38" s="98">
        <f t="shared" si="27"/>
        <v>0</v>
      </c>
      <c r="L38" s="98">
        <f t="shared" si="27"/>
        <v>0</v>
      </c>
      <c r="M38" s="98">
        <f t="shared" si="27"/>
        <v>0</v>
      </c>
      <c r="N38" s="98">
        <f t="shared" si="27"/>
        <v>0</v>
      </c>
      <c r="O38" s="98">
        <f t="shared" si="27"/>
        <v>0</v>
      </c>
      <c r="P38" s="98">
        <f t="shared" si="27"/>
        <v>0</v>
      </c>
      <c r="Q38" s="98">
        <f t="shared" si="27"/>
        <v>0</v>
      </c>
      <c r="R38" s="98">
        <f t="shared" si="27"/>
        <v>0</v>
      </c>
      <c r="S38" s="98">
        <f t="shared" si="27"/>
        <v>0</v>
      </c>
      <c r="T38" s="98">
        <f t="shared" si="27"/>
        <v>0</v>
      </c>
      <c r="U38" s="98">
        <f t="shared" si="27"/>
        <v>0</v>
      </c>
      <c r="V38" s="98">
        <f t="shared" si="27"/>
        <v>0</v>
      </c>
      <c r="W38" s="98">
        <f t="shared" si="27"/>
        <v>0</v>
      </c>
      <c r="X38" s="98">
        <f t="shared" si="27"/>
        <v>0</v>
      </c>
      <c r="Y38" s="98">
        <f t="shared" si="27"/>
        <v>0</v>
      </c>
      <c r="Z38" s="98">
        <f t="shared" si="27"/>
        <v>0</v>
      </c>
      <c r="AA38" s="98">
        <f t="shared" si="27"/>
        <v>0</v>
      </c>
      <c r="AB38" s="98">
        <f t="shared" si="27"/>
        <v>0</v>
      </c>
      <c r="AC38" s="98">
        <f t="shared" si="27"/>
        <v>0</v>
      </c>
      <c r="AD38" s="98">
        <f t="shared" si="27"/>
        <v>0</v>
      </c>
      <c r="AE38" s="98">
        <f t="shared" si="27"/>
        <v>0</v>
      </c>
      <c r="AF38" s="99">
        <f t="shared" si="27"/>
        <v>0</v>
      </c>
      <c r="AG38" s="124"/>
      <c r="AH38" s="167"/>
      <c r="AI38" s="124"/>
      <c r="AJ38" s="167"/>
      <c r="AK38" s="124"/>
    </row>
    <row r="39" spans="1:37" s="113" customFormat="1" ht="13.9" customHeight="1">
      <c r="A39" s="121"/>
      <c r="B39" s="79" t="s">
        <v>57</v>
      </c>
      <c r="C39" s="80">
        <f t="shared" ref="C39:AF39" si="28">IF(SUM(C38,C40)=0,0,C38/SUM(C38,C40))</f>
        <v>0</v>
      </c>
      <c r="D39" s="81">
        <f t="shared" si="28"/>
        <v>0</v>
      </c>
      <c r="E39" s="81">
        <f t="shared" si="28"/>
        <v>0</v>
      </c>
      <c r="F39" s="81">
        <f t="shared" si="28"/>
        <v>0</v>
      </c>
      <c r="G39" s="81">
        <f t="shared" si="28"/>
        <v>0</v>
      </c>
      <c r="H39" s="81">
        <f t="shared" si="28"/>
        <v>0</v>
      </c>
      <c r="I39" s="81">
        <f t="shared" si="28"/>
        <v>0</v>
      </c>
      <c r="J39" s="81">
        <f t="shared" si="28"/>
        <v>0</v>
      </c>
      <c r="K39" s="81">
        <f t="shared" si="28"/>
        <v>0</v>
      </c>
      <c r="L39" s="81">
        <f t="shared" si="28"/>
        <v>0</v>
      </c>
      <c r="M39" s="81">
        <f t="shared" si="28"/>
        <v>0</v>
      </c>
      <c r="N39" s="81">
        <f t="shared" si="28"/>
        <v>0</v>
      </c>
      <c r="O39" s="81">
        <f t="shared" si="28"/>
        <v>0</v>
      </c>
      <c r="P39" s="81">
        <f t="shared" si="28"/>
        <v>0</v>
      </c>
      <c r="Q39" s="81">
        <f t="shared" si="28"/>
        <v>0</v>
      </c>
      <c r="R39" s="81">
        <f t="shared" si="28"/>
        <v>0</v>
      </c>
      <c r="S39" s="81">
        <f t="shared" si="28"/>
        <v>0</v>
      </c>
      <c r="T39" s="81">
        <f t="shared" si="28"/>
        <v>0</v>
      </c>
      <c r="U39" s="81">
        <f t="shared" si="28"/>
        <v>0</v>
      </c>
      <c r="V39" s="81">
        <f t="shared" si="28"/>
        <v>0</v>
      </c>
      <c r="W39" s="81">
        <f t="shared" si="28"/>
        <v>0</v>
      </c>
      <c r="X39" s="81">
        <f t="shared" si="28"/>
        <v>0</v>
      </c>
      <c r="Y39" s="81">
        <f t="shared" si="28"/>
        <v>0</v>
      </c>
      <c r="Z39" s="81">
        <f t="shared" si="28"/>
        <v>0</v>
      </c>
      <c r="AA39" s="81">
        <f t="shared" si="28"/>
        <v>0</v>
      </c>
      <c r="AB39" s="81">
        <f t="shared" si="28"/>
        <v>0</v>
      </c>
      <c r="AC39" s="81">
        <f t="shared" si="28"/>
        <v>0</v>
      </c>
      <c r="AD39" s="81">
        <f t="shared" si="28"/>
        <v>0</v>
      </c>
      <c r="AE39" s="81">
        <f t="shared" si="28"/>
        <v>0</v>
      </c>
      <c r="AF39" s="82">
        <f t="shared" si="28"/>
        <v>0</v>
      </c>
      <c r="AG39" s="124"/>
      <c r="AH39" s="167"/>
      <c r="AI39" s="124"/>
      <c r="AJ39" s="167"/>
      <c r="AK39" s="124"/>
    </row>
    <row r="40" spans="1:37" s="113" customFormat="1" ht="13.9" customHeight="1">
      <c r="A40" s="121"/>
      <c r="B40" s="79" t="s">
        <v>58</v>
      </c>
      <c r="C40" s="100">
        <f t="shared" ref="C40:AF40" si="29">COUNTIF(C13:C32,"=Not Met")</f>
        <v>0</v>
      </c>
      <c r="D40" s="101">
        <f t="shared" si="29"/>
        <v>0</v>
      </c>
      <c r="E40" s="101">
        <f t="shared" si="29"/>
        <v>0</v>
      </c>
      <c r="F40" s="101">
        <f t="shared" si="29"/>
        <v>0</v>
      </c>
      <c r="G40" s="101">
        <f t="shared" si="29"/>
        <v>0</v>
      </c>
      <c r="H40" s="101">
        <f t="shared" si="29"/>
        <v>0</v>
      </c>
      <c r="I40" s="101">
        <f t="shared" si="29"/>
        <v>0</v>
      </c>
      <c r="J40" s="101">
        <f t="shared" si="29"/>
        <v>0</v>
      </c>
      <c r="K40" s="101">
        <f t="shared" si="29"/>
        <v>0</v>
      </c>
      <c r="L40" s="101">
        <f t="shared" si="29"/>
        <v>0</v>
      </c>
      <c r="M40" s="101">
        <f t="shared" si="29"/>
        <v>0</v>
      </c>
      <c r="N40" s="101">
        <f t="shared" si="29"/>
        <v>0</v>
      </c>
      <c r="O40" s="101">
        <f t="shared" si="29"/>
        <v>0</v>
      </c>
      <c r="P40" s="101">
        <f t="shared" si="29"/>
        <v>0</v>
      </c>
      <c r="Q40" s="101">
        <f t="shared" si="29"/>
        <v>0</v>
      </c>
      <c r="R40" s="101">
        <f t="shared" si="29"/>
        <v>0</v>
      </c>
      <c r="S40" s="101">
        <f t="shared" si="29"/>
        <v>0</v>
      </c>
      <c r="T40" s="101">
        <f t="shared" si="29"/>
        <v>0</v>
      </c>
      <c r="U40" s="101">
        <f t="shared" si="29"/>
        <v>0</v>
      </c>
      <c r="V40" s="101">
        <f t="shared" si="29"/>
        <v>0</v>
      </c>
      <c r="W40" s="101">
        <f t="shared" si="29"/>
        <v>0</v>
      </c>
      <c r="X40" s="101">
        <f t="shared" si="29"/>
        <v>0</v>
      </c>
      <c r="Y40" s="101">
        <f t="shared" si="29"/>
        <v>0</v>
      </c>
      <c r="Z40" s="101">
        <f t="shared" si="29"/>
        <v>0</v>
      </c>
      <c r="AA40" s="101">
        <f t="shared" si="29"/>
        <v>0</v>
      </c>
      <c r="AB40" s="101">
        <f t="shared" si="29"/>
        <v>0</v>
      </c>
      <c r="AC40" s="101">
        <f t="shared" si="29"/>
        <v>0</v>
      </c>
      <c r="AD40" s="101">
        <f t="shared" si="29"/>
        <v>0</v>
      </c>
      <c r="AE40" s="101">
        <f t="shared" si="29"/>
        <v>0</v>
      </c>
      <c r="AF40" s="102">
        <f t="shared" si="29"/>
        <v>0</v>
      </c>
      <c r="AG40" s="124"/>
      <c r="AH40" s="167"/>
      <c r="AI40" s="124"/>
      <c r="AJ40" s="167"/>
      <c r="AK40" s="124"/>
    </row>
    <row r="41" spans="1:37" s="113" customFormat="1" ht="13.9" customHeight="1">
      <c r="A41" s="121"/>
      <c r="B41" s="79" t="s">
        <v>59</v>
      </c>
      <c r="C41" s="80">
        <f t="shared" ref="C41:AF41" si="30">IF(SUM(C38,C40)=0,0,C40/SUM(C38,C40))</f>
        <v>0</v>
      </c>
      <c r="D41" s="81">
        <f t="shared" si="30"/>
        <v>0</v>
      </c>
      <c r="E41" s="81">
        <f t="shared" si="30"/>
        <v>0</v>
      </c>
      <c r="F41" s="81">
        <f t="shared" si="30"/>
        <v>0</v>
      </c>
      <c r="G41" s="81">
        <f t="shared" si="30"/>
        <v>0</v>
      </c>
      <c r="H41" s="81">
        <f t="shared" si="30"/>
        <v>0</v>
      </c>
      <c r="I41" s="81">
        <f t="shared" si="30"/>
        <v>0</v>
      </c>
      <c r="J41" s="81">
        <f t="shared" si="30"/>
        <v>0</v>
      </c>
      <c r="K41" s="81">
        <f t="shared" si="30"/>
        <v>0</v>
      </c>
      <c r="L41" s="81">
        <f t="shared" si="30"/>
        <v>0</v>
      </c>
      <c r="M41" s="81">
        <f t="shared" si="30"/>
        <v>0</v>
      </c>
      <c r="N41" s="81">
        <f t="shared" si="30"/>
        <v>0</v>
      </c>
      <c r="O41" s="81">
        <f t="shared" si="30"/>
        <v>0</v>
      </c>
      <c r="P41" s="81">
        <f t="shared" si="30"/>
        <v>0</v>
      </c>
      <c r="Q41" s="81">
        <f t="shared" si="30"/>
        <v>0</v>
      </c>
      <c r="R41" s="81">
        <f t="shared" si="30"/>
        <v>0</v>
      </c>
      <c r="S41" s="81">
        <f t="shared" si="30"/>
        <v>0</v>
      </c>
      <c r="T41" s="81">
        <f t="shared" si="30"/>
        <v>0</v>
      </c>
      <c r="U41" s="81">
        <f t="shared" si="30"/>
        <v>0</v>
      </c>
      <c r="V41" s="81">
        <f t="shared" si="30"/>
        <v>0</v>
      </c>
      <c r="W41" s="81">
        <f t="shared" si="30"/>
        <v>0</v>
      </c>
      <c r="X41" s="81">
        <f t="shared" si="30"/>
        <v>0</v>
      </c>
      <c r="Y41" s="81">
        <f t="shared" si="30"/>
        <v>0</v>
      </c>
      <c r="Z41" s="81">
        <f t="shared" si="30"/>
        <v>0</v>
      </c>
      <c r="AA41" s="81">
        <f t="shared" si="30"/>
        <v>0</v>
      </c>
      <c r="AB41" s="81">
        <f t="shared" si="30"/>
        <v>0</v>
      </c>
      <c r="AC41" s="81">
        <f t="shared" si="30"/>
        <v>0</v>
      </c>
      <c r="AD41" s="81">
        <f t="shared" si="30"/>
        <v>0</v>
      </c>
      <c r="AE41" s="81">
        <f t="shared" si="30"/>
        <v>0</v>
      </c>
      <c r="AF41" s="82">
        <f t="shared" si="30"/>
        <v>0</v>
      </c>
      <c r="AG41" s="124"/>
      <c r="AH41" s="167"/>
      <c r="AI41" s="124"/>
      <c r="AJ41" s="167"/>
      <c r="AK41" s="124"/>
    </row>
    <row r="42" spans="1:37" s="113" customFormat="1" ht="13.9" customHeight="1" thickBot="1">
      <c r="A42" s="121"/>
      <c r="B42" s="79" t="s">
        <v>60</v>
      </c>
      <c r="C42" s="139">
        <f t="shared" ref="C42:AF42" si="31">COUNTIF(C13:C32,"=N/A")</f>
        <v>0</v>
      </c>
      <c r="D42" s="140">
        <f t="shared" si="31"/>
        <v>0</v>
      </c>
      <c r="E42" s="140">
        <f t="shared" si="31"/>
        <v>0</v>
      </c>
      <c r="F42" s="140">
        <f t="shared" si="31"/>
        <v>0</v>
      </c>
      <c r="G42" s="140">
        <f t="shared" si="31"/>
        <v>0</v>
      </c>
      <c r="H42" s="140">
        <f t="shared" si="31"/>
        <v>0</v>
      </c>
      <c r="I42" s="140">
        <f t="shared" si="31"/>
        <v>0</v>
      </c>
      <c r="J42" s="140">
        <f t="shared" si="31"/>
        <v>0</v>
      </c>
      <c r="K42" s="140">
        <f t="shared" si="31"/>
        <v>0</v>
      </c>
      <c r="L42" s="140">
        <f t="shared" si="31"/>
        <v>0</v>
      </c>
      <c r="M42" s="140">
        <f t="shared" si="31"/>
        <v>0</v>
      </c>
      <c r="N42" s="140">
        <f t="shared" si="31"/>
        <v>0</v>
      </c>
      <c r="O42" s="140">
        <f t="shared" si="31"/>
        <v>0</v>
      </c>
      <c r="P42" s="140">
        <f t="shared" si="31"/>
        <v>0</v>
      </c>
      <c r="Q42" s="140">
        <f t="shared" si="31"/>
        <v>0</v>
      </c>
      <c r="R42" s="140">
        <f t="shared" si="31"/>
        <v>0</v>
      </c>
      <c r="S42" s="140">
        <f t="shared" si="31"/>
        <v>0</v>
      </c>
      <c r="T42" s="140">
        <f t="shared" si="31"/>
        <v>0</v>
      </c>
      <c r="U42" s="140">
        <f t="shared" si="31"/>
        <v>0</v>
      </c>
      <c r="V42" s="140">
        <f t="shared" si="31"/>
        <v>0</v>
      </c>
      <c r="W42" s="140">
        <f t="shared" si="31"/>
        <v>0</v>
      </c>
      <c r="X42" s="140">
        <f t="shared" si="31"/>
        <v>0</v>
      </c>
      <c r="Y42" s="140">
        <f t="shared" si="31"/>
        <v>0</v>
      </c>
      <c r="Z42" s="140">
        <f t="shared" si="31"/>
        <v>0</v>
      </c>
      <c r="AA42" s="140">
        <f t="shared" si="31"/>
        <v>0</v>
      </c>
      <c r="AB42" s="140">
        <f t="shared" si="31"/>
        <v>0</v>
      </c>
      <c r="AC42" s="140">
        <f t="shared" si="31"/>
        <v>0</v>
      </c>
      <c r="AD42" s="140">
        <f t="shared" si="31"/>
        <v>0</v>
      </c>
      <c r="AE42" s="140">
        <f t="shared" si="31"/>
        <v>0</v>
      </c>
      <c r="AF42" s="141">
        <f t="shared" si="31"/>
        <v>0</v>
      </c>
      <c r="AG42" s="92"/>
      <c r="AH42" s="92"/>
      <c r="AI42" s="92"/>
      <c r="AJ42" s="92"/>
      <c r="AK42" s="92"/>
    </row>
    <row r="43" spans="1:37" s="113" customFormat="1" ht="13.9" customHeight="1" thickBot="1">
      <c r="A43" s="859"/>
      <c r="B43" s="860"/>
      <c r="C43" s="860"/>
      <c r="D43" s="860"/>
      <c r="E43" s="860"/>
      <c r="F43" s="860"/>
      <c r="G43" s="860"/>
      <c r="H43" s="860"/>
      <c r="I43" s="860"/>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c r="AG43" s="860"/>
      <c r="AH43" s="860"/>
      <c r="AI43" s="860"/>
      <c r="AJ43" s="860"/>
      <c r="AK43" s="860"/>
    </row>
    <row r="44" spans="1:37" s="14" customFormat="1" ht="13.9" customHeight="1">
      <c r="A44" s="77"/>
      <c r="B44" s="83"/>
      <c r="C44" s="84" t="s">
        <v>61</v>
      </c>
      <c r="D44" s="85"/>
      <c r="E44" s="85"/>
      <c r="F44" s="85"/>
      <c r="G44" s="85"/>
      <c r="H44" s="85"/>
      <c r="I44" s="85"/>
      <c r="J44" s="85"/>
      <c r="K44" s="85"/>
      <c r="L44" s="86"/>
      <c r="M44" s="84" t="s">
        <v>62</v>
      </c>
      <c r="N44" s="85"/>
      <c r="O44" s="85"/>
      <c r="P44" s="85"/>
      <c r="Q44" s="85"/>
      <c r="R44" s="85"/>
      <c r="S44" s="85"/>
      <c r="T44" s="85"/>
      <c r="U44" s="85"/>
      <c r="V44" s="86"/>
      <c r="W44" s="84" t="s">
        <v>63</v>
      </c>
      <c r="X44" s="85"/>
      <c r="Y44" s="85"/>
      <c r="Z44" s="85"/>
      <c r="AA44" s="85"/>
      <c r="AB44" s="85"/>
      <c r="AC44" s="85"/>
      <c r="AD44" s="85"/>
      <c r="AE44" s="85"/>
      <c r="AF44" s="86"/>
      <c r="AG44" s="87"/>
      <c r="AH44" s="88"/>
      <c r="AI44" s="88"/>
      <c r="AJ44" s="88"/>
      <c r="AK44" s="88"/>
    </row>
    <row r="45" spans="1:37" s="14" customFormat="1" ht="70.150000000000006" customHeight="1" thickBot="1">
      <c r="A45" s="77"/>
      <c r="B45" s="89"/>
      <c r="C45" s="856"/>
      <c r="D45" s="857"/>
      <c r="E45" s="857"/>
      <c r="F45" s="857"/>
      <c r="G45" s="857"/>
      <c r="H45" s="857"/>
      <c r="I45" s="857"/>
      <c r="J45" s="857"/>
      <c r="K45" s="857"/>
      <c r="L45" s="858"/>
      <c r="M45" s="856"/>
      <c r="N45" s="857"/>
      <c r="O45" s="857"/>
      <c r="P45" s="857"/>
      <c r="Q45" s="857"/>
      <c r="R45" s="857"/>
      <c r="S45" s="857"/>
      <c r="T45" s="857"/>
      <c r="U45" s="857"/>
      <c r="V45" s="858"/>
      <c r="W45" s="856"/>
      <c r="X45" s="857"/>
      <c r="Y45" s="857"/>
      <c r="Z45" s="857"/>
      <c r="AA45" s="857"/>
      <c r="AB45" s="857"/>
      <c r="AC45" s="857"/>
      <c r="AD45" s="857"/>
      <c r="AE45" s="857"/>
      <c r="AF45" s="858"/>
      <c r="AG45" s="89"/>
      <c r="AH45" s="89"/>
      <c r="AI45" s="89"/>
      <c r="AJ45" s="89"/>
      <c r="AK45" s="89"/>
    </row>
    <row r="46" spans="1:37" s="113" customFormat="1">
      <c r="A46" s="121"/>
      <c r="B46" s="126"/>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92"/>
      <c r="AH46" s="92"/>
      <c r="AI46" s="92"/>
      <c r="AJ46" s="92"/>
      <c r="AK46" s="92"/>
    </row>
    <row r="47" spans="1:37" s="113" customFormat="1">
      <c r="A47" s="121"/>
      <c r="B47" s="126"/>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90"/>
      <c r="AH47" s="90"/>
      <c r="AI47" s="90"/>
      <c r="AJ47" s="90"/>
      <c r="AK47" s="90"/>
    </row>
    <row r="48" spans="1:37" s="113" customFormat="1">
      <c r="A48" s="121"/>
      <c r="B48" s="126"/>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90"/>
      <c r="AH48" s="90"/>
      <c r="AI48" s="90"/>
      <c r="AJ48" s="90"/>
      <c r="AK48" s="90"/>
    </row>
    <row r="49" spans="1:37" s="113" customFormat="1">
      <c r="A49" s="121"/>
      <c r="B49" s="12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90"/>
      <c r="AH49" s="90"/>
      <c r="AI49" s="90"/>
      <c r="AJ49" s="90"/>
      <c r="AK49" s="90"/>
    </row>
    <row r="50" spans="1:37" s="113" customFormat="1">
      <c r="A50" s="121"/>
      <c r="B50" s="126"/>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90"/>
      <c r="AH50" s="90"/>
      <c r="AI50" s="90"/>
      <c r="AJ50" s="90"/>
      <c r="AK50" s="90"/>
    </row>
    <row r="51" spans="1:37" s="113" customFormat="1">
      <c r="A51" s="121"/>
      <c r="B51" s="126"/>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90"/>
      <c r="AH51" s="90"/>
      <c r="AI51" s="90"/>
      <c r="AJ51" s="90"/>
      <c r="AK51" s="90"/>
    </row>
    <row r="52" spans="1:37" s="113" customFormat="1">
      <c r="A52" s="121"/>
      <c r="B52" s="124"/>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4"/>
      <c r="AG52" s="90"/>
      <c r="AH52" s="90"/>
      <c r="AI52" s="90"/>
      <c r="AJ52" s="90"/>
      <c r="AK52" s="90"/>
    </row>
    <row r="53" spans="1:37" s="113" customFormat="1">
      <c r="A53" s="121"/>
      <c r="B53" s="124"/>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4"/>
      <c r="AG53" s="90"/>
      <c r="AH53" s="90"/>
      <c r="AI53" s="90"/>
      <c r="AJ53" s="90"/>
      <c r="AK53" s="90"/>
    </row>
    <row r="54" spans="1:37" s="113" customFormat="1">
      <c r="A54" s="121"/>
      <c r="B54" s="124"/>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4"/>
      <c r="AG54" s="90"/>
      <c r="AH54" s="90"/>
      <c r="AI54" s="90"/>
      <c r="AJ54" s="90"/>
      <c r="AK54" s="90"/>
    </row>
    <row r="55" spans="1:37" s="113" customFormat="1">
      <c r="A55" s="121"/>
      <c r="B55" s="124"/>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4"/>
      <c r="AG55" s="90"/>
      <c r="AH55" s="90"/>
      <c r="AI55" s="90"/>
      <c r="AJ55" s="90"/>
      <c r="AK55" s="90"/>
    </row>
    <row r="56" spans="1:37" s="113" customFormat="1">
      <c r="A56" s="121"/>
      <c r="B56" s="124"/>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4"/>
      <c r="AG56" s="90"/>
      <c r="AH56" s="90"/>
      <c r="AI56" s="90"/>
      <c r="AJ56" s="90"/>
      <c r="AK56" s="90"/>
    </row>
    <row r="57" spans="1:37" s="113" customFormat="1">
      <c r="A57" s="121"/>
      <c r="B57" s="124"/>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4"/>
      <c r="AG57" s="90"/>
      <c r="AH57" s="90"/>
      <c r="AI57" s="90"/>
      <c r="AJ57" s="90"/>
      <c r="AK57" s="90"/>
    </row>
    <row r="58" spans="1:37" s="113" customFormat="1">
      <c r="A58" s="121"/>
      <c r="B58" s="124"/>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4"/>
      <c r="AG58" s="90"/>
      <c r="AH58" s="90"/>
      <c r="AI58" s="90"/>
      <c r="AJ58" s="90"/>
      <c r="AK58" s="90"/>
    </row>
    <row r="59" spans="1:37" s="113" customFormat="1">
      <c r="A59" s="121"/>
      <c r="B59" s="124"/>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4"/>
      <c r="AG59" s="90"/>
      <c r="AH59" s="90"/>
      <c r="AI59" s="90"/>
      <c r="AJ59" s="90"/>
      <c r="AK59" s="90"/>
    </row>
    <row r="60" spans="1:37" s="113" customFormat="1">
      <c r="A60" s="121"/>
      <c r="B60" s="124"/>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4"/>
      <c r="AG60" s="90"/>
      <c r="AH60" s="90"/>
      <c r="AI60" s="90"/>
      <c r="AJ60" s="90"/>
      <c r="AK60" s="90"/>
    </row>
    <row r="61" spans="1:37" s="113" customFormat="1">
      <c r="A61" s="121"/>
      <c r="B61" s="124"/>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4"/>
      <c r="AG61" s="90"/>
      <c r="AH61" s="90"/>
      <c r="AI61" s="90"/>
      <c r="AJ61" s="90"/>
      <c r="AK61" s="90"/>
    </row>
    <row r="62" spans="1:37" s="113" customFormat="1">
      <c r="A62" s="121"/>
      <c r="B62" s="124"/>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4"/>
      <c r="AG62" s="90"/>
      <c r="AH62" s="90"/>
      <c r="AI62" s="90"/>
      <c r="AJ62" s="90"/>
      <c r="AK62" s="90"/>
    </row>
    <row r="63" spans="1:37" s="113" customFormat="1">
      <c r="A63" s="121"/>
      <c r="B63" s="124"/>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4"/>
      <c r="AG63" s="90"/>
      <c r="AH63" s="90"/>
      <c r="AI63" s="90"/>
      <c r="AJ63" s="90"/>
      <c r="AK63" s="90"/>
    </row>
    <row r="64" spans="1:37" s="113" customFormat="1">
      <c r="A64" s="121"/>
      <c r="B64" s="124"/>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4"/>
      <c r="AG64" s="90"/>
      <c r="AH64" s="90"/>
      <c r="AI64" s="90"/>
      <c r="AJ64" s="90"/>
      <c r="AK64" s="90"/>
    </row>
    <row r="65" spans="1:37" s="113" customFormat="1">
      <c r="A65" s="121"/>
      <c r="B65" s="124"/>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4"/>
      <c r="AG65" s="90"/>
      <c r="AH65" s="90"/>
      <c r="AI65" s="90"/>
      <c r="AJ65" s="90"/>
      <c r="AK65" s="90"/>
    </row>
    <row r="66" spans="1:37" s="113" customFormat="1">
      <c r="A66" s="121"/>
      <c r="B66" s="124"/>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4"/>
      <c r="AG66" s="90"/>
      <c r="AH66" s="90"/>
      <c r="AI66" s="90"/>
      <c r="AJ66" s="90"/>
      <c r="AK66" s="90"/>
    </row>
    <row r="67" spans="1:37" s="113" customFormat="1">
      <c r="A67" s="121"/>
      <c r="B67" s="124"/>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4"/>
      <c r="AG67" s="90"/>
      <c r="AH67" s="90"/>
      <c r="AI67" s="90"/>
      <c r="AJ67" s="90"/>
      <c r="AK67" s="90"/>
    </row>
    <row r="68" spans="1:37" s="113" customFormat="1">
      <c r="A68" s="121"/>
      <c r="B68" s="124"/>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4"/>
      <c r="AG68" s="90"/>
      <c r="AH68" s="90"/>
      <c r="AI68" s="90"/>
      <c r="AJ68" s="90"/>
      <c r="AK68" s="90"/>
    </row>
    <row r="69" spans="1:37" s="113" customFormat="1">
      <c r="A69" s="121"/>
      <c r="B69" s="124"/>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4"/>
      <c r="AG69" s="90"/>
      <c r="AH69" s="90"/>
      <c r="AI69" s="90"/>
      <c r="AJ69" s="90"/>
      <c r="AK69" s="90"/>
    </row>
    <row r="70" spans="1:37" s="113" customFormat="1">
      <c r="A70" s="121"/>
      <c r="B70" s="124"/>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4"/>
      <c r="AG70" s="90"/>
      <c r="AH70" s="90"/>
      <c r="AI70" s="90"/>
      <c r="AJ70" s="90"/>
      <c r="AK70" s="90"/>
    </row>
    <row r="71" spans="1:37">
      <c r="AG71" s="90"/>
      <c r="AH71" s="90"/>
      <c r="AI71" s="90"/>
      <c r="AJ71" s="90"/>
      <c r="AK71" s="90"/>
    </row>
    <row r="72" spans="1:37">
      <c r="AG72" s="90"/>
      <c r="AH72" s="90"/>
      <c r="AI72" s="90"/>
      <c r="AJ72" s="90"/>
      <c r="AK72" s="90"/>
    </row>
    <row r="73" spans="1:37">
      <c r="AG73" s="90"/>
      <c r="AH73" s="90"/>
      <c r="AI73" s="90"/>
      <c r="AJ73" s="90"/>
      <c r="AK73" s="90"/>
    </row>
    <row r="74" spans="1:37">
      <c r="AG74" s="90"/>
      <c r="AH74" s="90"/>
      <c r="AI74" s="90"/>
      <c r="AJ74" s="90"/>
      <c r="AK74" s="90"/>
    </row>
    <row r="75" spans="1:37">
      <c r="AG75" s="90"/>
      <c r="AH75" s="90"/>
      <c r="AI75" s="90"/>
      <c r="AJ75" s="90"/>
      <c r="AK75" s="90"/>
    </row>
    <row r="76" spans="1:37">
      <c r="AG76" s="90"/>
      <c r="AH76" s="90"/>
      <c r="AI76" s="90"/>
      <c r="AJ76" s="90"/>
      <c r="AK76" s="90"/>
    </row>
    <row r="77" spans="1:37">
      <c r="AG77" s="90"/>
      <c r="AH77" s="90"/>
      <c r="AI77" s="90"/>
      <c r="AJ77" s="90"/>
      <c r="AK77" s="90"/>
    </row>
    <row r="78" spans="1:37">
      <c r="AG78" s="90"/>
      <c r="AH78" s="90"/>
      <c r="AI78" s="90"/>
      <c r="AJ78" s="90"/>
      <c r="AK78" s="90"/>
    </row>
    <row r="79" spans="1:37">
      <c r="AG79" s="90"/>
      <c r="AH79" s="90"/>
      <c r="AI79" s="90"/>
      <c r="AJ79" s="90"/>
      <c r="AK79" s="90"/>
    </row>
    <row r="80" spans="1: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row r="221" spans="33:37">
      <c r="AG221" s="90"/>
      <c r="AH221" s="90"/>
      <c r="AI221" s="90"/>
      <c r="AJ221" s="90"/>
      <c r="AK221" s="90"/>
    </row>
    <row r="222" spans="33:37">
      <c r="AG222" s="90"/>
      <c r="AH222" s="90"/>
      <c r="AI222" s="90"/>
      <c r="AJ222" s="90"/>
      <c r="AK222" s="90"/>
    </row>
    <row r="223" spans="33:37">
      <c r="AG223" s="90"/>
      <c r="AH223" s="90"/>
      <c r="AI223" s="90"/>
      <c r="AJ223" s="90"/>
      <c r="AK223" s="90"/>
    </row>
  </sheetData>
  <sheetProtection sheet="1" objects="1" scenarios="1"/>
  <mergeCells count="4">
    <mergeCell ref="C45:L45"/>
    <mergeCell ref="M45:V45"/>
    <mergeCell ref="W45:AF45"/>
    <mergeCell ref="A43:AK43"/>
  </mergeCells>
  <conditionalFormatting sqref="C13:AF13 C17:AF26 C29:AF32">
    <cfRule type="cellIs" dxfId="23" priority="9" stopIfTrue="1" operator="equal">
      <formula>"Not Met"</formula>
    </cfRule>
    <cfRule type="cellIs" dxfId="22" priority="10" stopIfTrue="1" operator="equal">
      <formula>"N/A"</formula>
    </cfRule>
  </conditionalFormatting>
  <conditionalFormatting sqref="C14:AF16">
    <cfRule type="cellIs" dxfId="21" priority="7" stopIfTrue="1" operator="equal">
      <formula>"Not Met"</formula>
    </cfRule>
    <cfRule type="cellIs" dxfId="20" priority="8" stopIfTrue="1" operator="equal">
      <formula>"N/A"</formula>
    </cfRule>
  </conditionalFormatting>
  <conditionalFormatting sqref="C27:AF28">
    <cfRule type="cellIs" dxfId="19" priority="3" stopIfTrue="1" operator="equal">
      <formula>"Not Met"</formula>
    </cfRule>
    <cfRule type="cellIs" dxfId="18" priority="4" stopIfTrue="1" operator="equal">
      <formula>"N/A"</formula>
    </cfRule>
  </conditionalFormatting>
  <conditionalFormatting sqref="C9:AF11">
    <cfRule type="cellIs" dxfId="17" priority="1" stopIfTrue="1" operator="equal">
      <formula>"Not Met"</formula>
    </cfRule>
    <cfRule type="cellIs" dxfId="16" priority="2" stopIfTrue="1" operator="equal">
      <formula>"N/A"</formula>
    </cfRule>
  </conditionalFormatting>
  <dataValidations count="2">
    <dataValidation type="list" showInputMessage="1" showErrorMessage="1" sqref="C27:AF32 C17:AF25 D9:L9 C9:C11 C13:AF14">
      <formula1>"Met, Not Met, N/A"</formula1>
    </dataValidation>
    <dataValidation showInputMessage="1" showErrorMessage="1" sqref="M9:AF9 D10:AF11"/>
  </dataValidations>
  <printOptions horizontalCentered="1"/>
  <pageMargins left="0.25" right="0.25" top="0.25" bottom="0.25" header="0" footer="0.03"/>
  <pageSetup scale="71" orientation="landscape" r:id="rId1"/>
  <headerFooter alignWithMargins="0">
    <oddFooter>&amp;L&amp;8DHHS Residential Post-Payment Review Tool – June 4, 2017&amp;R&amp;8&amp;P</oddFooter>
  </headerFooter>
  <colBreaks count="2" manualBreakCount="2">
    <brk id="12" max="44" man="1"/>
    <brk id="22" max="44"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33"/>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299" customWidth="1"/>
    <col min="2" max="2" width="75.7109375" style="300" customWidth="1"/>
    <col min="3" max="31" width="6.7109375" style="301" customWidth="1"/>
    <col min="32" max="32" width="6.7109375" style="302" customWidth="1"/>
    <col min="33" max="37" width="5.7109375" style="103" customWidth="1"/>
    <col min="38" max="16384" width="8.85546875" style="303"/>
  </cols>
  <sheetData>
    <row r="1" spans="1:37" s="204" customFormat="1" ht="40.15" customHeight="1">
      <c r="A1" s="199"/>
      <c r="B1" s="200"/>
      <c r="C1" s="201" t="s">
        <v>197</v>
      </c>
      <c r="D1" s="201"/>
      <c r="E1" s="201"/>
      <c r="F1" s="201"/>
      <c r="G1" s="201"/>
      <c r="H1" s="201"/>
      <c r="I1" s="201"/>
      <c r="J1" s="201"/>
      <c r="K1" s="201"/>
      <c r="L1" s="201"/>
      <c r="M1" s="201" t="s">
        <v>197</v>
      </c>
      <c r="N1" s="201"/>
      <c r="O1" s="201"/>
      <c r="P1" s="201"/>
      <c r="Q1" s="201"/>
      <c r="R1" s="201"/>
      <c r="S1" s="201"/>
      <c r="T1" s="201"/>
      <c r="U1" s="201"/>
      <c r="V1" s="201"/>
      <c r="W1" s="201" t="s">
        <v>197</v>
      </c>
      <c r="X1" s="201"/>
      <c r="Y1" s="201"/>
      <c r="Z1" s="201"/>
      <c r="AA1" s="201"/>
      <c r="AB1" s="201"/>
      <c r="AC1" s="201"/>
      <c r="AD1" s="201"/>
      <c r="AE1" s="201"/>
      <c r="AF1" s="201"/>
      <c r="AG1" s="202"/>
      <c r="AH1" s="200"/>
      <c r="AI1" s="200"/>
      <c r="AJ1" s="200"/>
      <c r="AK1" s="203"/>
    </row>
    <row r="2" spans="1:37" s="204" customFormat="1" ht="19.899999999999999" customHeight="1" thickBot="1">
      <c r="A2" s="205"/>
      <c r="B2" s="206"/>
      <c r="C2" s="207" t="str">
        <f>IF('Workbook Set-up'!B4="","[Name of LME/MCO]",'Workbook Set-up'!B4)</f>
        <v>[Name of LME/MCO]</v>
      </c>
      <c r="D2" s="206"/>
      <c r="E2" s="206"/>
      <c r="F2" s="206"/>
      <c r="G2" s="206"/>
      <c r="H2" s="206"/>
      <c r="I2" s="206"/>
      <c r="J2" s="206"/>
      <c r="K2" s="206"/>
      <c r="L2" s="206"/>
      <c r="M2" s="207" t="str">
        <f>IF('Workbook Set-up'!B4="","[Name of LME/MCO]",'Workbook Set-up'!B4)</f>
        <v>[Name of LME/MCO]</v>
      </c>
      <c r="N2" s="206"/>
      <c r="O2" s="206"/>
      <c r="P2" s="206"/>
      <c r="Q2" s="206"/>
      <c r="R2" s="206"/>
      <c r="S2" s="206"/>
      <c r="T2" s="206"/>
      <c r="U2" s="206"/>
      <c r="V2" s="206"/>
      <c r="W2" s="885" t="str">
        <f>IF('Workbook Set-up'!B4="","[Name of LME/MCO]",'Workbook Set-up'!B4)</f>
        <v>[Name of LME/MCO]</v>
      </c>
      <c r="X2" s="885"/>
      <c r="Y2" s="885"/>
      <c r="Z2" s="885"/>
      <c r="AA2" s="885"/>
      <c r="AB2" s="885"/>
      <c r="AC2" s="885"/>
      <c r="AD2" s="885"/>
      <c r="AE2" s="885"/>
      <c r="AF2" s="885"/>
      <c r="AG2" s="208"/>
      <c r="AH2" s="206"/>
      <c r="AI2" s="206"/>
      <c r="AJ2" s="206"/>
      <c r="AK2" s="209"/>
    </row>
    <row r="3" spans="1:37" s="204" customFormat="1" ht="15" customHeight="1">
      <c r="A3" s="210"/>
      <c r="B3" s="211" t="s">
        <v>4</v>
      </c>
      <c r="C3" s="212"/>
      <c r="D3" s="213" t="str">
        <f>IF('Workbook Set-up'!B5="","",'Workbook Set-up'!B5)</f>
        <v/>
      </c>
      <c r="E3" s="213"/>
      <c r="F3" s="213"/>
      <c r="G3" s="213"/>
      <c r="H3" s="213"/>
      <c r="I3" s="213"/>
      <c r="J3" s="213"/>
      <c r="K3" s="213"/>
      <c r="L3" s="802"/>
      <c r="M3" s="213"/>
      <c r="N3" s="213" t="str">
        <f>IF('Workbook Set-up'!B5="","",'Workbook Set-up'!B5)</f>
        <v/>
      </c>
      <c r="O3" s="213"/>
      <c r="P3" s="213"/>
      <c r="Q3" s="213"/>
      <c r="R3" s="213"/>
      <c r="S3" s="213"/>
      <c r="T3" s="213" t="str">
        <f>IF('Workbook Set-up'!J5="","",'Workbook Set-up'!J5)</f>
        <v/>
      </c>
      <c r="U3" s="213"/>
      <c r="V3" s="802"/>
      <c r="W3" s="213"/>
      <c r="X3" s="213" t="str">
        <f>IF('Workbook Set-up'!B5="","",'Workbook Set-up'!B5)</f>
        <v/>
      </c>
      <c r="Y3" s="213"/>
      <c r="Z3" s="213"/>
      <c r="AA3" s="213"/>
      <c r="AB3" s="213"/>
      <c r="AC3" s="213"/>
      <c r="AD3" s="213"/>
      <c r="AE3" s="213"/>
      <c r="AF3" s="214"/>
      <c r="AG3" s="215"/>
      <c r="AH3" s="216"/>
      <c r="AI3" s="216"/>
      <c r="AJ3" s="216"/>
      <c r="AK3" s="217"/>
    </row>
    <row r="4" spans="1:37" s="204" customFormat="1" ht="15" customHeight="1">
      <c r="A4" s="218"/>
      <c r="B4" s="219" t="s">
        <v>28</v>
      </c>
      <c r="C4" s="220"/>
      <c r="D4" s="221" t="str">
        <f>IF('Workbook Set-up'!B6="","",'Workbook Set-up'!B6)</f>
        <v/>
      </c>
      <c r="E4" s="221"/>
      <c r="F4" s="221"/>
      <c r="G4" s="221"/>
      <c r="H4" s="221"/>
      <c r="I4" s="221"/>
      <c r="J4" s="221"/>
      <c r="K4" s="221"/>
      <c r="L4" s="803"/>
      <c r="M4" s="221"/>
      <c r="N4" s="221" t="str">
        <f>IF('Workbook Set-up'!B6="","",'Workbook Set-up'!B6)</f>
        <v/>
      </c>
      <c r="O4" s="221"/>
      <c r="P4" s="221"/>
      <c r="Q4" s="221"/>
      <c r="R4" s="221"/>
      <c r="S4" s="221"/>
      <c r="T4" s="221" t="str">
        <f>IF('Workbook Set-up'!J6="","",'Workbook Set-up'!J6)</f>
        <v/>
      </c>
      <c r="U4" s="221"/>
      <c r="V4" s="803"/>
      <c r="W4" s="221"/>
      <c r="X4" s="221" t="str">
        <f>IF('Workbook Set-up'!B6="","",'Workbook Set-up'!B6)</f>
        <v/>
      </c>
      <c r="Y4" s="221"/>
      <c r="Z4" s="221"/>
      <c r="AA4" s="221"/>
      <c r="AB4" s="221"/>
      <c r="AC4" s="221"/>
      <c r="AD4" s="221"/>
      <c r="AE4" s="221"/>
      <c r="AF4" s="222"/>
      <c r="AG4" s="223"/>
      <c r="AH4" s="224"/>
      <c r="AI4" s="224"/>
      <c r="AJ4" s="224"/>
      <c r="AK4" s="225"/>
    </row>
    <row r="5" spans="1:37" s="204" customFormat="1" ht="15" customHeight="1">
      <c r="A5" s="226"/>
      <c r="B5" s="227" t="s">
        <v>9</v>
      </c>
      <c r="C5" s="228"/>
      <c r="D5" s="229" t="str">
        <f>IF('Workbook Set-up'!B11="","",'Workbook Set-up'!B11)</f>
        <v/>
      </c>
      <c r="E5" s="229"/>
      <c r="F5" s="229"/>
      <c r="G5" s="229"/>
      <c r="H5" s="229"/>
      <c r="I5" s="229"/>
      <c r="J5" s="229"/>
      <c r="K5" s="229"/>
      <c r="L5" s="804"/>
      <c r="M5" s="229"/>
      <c r="N5" s="229" t="str">
        <f>IF('Workbook Set-up'!B11="","",'Workbook Set-up'!B11)</f>
        <v/>
      </c>
      <c r="O5" s="229"/>
      <c r="P5" s="229"/>
      <c r="Q5" s="229"/>
      <c r="R5" s="229"/>
      <c r="S5" s="229"/>
      <c r="T5" s="229"/>
      <c r="U5" s="229"/>
      <c r="V5" s="804"/>
      <c r="W5" s="229"/>
      <c r="X5" s="229" t="str">
        <f>IF('Workbook Set-up'!B11="","",'Workbook Set-up'!B11)</f>
        <v/>
      </c>
      <c r="Y5" s="229"/>
      <c r="Z5" s="229"/>
      <c r="AA5" s="229"/>
      <c r="AB5" s="229"/>
      <c r="AC5" s="229"/>
      <c r="AD5" s="229"/>
      <c r="AE5" s="229"/>
      <c r="AF5" s="230"/>
      <c r="AG5" s="223"/>
      <c r="AH5" s="224"/>
      <c r="AI5" s="224"/>
      <c r="AJ5" s="224"/>
      <c r="AK5" s="225"/>
    </row>
    <row r="6" spans="1:37" s="204" customFormat="1" ht="15" customHeight="1" thickBot="1">
      <c r="A6" s="231"/>
      <c r="B6" s="232" t="s">
        <v>29</v>
      </c>
      <c r="C6" s="233"/>
      <c r="D6" s="234" t="str">
        <f>IF(AND('Workbook Set-up'!$B$12="",'Workbook Set-up'!$B$13=""),"",IF('Workbook Set-up'!$B$12='Workbook Set-up'!$B$13,TEXT('Workbook Set-up'!$B$12,"m/d/yyyy"),IF('Workbook Set-up'!$B$12&lt;&gt;'Workbook Set-up'!$B$13,TEXT('Workbook Set-up'!$B$12,"m/d/yyyy")&amp;" to "&amp;TEXT('Workbook Set-up'!$B$13,"m/d/yyyy"),"")))</f>
        <v/>
      </c>
      <c r="E6" s="234"/>
      <c r="F6" s="234"/>
      <c r="G6" s="234"/>
      <c r="H6" s="234"/>
      <c r="I6" s="234"/>
      <c r="J6" s="234"/>
      <c r="K6" s="234"/>
      <c r="L6" s="805"/>
      <c r="M6" s="234"/>
      <c r="N6" s="234" t="str">
        <f>IF(AND('Workbook Set-up'!$B$12="",'Workbook Set-up'!$B$13=""),"",IF('Workbook Set-up'!$B$12='Workbook Set-up'!$B$13,TEXT('Workbook Set-up'!$B$12,"m/d/yyyy"),IF('Workbook Set-up'!$B$12&lt;&gt;'Workbook Set-up'!$B$13,TEXT('Workbook Set-up'!$B$12,"m/d/yyyy")&amp;" to "&amp;TEXT('Workbook Set-up'!$B$13,"m/d/yyyy"),"")))</f>
        <v/>
      </c>
      <c r="O6" s="234"/>
      <c r="P6" s="234"/>
      <c r="Q6" s="234"/>
      <c r="R6" s="234"/>
      <c r="S6" s="234"/>
      <c r="T6" s="234"/>
      <c r="U6" s="234"/>
      <c r="V6" s="805"/>
      <c r="W6" s="234"/>
      <c r="X6" s="234" t="str">
        <f>IF(AND('Workbook Set-up'!$B$12="",'Workbook Set-up'!$B$13=""),"",IF('Workbook Set-up'!$B$12='Workbook Set-up'!$B$13,TEXT('Workbook Set-up'!$B$12,"m/d/yyyy"),IF('Workbook Set-up'!$B$12&lt;&gt;'Workbook Set-up'!$B$13,TEXT('Workbook Set-up'!$B$12,"m/d/yyyy")&amp;" to "&amp;TEXT('Workbook Set-up'!$B$13,"m/d/yyyy"),"")))</f>
        <v/>
      </c>
      <c r="Y6" s="234"/>
      <c r="Z6" s="234"/>
      <c r="AA6" s="234"/>
      <c r="AB6" s="234"/>
      <c r="AC6" s="234"/>
      <c r="AD6" s="234"/>
      <c r="AE6" s="234"/>
      <c r="AF6" s="235"/>
      <c r="AG6" s="236" t="s">
        <v>30</v>
      </c>
      <c r="AH6" s="237"/>
      <c r="AI6" s="237"/>
      <c r="AJ6" s="237"/>
      <c r="AK6" s="238"/>
    </row>
    <row r="7" spans="1:37" s="204" customFormat="1" ht="31.9" customHeight="1" thickBot="1">
      <c r="A7" s="239" t="s">
        <v>31</v>
      </c>
      <c r="B7" s="240" t="s">
        <v>600</v>
      </c>
      <c r="C7" s="241">
        <v>1</v>
      </c>
      <c r="D7" s="242">
        <v>2</v>
      </c>
      <c r="E7" s="242">
        <v>3</v>
      </c>
      <c r="F7" s="242">
        <v>4</v>
      </c>
      <c r="G7" s="242">
        <v>5</v>
      </c>
      <c r="H7" s="242">
        <v>6</v>
      </c>
      <c r="I7" s="242">
        <v>7</v>
      </c>
      <c r="J7" s="242">
        <v>8</v>
      </c>
      <c r="K7" s="242">
        <v>9</v>
      </c>
      <c r="L7" s="242">
        <v>10</v>
      </c>
      <c r="M7" s="242">
        <v>11</v>
      </c>
      <c r="N7" s="242">
        <v>12</v>
      </c>
      <c r="O7" s="242">
        <v>13</v>
      </c>
      <c r="P7" s="242">
        <v>14</v>
      </c>
      <c r="Q7" s="242">
        <v>15</v>
      </c>
      <c r="R7" s="242">
        <v>16</v>
      </c>
      <c r="S7" s="242">
        <v>17</v>
      </c>
      <c r="T7" s="242">
        <v>18</v>
      </c>
      <c r="U7" s="242">
        <v>19</v>
      </c>
      <c r="V7" s="242">
        <v>20</v>
      </c>
      <c r="W7" s="242">
        <v>21</v>
      </c>
      <c r="X7" s="243">
        <v>22</v>
      </c>
      <c r="Y7" s="242">
        <v>23</v>
      </c>
      <c r="Z7" s="242">
        <v>24</v>
      </c>
      <c r="AA7" s="242">
        <v>25</v>
      </c>
      <c r="AB7" s="242">
        <v>26</v>
      </c>
      <c r="AC7" s="242">
        <v>27</v>
      </c>
      <c r="AD7" s="242">
        <v>28</v>
      </c>
      <c r="AE7" s="243">
        <v>29</v>
      </c>
      <c r="AF7" s="244">
        <v>30</v>
      </c>
      <c r="AG7" s="245" t="s">
        <v>32</v>
      </c>
      <c r="AH7" s="246" t="s">
        <v>33</v>
      </c>
      <c r="AI7" s="247" t="s">
        <v>34</v>
      </c>
      <c r="AJ7" s="248" t="s">
        <v>35</v>
      </c>
      <c r="AK7" s="249" t="s">
        <v>36</v>
      </c>
    </row>
    <row r="8" spans="1:37" s="113" customFormat="1" ht="19.899999999999999" customHeight="1" thickBot="1">
      <c r="A8" s="135"/>
      <c r="B8" s="137"/>
      <c r="C8" s="540" t="s">
        <v>598</v>
      </c>
      <c r="D8" s="136"/>
      <c r="E8" s="136"/>
      <c r="F8" s="136"/>
      <c r="G8" s="136"/>
      <c r="H8" s="136"/>
      <c r="I8" s="136"/>
      <c r="J8" s="136"/>
      <c r="K8" s="136"/>
      <c r="L8" s="168"/>
      <c r="M8" s="136" t="s">
        <v>598</v>
      </c>
      <c r="N8" s="136"/>
      <c r="O8" s="136"/>
      <c r="P8" s="136"/>
      <c r="Q8" s="136"/>
      <c r="R8" s="136"/>
      <c r="S8" s="136"/>
      <c r="T8" s="136"/>
      <c r="U8" s="136"/>
      <c r="V8" s="168"/>
      <c r="W8" s="136" t="s">
        <v>598</v>
      </c>
      <c r="X8" s="136"/>
      <c r="Y8" s="136"/>
      <c r="Z8" s="136"/>
      <c r="AA8" s="136"/>
      <c r="AB8" s="136"/>
      <c r="AC8" s="136"/>
      <c r="AD8" s="136"/>
      <c r="AE8" s="136"/>
      <c r="AF8" s="136"/>
      <c r="AG8" s="170"/>
      <c r="AH8" s="171"/>
      <c r="AI8" s="171"/>
      <c r="AJ8" s="171"/>
      <c r="AK8" s="137"/>
    </row>
    <row r="9" spans="1:37" s="113" customFormat="1" ht="25.5">
      <c r="A9" s="547" t="s">
        <v>37</v>
      </c>
      <c r="B9" s="530" t="s">
        <v>588</v>
      </c>
      <c r="C9" s="732"/>
      <c r="D9" s="733"/>
      <c r="E9" s="733"/>
      <c r="F9" s="733"/>
      <c r="G9" s="733"/>
      <c r="H9" s="733"/>
      <c r="I9" s="733"/>
      <c r="J9" s="733"/>
      <c r="K9" s="733"/>
      <c r="L9" s="733"/>
      <c r="M9" s="766"/>
      <c r="N9" s="766"/>
      <c r="O9" s="766"/>
      <c r="P9" s="766"/>
      <c r="Q9" s="766"/>
      <c r="R9" s="766"/>
      <c r="S9" s="766"/>
      <c r="T9" s="766"/>
      <c r="U9" s="766"/>
      <c r="V9" s="771"/>
      <c r="W9" s="766"/>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546" t="s">
        <v>38</v>
      </c>
      <c r="B10" s="614" t="s">
        <v>589</v>
      </c>
      <c r="C10" s="541"/>
      <c r="D10" s="759"/>
      <c r="E10" s="760"/>
      <c r="F10" s="760"/>
      <c r="G10" s="760"/>
      <c r="H10" s="760"/>
      <c r="I10" s="760"/>
      <c r="J10" s="760"/>
      <c r="K10" s="760"/>
      <c r="L10" s="769"/>
      <c r="M10" s="760"/>
      <c r="N10" s="760"/>
      <c r="O10" s="760"/>
      <c r="P10" s="760"/>
      <c r="Q10" s="760"/>
      <c r="R10" s="760"/>
      <c r="S10" s="760"/>
      <c r="T10" s="760"/>
      <c r="U10" s="760"/>
      <c r="V10" s="769"/>
      <c r="W10" s="760"/>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120" t="s">
        <v>39</v>
      </c>
      <c r="B11" s="642" t="s">
        <v>590</v>
      </c>
      <c r="C11" s="544"/>
      <c r="D11" s="762"/>
      <c r="E11" s="763"/>
      <c r="F11" s="763"/>
      <c r="G11" s="763"/>
      <c r="H11" s="763"/>
      <c r="I11" s="763"/>
      <c r="J11" s="763"/>
      <c r="K11" s="763"/>
      <c r="L11" s="770"/>
      <c r="M11" s="763"/>
      <c r="N11" s="763"/>
      <c r="O11" s="763"/>
      <c r="P11" s="763"/>
      <c r="Q11" s="763"/>
      <c r="R11" s="763"/>
      <c r="S11" s="763"/>
      <c r="T11" s="763"/>
      <c r="U11" s="763"/>
      <c r="V11" s="770"/>
      <c r="W11" s="763"/>
      <c r="X11" s="763"/>
      <c r="Y11" s="763"/>
      <c r="Z11" s="763"/>
      <c r="AA11" s="763"/>
      <c r="AB11" s="763"/>
      <c r="AC11" s="763"/>
      <c r="AD11" s="763"/>
      <c r="AE11" s="763"/>
      <c r="AF11" s="764"/>
      <c r="AG11" s="93">
        <f t="shared" si="0"/>
        <v>0</v>
      </c>
      <c r="AH11" s="68">
        <f t="shared" si="1"/>
        <v>0</v>
      </c>
      <c r="AI11" s="94">
        <f t="shared" si="2"/>
        <v>0</v>
      </c>
      <c r="AJ11" s="68">
        <f t="shared" si="3"/>
        <v>0</v>
      </c>
      <c r="AK11" s="95">
        <f t="shared" si="4"/>
        <v>0</v>
      </c>
    </row>
    <row r="12" spans="1:37" s="204" customFormat="1" ht="19.899999999999999" customHeight="1" thickBot="1">
      <c r="A12" s="314"/>
      <c r="B12" s="307"/>
      <c r="C12" s="537" t="s">
        <v>94</v>
      </c>
      <c r="D12" s="304"/>
      <c r="E12" s="304"/>
      <c r="F12" s="304"/>
      <c r="G12" s="304"/>
      <c r="H12" s="304"/>
      <c r="I12" s="304"/>
      <c r="J12" s="304"/>
      <c r="K12" s="304"/>
      <c r="L12" s="806"/>
      <c r="M12" s="304" t="s">
        <v>94</v>
      </c>
      <c r="N12" s="304"/>
      <c r="O12" s="304"/>
      <c r="P12" s="304"/>
      <c r="Q12" s="304"/>
      <c r="R12" s="304"/>
      <c r="S12" s="304"/>
      <c r="T12" s="304"/>
      <c r="U12" s="304"/>
      <c r="V12" s="806"/>
      <c r="W12" s="304" t="s">
        <v>94</v>
      </c>
      <c r="X12" s="304"/>
      <c r="Y12" s="304"/>
      <c r="Z12" s="304"/>
      <c r="AA12" s="304"/>
      <c r="AB12" s="304"/>
      <c r="AC12" s="304"/>
      <c r="AD12" s="304"/>
      <c r="AE12" s="304"/>
      <c r="AF12" s="649"/>
      <c r="AG12" s="305"/>
      <c r="AH12" s="306"/>
      <c r="AI12" s="306"/>
      <c r="AJ12" s="306"/>
      <c r="AK12" s="307"/>
    </row>
    <row r="13" spans="1:37" s="204" customFormat="1">
      <c r="A13" s="561" t="s">
        <v>40</v>
      </c>
      <c r="B13" s="643" t="s">
        <v>211</v>
      </c>
      <c r="C13" s="538"/>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650"/>
      <c r="AG13" s="562">
        <f>COUNTIF(C13:AF13,"=Met")</f>
        <v>0</v>
      </c>
      <c r="AH13" s="308">
        <f>IF(SUM(AG13,AI13)=0,0,AG13/SUM(AG13,AI13))</f>
        <v>0</v>
      </c>
      <c r="AI13" s="563">
        <f>COUNTIF(C13:AF13,"=Not Met")</f>
        <v>0</v>
      </c>
      <c r="AJ13" s="308">
        <f>IF(SUM(AG13,AI13)=0,0,AI13/SUM(AG13,AI13))</f>
        <v>0</v>
      </c>
      <c r="AK13" s="564">
        <f>COUNTIF(C13:AF13,"=N/A")</f>
        <v>0</v>
      </c>
    </row>
    <row r="14" spans="1:37" s="204" customFormat="1">
      <c r="A14" s="261" t="s">
        <v>41</v>
      </c>
      <c r="B14" s="808" t="s">
        <v>117</v>
      </c>
      <c r="C14" s="538"/>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650"/>
      <c r="AG14" s="310">
        <f>COUNTIF(C14:AF14,"=Met")</f>
        <v>0</v>
      </c>
      <c r="AH14" s="311">
        <f>IF(SUM(AG14,AI14)=0,0,AG14/SUM(AG14,AI14))</f>
        <v>0</v>
      </c>
      <c r="AI14" s="312">
        <f>COUNTIF(C14:AF14,"=Not Met")</f>
        <v>0</v>
      </c>
      <c r="AJ14" s="311">
        <f>IF(SUM(AG14,AI14)=0,0,AI14/SUM(AG14,AI14))</f>
        <v>0</v>
      </c>
      <c r="AK14" s="313">
        <f>COUNTIF(C14:AF14,"=N/A")</f>
        <v>0</v>
      </c>
    </row>
    <row r="15" spans="1:37" s="204" customFormat="1">
      <c r="A15" s="267"/>
      <c r="B15" s="809" t="s">
        <v>70</v>
      </c>
      <c r="C15" s="539"/>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651"/>
      <c r="AG15" s="252"/>
      <c r="AH15" s="253"/>
      <c r="AI15" s="254"/>
      <c r="AJ15" s="253"/>
      <c r="AK15" s="255"/>
    </row>
    <row r="16" spans="1:37" s="204" customFormat="1" ht="13.5" thickBot="1">
      <c r="A16" s="309"/>
      <c r="B16" s="810" t="s">
        <v>71</v>
      </c>
      <c r="C16" s="539"/>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651"/>
      <c r="AG16" s="252"/>
      <c r="AH16" s="253"/>
      <c r="AI16" s="254"/>
      <c r="AJ16" s="253"/>
      <c r="AK16" s="255"/>
    </row>
    <row r="17" spans="1:37" s="204" customFormat="1" ht="19.899999999999999" customHeight="1" thickBot="1">
      <c r="A17" s="314"/>
      <c r="B17" s="307"/>
      <c r="C17" s="537" t="s">
        <v>279</v>
      </c>
      <c r="D17" s="304"/>
      <c r="E17" s="304"/>
      <c r="F17" s="304"/>
      <c r="G17" s="304"/>
      <c r="H17" s="304"/>
      <c r="I17" s="304"/>
      <c r="J17" s="304"/>
      <c r="K17" s="304"/>
      <c r="L17" s="806"/>
      <c r="M17" s="304" t="s">
        <v>279</v>
      </c>
      <c r="N17" s="304"/>
      <c r="O17" s="304"/>
      <c r="P17" s="304"/>
      <c r="Q17" s="304"/>
      <c r="R17" s="304"/>
      <c r="S17" s="304"/>
      <c r="T17" s="304"/>
      <c r="U17" s="304"/>
      <c r="V17" s="806"/>
      <c r="W17" s="304" t="s">
        <v>279</v>
      </c>
      <c r="X17" s="304"/>
      <c r="Y17" s="304"/>
      <c r="Z17" s="304"/>
      <c r="AA17" s="304"/>
      <c r="AB17" s="304"/>
      <c r="AC17" s="304"/>
      <c r="AD17" s="304"/>
      <c r="AE17" s="304"/>
      <c r="AF17" s="649"/>
      <c r="AG17" s="315"/>
      <c r="AH17" s="316"/>
      <c r="AI17" s="316"/>
      <c r="AJ17" s="316"/>
      <c r="AK17" s="317"/>
    </row>
    <row r="18" spans="1:37" s="204" customFormat="1">
      <c r="A18" s="262" t="s">
        <v>42</v>
      </c>
      <c r="B18" s="811" t="s">
        <v>118</v>
      </c>
      <c r="C18" s="538"/>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650"/>
      <c r="AG18" s="310">
        <f>COUNTIF(C18:AF18,"=Met")</f>
        <v>0</v>
      </c>
      <c r="AH18" s="311">
        <f>IF(SUM(AG18,AI18)=0,0,AG18/SUM(AG18,AI18))</f>
        <v>0</v>
      </c>
      <c r="AI18" s="312">
        <f>COUNTIF(C18:AF18,"=Not Met")</f>
        <v>0</v>
      </c>
      <c r="AJ18" s="311">
        <f>IF(SUM(AG18,AI18)=0,0,AI18/SUM(AG18,AI18))</f>
        <v>0</v>
      </c>
      <c r="AK18" s="313">
        <f>COUNTIF(C18:AF18,"=N/A")</f>
        <v>0</v>
      </c>
    </row>
    <row r="19" spans="1:37" s="204" customFormat="1">
      <c r="A19" s="267"/>
      <c r="B19" s="809" t="s">
        <v>70</v>
      </c>
      <c r="C19" s="539"/>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651"/>
      <c r="AG19" s="252"/>
      <c r="AH19" s="253"/>
      <c r="AI19" s="254"/>
      <c r="AJ19" s="253"/>
      <c r="AK19" s="255"/>
    </row>
    <row r="20" spans="1:37" s="204" customFormat="1">
      <c r="A20" s="309"/>
      <c r="B20" s="810" t="s">
        <v>71</v>
      </c>
      <c r="C20" s="539"/>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651"/>
      <c r="AG20" s="252"/>
      <c r="AH20" s="253"/>
      <c r="AI20" s="254"/>
      <c r="AJ20" s="253"/>
      <c r="AK20" s="255"/>
    </row>
    <row r="21" spans="1:37" s="204" customFormat="1" ht="25.5">
      <c r="A21" s="261" t="s">
        <v>43</v>
      </c>
      <c r="B21" s="808" t="s">
        <v>169</v>
      </c>
      <c r="C21" s="538"/>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650"/>
      <c r="AG21" s="310">
        <f t="shared" ref="AG21:AG26" si="5">COUNTIF(C21:AF21,"=Met")</f>
        <v>0</v>
      </c>
      <c r="AH21" s="311">
        <f t="shared" ref="AH21:AH26" si="6">IF(SUM(AG21,AI21)=0,0,AG21/SUM(AG21,AI21))</f>
        <v>0</v>
      </c>
      <c r="AI21" s="312">
        <f t="shared" ref="AI21:AI26" si="7">COUNTIF(C21:AF21,"=Not Met")</f>
        <v>0</v>
      </c>
      <c r="AJ21" s="311">
        <f t="shared" ref="AJ21:AJ26" si="8">IF(SUM(AG21,AI21)=0,0,AI21/SUM(AG21,AI21))</f>
        <v>0</v>
      </c>
      <c r="AK21" s="313">
        <f t="shared" ref="AK21:AK26" si="9">COUNTIF(C21:AF21,"=N/A")</f>
        <v>0</v>
      </c>
    </row>
    <row r="22" spans="1:37" s="204" customFormat="1" ht="25.5">
      <c r="A22" s="263" t="s">
        <v>44</v>
      </c>
      <c r="B22" s="644" t="s">
        <v>275</v>
      </c>
      <c r="C22" s="538"/>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650"/>
      <c r="AG22" s="310">
        <f t="shared" si="5"/>
        <v>0</v>
      </c>
      <c r="AH22" s="311">
        <f t="shared" si="6"/>
        <v>0</v>
      </c>
      <c r="AI22" s="312">
        <f t="shared" si="7"/>
        <v>0</v>
      </c>
      <c r="AJ22" s="311">
        <f t="shared" si="8"/>
        <v>0</v>
      </c>
      <c r="AK22" s="313">
        <f t="shared" si="9"/>
        <v>0</v>
      </c>
    </row>
    <row r="23" spans="1:37" s="204" customFormat="1">
      <c r="A23" s="261" t="s">
        <v>45</v>
      </c>
      <c r="B23" s="808" t="s">
        <v>276</v>
      </c>
      <c r="C23" s="538"/>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650"/>
      <c r="AG23" s="557">
        <f t="shared" si="5"/>
        <v>0</v>
      </c>
      <c r="AH23" s="558">
        <f t="shared" si="6"/>
        <v>0</v>
      </c>
      <c r="AI23" s="559">
        <f t="shared" si="7"/>
        <v>0</v>
      </c>
      <c r="AJ23" s="558">
        <f t="shared" si="8"/>
        <v>0</v>
      </c>
      <c r="AK23" s="560">
        <f t="shared" si="9"/>
        <v>0</v>
      </c>
    </row>
    <row r="24" spans="1:37" s="204" customFormat="1">
      <c r="A24" s="262" t="s">
        <v>46</v>
      </c>
      <c r="B24" s="811" t="s">
        <v>119</v>
      </c>
      <c r="C24" s="538"/>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650"/>
      <c r="AG24" s="310">
        <f t="shared" si="5"/>
        <v>0</v>
      </c>
      <c r="AH24" s="311">
        <f t="shared" si="6"/>
        <v>0</v>
      </c>
      <c r="AI24" s="312">
        <f t="shared" si="7"/>
        <v>0</v>
      </c>
      <c r="AJ24" s="311">
        <f t="shared" si="8"/>
        <v>0</v>
      </c>
      <c r="AK24" s="313">
        <f t="shared" si="9"/>
        <v>0</v>
      </c>
    </row>
    <row r="25" spans="1:37" s="204" customFormat="1" ht="25.5">
      <c r="A25" s="536" t="s">
        <v>47</v>
      </c>
      <c r="B25" s="644" t="s">
        <v>170</v>
      </c>
      <c r="C25" s="538"/>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650"/>
      <c r="AG25" s="310">
        <f t="shared" si="5"/>
        <v>0</v>
      </c>
      <c r="AH25" s="311">
        <f t="shared" si="6"/>
        <v>0</v>
      </c>
      <c r="AI25" s="312">
        <f t="shared" si="7"/>
        <v>0</v>
      </c>
      <c r="AJ25" s="311">
        <f t="shared" si="8"/>
        <v>0</v>
      </c>
      <c r="AK25" s="313">
        <f t="shared" si="9"/>
        <v>0</v>
      </c>
    </row>
    <row r="26" spans="1:37" s="204" customFormat="1" ht="25.5">
      <c r="A26" s="261" t="s">
        <v>48</v>
      </c>
      <c r="B26" s="644" t="s">
        <v>96</v>
      </c>
      <c r="C26" s="538"/>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650"/>
      <c r="AG26" s="310">
        <f t="shared" si="5"/>
        <v>0</v>
      </c>
      <c r="AH26" s="311">
        <f t="shared" si="6"/>
        <v>0</v>
      </c>
      <c r="AI26" s="312">
        <f t="shared" si="7"/>
        <v>0</v>
      </c>
      <c r="AJ26" s="311">
        <f t="shared" si="8"/>
        <v>0</v>
      </c>
      <c r="AK26" s="313">
        <f t="shared" si="9"/>
        <v>0</v>
      </c>
    </row>
    <row r="27" spans="1:37" s="204" customFormat="1">
      <c r="A27" s="263" t="s">
        <v>49</v>
      </c>
      <c r="B27" s="644" t="s">
        <v>73</v>
      </c>
      <c r="C27" s="538"/>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650"/>
      <c r="AG27" s="310">
        <f t="shared" ref="AG27:AG31" si="10">COUNTIF(C27:AF27,"=Met")</f>
        <v>0</v>
      </c>
      <c r="AH27" s="311">
        <f t="shared" ref="AH27:AH31" si="11">IF(SUM(AG27,AI27)=0,0,AG27/SUM(AG27,AI27))</f>
        <v>0</v>
      </c>
      <c r="AI27" s="312">
        <f t="shared" ref="AI27:AI31" si="12">COUNTIF(C27:AF27,"=Not Met")</f>
        <v>0</v>
      </c>
      <c r="AJ27" s="311">
        <f t="shared" ref="AJ27:AJ31" si="13">IF(SUM(AG27,AI27)=0,0,AI27/SUM(AG27,AI27))</f>
        <v>0</v>
      </c>
      <c r="AK27" s="313">
        <f t="shared" ref="AK27:AK31" si="14">COUNTIF(C27:AF27,"=N/A")</f>
        <v>0</v>
      </c>
    </row>
    <row r="28" spans="1:37" s="204" customFormat="1">
      <c r="A28" s="263" t="s">
        <v>50</v>
      </c>
      <c r="B28" s="812" t="s">
        <v>207</v>
      </c>
      <c r="C28" s="538"/>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650"/>
      <c r="AG28" s="310">
        <f t="shared" si="10"/>
        <v>0</v>
      </c>
      <c r="AH28" s="311">
        <f t="shared" si="11"/>
        <v>0</v>
      </c>
      <c r="AI28" s="312">
        <f t="shared" si="12"/>
        <v>0</v>
      </c>
      <c r="AJ28" s="311">
        <f t="shared" si="13"/>
        <v>0</v>
      </c>
      <c r="AK28" s="313">
        <f t="shared" si="14"/>
        <v>0</v>
      </c>
    </row>
    <row r="29" spans="1:37" s="204" customFormat="1">
      <c r="A29" s="263" t="s">
        <v>51</v>
      </c>
      <c r="B29" s="812" t="s">
        <v>97</v>
      </c>
      <c r="C29" s="538"/>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650"/>
      <c r="AG29" s="310">
        <f t="shared" si="10"/>
        <v>0</v>
      </c>
      <c r="AH29" s="311">
        <f t="shared" si="11"/>
        <v>0</v>
      </c>
      <c r="AI29" s="312">
        <f t="shared" si="12"/>
        <v>0</v>
      </c>
      <c r="AJ29" s="311">
        <f t="shared" si="13"/>
        <v>0</v>
      </c>
      <c r="AK29" s="313">
        <f t="shared" si="14"/>
        <v>0</v>
      </c>
    </row>
    <row r="30" spans="1:37" s="113" customFormat="1" ht="38.25">
      <c r="A30" s="154" t="s">
        <v>52</v>
      </c>
      <c r="B30" s="616" t="s">
        <v>591</v>
      </c>
      <c r="C30" s="541"/>
      <c r="D30" s="147"/>
      <c r="E30" s="147"/>
      <c r="F30" s="147"/>
      <c r="G30" s="147"/>
      <c r="H30" s="147"/>
      <c r="I30" s="147"/>
      <c r="J30" s="147"/>
      <c r="K30" s="147"/>
      <c r="L30" s="74"/>
      <c r="M30" s="156"/>
      <c r="N30" s="147"/>
      <c r="O30" s="147"/>
      <c r="P30" s="147"/>
      <c r="Q30" s="147"/>
      <c r="R30" s="147"/>
      <c r="S30" s="147"/>
      <c r="T30" s="147"/>
      <c r="U30" s="147"/>
      <c r="V30" s="74"/>
      <c r="W30" s="156"/>
      <c r="X30" s="147"/>
      <c r="Y30" s="147"/>
      <c r="Z30" s="147"/>
      <c r="AA30" s="147"/>
      <c r="AB30" s="147"/>
      <c r="AC30" s="147"/>
      <c r="AD30" s="147"/>
      <c r="AE30" s="147"/>
      <c r="AF30" s="73"/>
      <c r="AG30" s="64">
        <f t="shared" si="10"/>
        <v>0</v>
      </c>
      <c r="AH30" s="65">
        <f t="shared" si="11"/>
        <v>0</v>
      </c>
      <c r="AI30" s="66">
        <f t="shared" si="12"/>
        <v>0</v>
      </c>
      <c r="AJ30" s="65">
        <f t="shared" si="13"/>
        <v>0</v>
      </c>
      <c r="AK30" s="67">
        <f t="shared" si="14"/>
        <v>0</v>
      </c>
    </row>
    <row r="31" spans="1:37" s="113" customFormat="1" ht="26.25" thickBot="1">
      <c r="A31" s="154" t="s">
        <v>53</v>
      </c>
      <c r="B31" s="642" t="s">
        <v>592</v>
      </c>
      <c r="C31" s="541"/>
      <c r="D31" s="147"/>
      <c r="E31" s="147"/>
      <c r="F31" s="147"/>
      <c r="G31" s="147"/>
      <c r="H31" s="147"/>
      <c r="I31" s="147"/>
      <c r="J31" s="147"/>
      <c r="K31" s="147"/>
      <c r="L31" s="807"/>
      <c r="M31" s="800"/>
      <c r="N31" s="147"/>
      <c r="O31" s="147"/>
      <c r="P31" s="147"/>
      <c r="Q31" s="147"/>
      <c r="R31" s="147"/>
      <c r="S31" s="147"/>
      <c r="T31" s="147"/>
      <c r="U31" s="147"/>
      <c r="V31" s="147"/>
      <c r="W31" s="147"/>
      <c r="X31" s="147"/>
      <c r="Y31" s="147"/>
      <c r="Z31" s="147"/>
      <c r="AA31" s="147"/>
      <c r="AB31" s="147"/>
      <c r="AC31" s="147"/>
      <c r="AD31" s="147"/>
      <c r="AE31" s="147"/>
      <c r="AF31" s="73"/>
      <c r="AG31" s="64">
        <f t="shared" si="10"/>
        <v>0</v>
      </c>
      <c r="AH31" s="65">
        <f t="shared" si="11"/>
        <v>0</v>
      </c>
      <c r="AI31" s="66">
        <f t="shared" si="12"/>
        <v>0</v>
      </c>
      <c r="AJ31" s="65">
        <f t="shared" si="13"/>
        <v>0</v>
      </c>
      <c r="AK31" s="67">
        <f t="shared" si="14"/>
        <v>0</v>
      </c>
    </row>
    <row r="32" spans="1:37" s="204" customFormat="1" ht="19.899999999999999" customHeight="1" thickBot="1">
      <c r="A32" s="314"/>
      <c r="B32" s="307"/>
      <c r="C32" s="537" t="s">
        <v>85</v>
      </c>
      <c r="D32" s="304"/>
      <c r="E32" s="304"/>
      <c r="F32" s="304"/>
      <c r="G32" s="304"/>
      <c r="H32" s="304"/>
      <c r="I32" s="304"/>
      <c r="J32" s="304"/>
      <c r="K32" s="304"/>
      <c r="L32" s="806"/>
      <c r="M32" s="304" t="s">
        <v>85</v>
      </c>
      <c r="N32" s="304"/>
      <c r="O32" s="304"/>
      <c r="P32" s="304"/>
      <c r="Q32" s="304"/>
      <c r="R32" s="304"/>
      <c r="S32" s="304"/>
      <c r="T32" s="304"/>
      <c r="U32" s="304"/>
      <c r="V32" s="806"/>
      <c r="W32" s="304" t="s">
        <v>85</v>
      </c>
      <c r="X32" s="304"/>
      <c r="Y32" s="304"/>
      <c r="Z32" s="304"/>
      <c r="AA32" s="304"/>
      <c r="AB32" s="304"/>
      <c r="AC32" s="304"/>
      <c r="AD32" s="304"/>
      <c r="AE32" s="304"/>
      <c r="AF32" s="649"/>
      <c r="AG32" s="315"/>
      <c r="AH32" s="316"/>
      <c r="AI32" s="316"/>
      <c r="AJ32" s="316"/>
      <c r="AK32" s="317"/>
    </row>
    <row r="33" spans="1:37" s="204" customFormat="1">
      <c r="A33" s="262" t="s">
        <v>54</v>
      </c>
      <c r="B33" s="646" t="s">
        <v>115</v>
      </c>
      <c r="C33" s="538"/>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650"/>
      <c r="AG33" s="310">
        <f t="shared" ref="AG33:AG38" si="15">COUNTIF(C33:AF33,"=Met")</f>
        <v>0</v>
      </c>
      <c r="AH33" s="311">
        <f t="shared" ref="AH33:AH38" si="16">IF(SUM(AG33,AI33)=0,0,AG33/SUM(AG33,AI33))</f>
        <v>0</v>
      </c>
      <c r="AI33" s="312">
        <f t="shared" ref="AI33:AI38" si="17">COUNTIF(C33:AF33,"=Not Met")</f>
        <v>0</v>
      </c>
      <c r="AJ33" s="311">
        <f t="shared" ref="AJ33:AJ38" si="18">IF(SUM(AG33,AI33)=0,0,AI33/SUM(AG33,AI33))</f>
        <v>0</v>
      </c>
      <c r="AK33" s="313">
        <f t="shared" ref="AK33:AK38" si="19">COUNTIF(C33:AF33,"=N/A")</f>
        <v>0</v>
      </c>
    </row>
    <row r="34" spans="1:37" s="204" customFormat="1">
      <c r="A34" s="260" t="s">
        <v>295</v>
      </c>
      <c r="B34" s="646" t="s">
        <v>277</v>
      </c>
      <c r="C34" s="264"/>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6"/>
      <c r="AG34" s="310">
        <f t="shared" si="15"/>
        <v>0</v>
      </c>
      <c r="AH34" s="311">
        <f t="shared" si="16"/>
        <v>0</v>
      </c>
      <c r="AI34" s="312">
        <f t="shared" si="17"/>
        <v>0</v>
      </c>
      <c r="AJ34" s="311">
        <f t="shared" si="18"/>
        <v>0</v>
      </c>
      <c r="AK34" s="313">
        <f t="shared" si="19"/>
        <v>0</v>
      </c>
    </row>
    <row r="35" spans="1:37" s="204" customFormat="1">
      <c r="A35" s="260" t="s">
        <v>296</v>
      </c>
      <c r="B35" s="647" t="s">
        <v>106</v>
      </c>
      <c r="C35" s="264"/>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6"/>
      <c r="AG35" s="310">
        <f t="shared" si="15"/>
        <v>0</v>
      </c>
      <c r="AH35" s="311">
        <f t="shared" si="16"/>
        <v>0</v>
      </c>
      <c r="AI35" s="312">
        <f t="shared" si="17"/>
        <v>0</v>
      </c>
      <c r="AJ35" s="311">
        <f t="shared" si="18"/>
        <v>0</v>
      </c>
      <c r="AK35" s="313">
        <f t="shared" si="19"/>
        <v>0</v>
      </c>
    </row>
    <row r="36" spans="1:37" s="204" customFormat="1" ht="25.5">
      <c r="A36" s="260" t="s">
        <v>323</v>
      </c>
      <c r="B36" s="645" t="s">
        <v>171</v>
      </c>
      <c r="C36" s="264"/>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6"/>
      <c r="AG36" s="310">
        <f t="shared" si="15"/>
        <v>0</v>
      </c>
      <c r="AH36" s="311">
        <f t="shared" si="16"/>
        <v>0</v>
      </c>
      <c r="AI36" s="312">
        <f t="shared" si="17"/>
        <v>0</v>
      </c>
      <c r="AJ36" s="311">
        <f t="shared" si="18"/>
        <v>0</v>
      </c>
      <c r="AK36" s="313">
        <f t="shared" si="19"/>
        <v>0</v>
      </c>
    </row>
    <row r="37" spans="1:37" s="204" customFormat="1">
      <c r="A37" s="533" t="s">
        <v>324</v>
      </c>
      <c r="B37" s="645" t="s">
        <v>257</v>
      </c>
      <c r="C37" s="264"/>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6"/>
      <c r="AG37" s="310">
        <f t="shared" ref="AG37" si="20">COUNTIF(C37:AF37,"=Met")</f>
        <v>0</v>
      </c>
      <c r="AH37" s="311">
        <f t="shared" ref="AH37" si="21">IF(SUM(AG37,AI37)=0,0,AG37/SUM(AG37,AI37))</f>
        <v>0</v>
      </c>
      <c r="AI37" s="312">
        <f t="shared" ref="AI37" si="22">COUNTIF(C37:AF37,"=Not Met")</f>
        <v>0</v>
      </c>
      <c r="AJ37" s="311">
        <f t="shared" ref="AJ37" si="23">IF(SUM(AG37,AI37)=0,0,AI37/SUM(AG37,AI37))</f>
        <v>0</v>
      </c>
      <c r="AK37" s="313">
        <f t="shared" ref="AK37" si="24">COUNTIF(C37:AF37,"=N/A")</f>
        <v>0</v>
      </c>
    </row>
    <row r="38" spans="1:37" s="204" customFormat="1" ht="13.5" thickBot="1">
      <c r="A38" s="431" t="s">
        <v>325</v>
      </c>
      <c r="B38" s="648" t="s">
        <v>120</v>
      </c>
      <c r="C38" s="264"/>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6"/>
      <c r="AG38" s="524">
        <f t="shared" si="15"/>
        <v>0</v>
      </c>
      <c r="AH38" s="525">
        <f t="shared" si="16"/>
        <v>0</v>
      </c>
      <c r="AI38" s="526">
        <f t="shared" si="17"/>
        <v>0</v>
      </c>
      <c r="AJ38" s="525">
        <f t="shared" si="18"/>
        <v>0</v>
      </c>
      <c r="AK38" s="527">
        <f t="shared" si="19"/>
        <v>0</v>
      </c>
    </row>
    <row r="39" spans="1:37" s="270" customFormat="1" ht="13.9" customHeight="1" thickBot="1">
      <c r="A39" s="268"/>
      <c r="B39" s="275" t="s">
        <v>55</v>
      </c>
      <c r="C39" s="521"/>
      <c r="D39" s="522"/>
      <c r="E39" s="522"/>
      <c r="F39" s="522"/>
      <c r="G39" s="522"/>
      <c r="H39" s="522"/>
      <c r="I39" s="522"/>
      <c r="J39" s="522"/>
      <c r="K39" s="522"/>
      <c r="L39" s="522"/>
      <c r="M39" s="801"/>
      <c r="N39" s="522"/>
      <c r="O39" s="522"/>
      <c r="P39" s="522"/>
      <c r="Q39" s="522"/>
      <c r="R39" s="522"/>
      <c r="S39" s="522"/>
      <c r="T39" s="522"/>
      <c r="U39" s="522"/>
      <c r="V39" s="522"/>
      <c r="W39" s="801"/>
      <c r="X39" s="522"/>
      <c r="Y39" s="522"/>
      <c r="Z39" s="522"/>
      <c r="AA39" s="522"/>
      <c r="AB39" s="522"/>
      <c r="AC39" s="522"/>
      <c r="AD39" s="522"/>
      <c r="AE39" s="522"/>
      <c r="AF39" s="523"/>
      <c r="AG39" s="269"/>
      <c r="AH39" s="269"/>
      <c r="AI39" s="269"/>
      <c r="AJ39" s="269"/>
      <c r="AK39" s="269"/>
    </row>
    <row r="40" spans="1:37" s="204" customFormat="1" ht="13.9" customHeight="1" thickBot="1">
      <c r="A40" s="271"/>
      <c r="B40" s="272"/>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273"/>
      <c r="AH40" s="274"/>
      <c r="AI40" s="273"/>
      <c r="AJ40" s="274"/>
      <c r="AK40" s="273"/>
    </row>
    <row r="41" spans="1:37" s="113" customFormat="1">
      <c r="A41" s="121"/>
      <c r="B41" s="161" t="s">
        <v>78</v>
      </c>
      <c r="C41" s="162" t="str">
        <f t="shared" ref="C41:AF41" si="25">IF(MIN(C15,C19)=0,"",MIN(C15,C19))</f>
        <v/>
      </c>
      <c r="D41" s="163" t="str">
        <f t="shared" si="25"/>
        <v/>
      </c>
      <c r="E41" s="163" t="str">
        <f t="shared" si="25"/>
        <v/>
      </c>
      <c r="F41" s="163" t="str">
        <f t="shared" si="25"/>
        <v/>
      </c>
      <c r="G41" s="163" t="str">
        <f t="shared" si="25"/>
        <v/>
      </c>
      <c r="H41" s="163" t="str">
        <f t="shared" si="25"/>
        <v/>
      </c>
      <c r="I41" s="163" t="str">
        <f t="shared" si="25"/>
        <v/>
      </c>
      <c r="J41" s="163" t="str">
        <f t="shared" si="25"/>
        <v/>
      </c>
      <c r="K41" s="163" t="str">
        <f t="shared" si="25"/>
        <v/>
      </c>
      <c r="L41" s="163" t="str">
        <f t="shared" si="25"/>
        <v/>
      </c>
      <c r="M41" s="163" t="str">
        <f t="shared" si="25"/>
        <v/>
      </c>
      <c r="N41" s="163" t="str">
        <f t="shared" si="25"/>
        <v/>
      </c>
      <c r="O41" s="163" t="str">
        <f t="shared" si="25"/>
        <v/>
      </c>
      <c r="P41" s="163" t="str">
        <f t="shared" si="25"/>
        <v/>
      </c>
      <c r="Q41" s="163" t="str">
        <f t="shared" si="25"/>
        <v/>
      </c>
      <c r="R41" s="163" t="str">
        <f t="shared" si="25"/>
        <v/>
      </c>
      <c r="S41" s="163" t="str">
        <f t="shared" si="25"/>
        <v/>
      </c>
      <c r="T41" s="163" t="str">
        <f t="shared" si="25"/>
        <v/>
      </c>
      <c r="U41" s="163" t="str">
        <f t="shared" si="25"/>
        <v/>
      </c>
      <c r="V41" s="163" t="str">
        <f t="shared" si="25"/>
        <v/>
      </c>
      <c r="W41" s="163" t="str">
        <f t="shared" si="25"/>
        <v/>
      </c>
      <c r="X41" s="163" t="str">
        <f t="shared" si="25"/>
        <v/>
      </c>
      <c r="Y41" s="163" t="str">
        <f t="shared" si="25"/>
        <v/>
      </c>
      <c r="Z41" s="163" t="str">
        <f t="shared" si="25"/>
        <v/>
      </c>
      <c r="AA41" s="163" t="str">
        <f t="shared" si="25"/>
        <v/>
      </c>
      <c r="AB41" s="163" t="str">
        <f t="shared" si="25"/>
        <v/>
      </c>
      <c r="AC41" s="163" t="str">
        <f t="shared" si="25"/>
        <v/>
      </c>
      <c r="AD41" s="163" t="str">
        <f t="shared" si="25"/>
        <v/>
      </c>
      <c r="AE41" s="163" t="str">
        <f t="shared" si="25"/>
        <v/>
      </c>
      <c r="AF41" s="534" t="str">
        <f t="shared" si="25"/>
        <v/>
      </c>
      <c r="AG41" s="90"/>
      <c r="AH41" s="90"/>
      <c r="AI41" s="90"/>
      <c r="AJ41" s="90"/>
      <c r="AK41" s="90"/>
    </row>
    <row r="42" spans="1:37" s="113" customFormat="1" ht="13.5" thickBot="1">
      <c r="A42" s="121"/>
      <c r="B42" s="161" t="s">
        <v>79</v>
      </c>
      <c r="C42" s="164" t="str">
        <f t="shared" ref="C42:AF42" si="26">IF(MAX(C16,C20)=0,"",MAX(C16,C20))</f>
        <v/>
      </c>
      <c r="D42" s="165" t="str">
        <f t="shared" si="26"/>
        <v/>
      </c>
      <c r="E42" s="165" t="str">
        <f t="shared" si="26"/>
        <v/>
      </c>
      <c r="F42" s="165" t="str">
        <f t="shared" si="26"/>
        <v/>
      </c>
      <c r="G42" s="165" t="str">
        <f t="shared" si="26"/>
        <v/>
      </c>
      <c r="H42" s="165" t="str">
        <f t="shared" si="26"/>
        <v/>
      </c>
      <c r="I42" s="165" t="str">
        <f t="shared" si="26"/>
        <v/>
      </c>
      <c r="J42" s="165" t="str">
        <f t="shared" si="26"/>
        <v/>
      </c>
      <c r="K42" s="165" t="str">
        <f t="shared" si="26"/>
        <v/>
      </c>
      <c r="L42" s="165" t="str">
        <f t="shared" si="26"/>
        <v/>
      </c>
      <c r="M42" s="165" t="str">
        <f t="shared" si="26"/>
        <v/>
      </c>
      <c r="N42" s="165" t="str">
        <f t="shared" si="26"/>
        <v/>
      </c>
      <c r="O42" s="165" t="str">
        <f t="shared" si="26"/>
        <v/>
      </c>
      <c r="P42" s="165" t="str">
        <f t="shared" si="26"/>
        <v/>
      </c>
      <c r="Q42" s="165" t="str">
        <f t="shared" si="26"/>
        <v/>
      </c>
      <c r="R42" s="165" t="str">
        <f t="shared" si="26"/>
        <v/>
      </c>
      <c r="S42" s="165" t="str">
        <f t="shared" si="26"/>
        <v/>
      </c>
      <c r="T42" s="165" t="str">
        <f t="shared" si="26"/>
        <v/>
      </c>
      <c r="U42" s="165" t="str">
        <f t="shared" si="26"/>
        <v/>
      </c>
      <c r="V42" s="165" t="str">
        <f t="shared" si="26"/>
        <v/>
      </c>
      <c r="W42" s="165" t="str">
        <f t="shared" si="26"/>
        <v/>
      </c>
      <c r="X42" s="165" t="str">
        <f t="shared" si="26"/>
        <v/>
      </c>
      <c r="Y42" s="165" t="str">
        <f t="shared" si="26"/>
        <v/>
      </c>
      <c r="Z42" s="165" t="str">
        <f t="shared" si="26"/>
        <v/>
      </c>
      <c r="AA42" s="165" t="str">
        <f t="shared" si="26"/>
        <v/>
      </c>
      <c r="AB42" s="165" t="str">
        <f t="shared" si="26"/>
        <v/>
      </c>
      <c r="AC42" s="165" t="str">
        <f t="shared" si="26"/>
        <v/>
      </c>
      <c r="AD42" s="165" t="str">
        <f t="shared" si="26"/>
        <v/>
      </c>
      <c r="AE42" s="165" t="str">
        <f t="shared" si="26"/>
        <v/>
      </c>
      <c r="AF42" s="535" t="str">
        <f t="shared" si="26"/>
        <v/>
      </c>
      <c r="AG42" s="90"/>
      <c r="AH42" s="90"/>
      <c r="AI42" s="90"/>
      <c r="AJ42" s="90"/>
      <c r="AK42" s="90"/>
    </row>
    <row r="43" spans="1:37" s="113" customFormat="1" ht="13.9" customHeight="1" thickBot="1">
      <c r="A43" s="121"/>
      <c r="B43" s="122"/>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24"/>
      <c r="AH43" s="167"/>
      <c r="AI43" s="124"/>
      <c r="AJ43" s="167"/>
      <c r="AK43" s="124"/>
    </row>
    <row r="44" spans="1:37" s="204" customFormat="1" ht="13.9" customHeight="1">
      <c r="A44" s="271"/>
      <c r="B44" s="275" t="s">
        <v>56</v>
      </c>
      <c r="C44" s="276">
        <f>COUNTIF(C13:C38,"=Met")</f>
        <v>0</v>
      </c>
      <c r="D44" s="277">
        <f t="shared" ref="D44:AF44" si="27">COUNTIF(D13:D38,"=Met")</f>
        <v>0</v>
      </c>
      <c r="E44" s="277">
        <f t="shared" si="27"/>
        <v>0</v>
      </c>
      <c r="F44" s="277">
        <f t="shared" si="27"/>
        <v>0</v>
      </c>
      <c r="G44" s="277">
        <f t="shared" si="27"/>
        <v>0</v>
      </c>
      <c r="H44" s="277">
        <f t="shared" si="27"/>
        <v>0</v>
      </c>
      <c r="I44" s="277">
        <f t="shared" si="27"/>
        <v>0</v>
      </c>
      <c r="J44" s="277">
        <f t="shared" si="27"/>
        <v>0</v>
      </c>
      <c r="K44" s="277">
        <f t="shared" si="27"/>
        <v>0</v>
      </c>
      <c r="L44" s="277">
        <f t="shared" si="27"/>
        <v>0</v>
      </c>
      <c r="M44" s="277">
        <f t="shared" si="27"/>
        <v>0</v>
      </c>
      <c r="N44" s="277">
        <f t="shared" si="27"/>
        <v>0</v>
      </c>
      <c r="O44" s="277">
        <f t="shared" si="27"/>
        <v>0</v>
      </c>
      <c r="P44" s="277">
        <f t="shared" si="27"/>
        <v>0</v>
      </c>
      <c r="Q44" s="277">
        <f t="shared" si="27"/>
        <v>0</v>
      </c>
      <c r="R44" s="277">
        <f t="shared" si="27"/>
        <v>0</v>
      </c>
      <c r="S44" s="277">
        <f t="shared" si="27"/>
        <v>0</v>
      </c>
      <c r="T44" s="277">
        <f t="shared" si="27"/>
        <v>0</v>
      </c>
      <c r="U44" s="277">
        <f t="shared" si="27"/>
        <v>0</v>
      </c>
      <c r="V44" s="277">
        <f t="shared" si="27"/>
        <v>0</v>
      </c>
      <c r="W44" s="277">
        <f t="shared" si="27"/>
        <v>0</v>
      </c>
      <c r="X44" s="277">
        <f t="shared" si="27"/>
        <v>0</v>
      </c>
      <c r="Y44" s="277">
        <f t="shared" si="27"/>
        <v>0</v>
      </c>
      <c r="Z44" s="277">
        <f t="shared" si="27"/>
        <v>0</v>
      </c>
      <c r="AA44" s="277">
        <f t="shared" si="27"/>
        <v>0</v>
      </c>
      <c r="AB44" s="277">
        <f t="shared" si="27"/>
        <v>0</v>
      </c>
      <c r="AC44" s="277">
        <f t="shared" si="27"/>
        <v>0</v>
      </c>
      <c r="AD44" s="277">
        <f t="shared" si="27"/>
        <v>0</v>
      </c>
      <c r="AE44" s="277">
        <f t="shared" si="27"/>
        <v>0</v>
      </c>
      <c r="AF44" s="278">
        <f t="shared" si="27"/>
        <v>0</v>
      </c>
      <c r="AG44" s="273"/>
      <c r="AH44" s="274"/>
      <c r="AI44" s="273"/>
      <c r="AJ44" s="274"/>
      <c r="AK44" s="273"/>
    </row>
    <row r="45" spans="1:37" s="204" customFormat="1" ht="13.9" customHeight="1">
      <c r="A45" s="271"/>
      <c r="B45" s="275" t="s">
        <v>57</v>
      </c>
      <c r="C45" s="279">
        <f t="shared" ref="C45:AF45" si="28">IF(SUM(C44,C46)=0,0,C44/SUM(C44,C46))</f>
        <v>0</v>
      </c>
      <c r="D45" s="280">
        <f t="shared" si="28"/>
        <v>0</v>
      </c>
      <c r="E45" s="280">
        <f t="shared" si="28"/>
        <v>0</v>
      </c>
      <c r="F45" s="280">
        <f t="shared" si="28"/>
        <v>0</v>
      </c>
      <c r="G45" s="280">
        <f t="shared" si="28"/>
        <v>0</v>
      </c>
      <c r="H45" s="280">
        <f t="shared" si="28"/>
        <v>0</v>
      </c>
      <c r="I45" s="280">
        <f t="shared" si="28"/>
        <v>0</v>
      </c>
      <c r="J45" s="280">
        <f t="shared" si="28"/>
        <v>0</v>
      </c>
      <c r="K45" s="280">
        <f t="shared" si="28"/>
        <v>0</v>
      </c>
      <c r="L45" s="280">
        <f t="shared" si="28"/>
        <v>0</v>
      </c>
      <c r="M45" s="280">
        <f t="shared" si="28"/>
        <v>0</v>
      </c>
      <c r="N45" s="280">
        <f t="shared" si="28"/>
        <v>0</v>
      </c>
      <c r="O45" s="280">
        <f t="shared" si="28"/>
        <v>0</v>
      </c>
      <c r="P45" s="280">
        <f t="shared" si="28"/>
        <v>0</v>
      </c>
      <c r="Q45" s="280">
        <f t="shared" si="28"/>
        <v>0</v>
      </c>
      <c r="R45" s="280">
        <f t="shared" si="28"/>
        <v>0</v>
      </c>
      <c r="S45" s="280">
        <f t="shared" si="28"/>
        <v>0</v>
      </c>
      <c r="T45" s="280">
        <f t="shared" si="28"/>
        <v>0</v>
      </c>
      <c r="U45" s="280">
        <f t="shared" si="28"/>
        <v>0</v>
      </c>
      <c r="V45" s="280">
        <f t="shared" si="28"/>
        <v>0</v>
      </c>
      <c r="W45" s="280">
        <f t="shared" si="28"/>
        <v>0</v>
      </c>
      <c r="X45" s="280">
        <f t="shared" si="28"/>
        <v>0</v>
      </c>
      <c r="Y45" s="280">
        <f t="shared" si="28"/>
        <v>0</v>
      </c>
      <c r="Z45" s="280">
        <f t="shared" si="28"/>
        <v>0</v>
      </c>
      <c r="AA45" s="280">
        <f t="shared" si="28"/>
        <v>0</v>
      </c>
      <c r="AB45" s="280">
        <f t="shared" si="28"/>
        <v>0</v>
      </c>
      <c r="AC45" s="280">
        <f t="shared" si="28"/>
        <v>0</v>
      </c>
      <c r="AD45" s="280">
        <f t="shared" si="28"/>
        <v>0</v>
      </c>
      <c r="AE45" s="280">
        <f t="shared" si="28"/>
        <v>0</v>
      </c>
      <c r="AF45" s="281">
        <f t="shared" si="28"/>
        <v>0</v>
      </c>
      <c r="AG45" s="273"/>
      <c r="AH45" s="274"/>
      <c r="AI45" s="273"/>
      <c r="AJ45" s="274"/>
      <c r="AK45" s="273"/>
    </row>
    <row r="46" spans="1:37" s="204" customFormat="1" ht="13.9" customHeight="1">
      <c r="A46" s="271"/>
      <c r="B46" s="275" t="s">
        <v>58</v>
      </c>
      <c r="C46" s="282">
        <f>COUNTIF(C13:C38,"=Not Met")</f>
        <v>0</v>
      </c>
      <c r="D46" s="283">
        <f t="shared" ref="D46:AF46" si="29">COUNTIF(D13:D38,"=Not Met")</f>
        <v>0</v>
      </c>
      <c r="E46" s="283">
        <f t="shared" si="29"/>
        <v>0</v>
      </c>
      <c r="F46" s="283">
        <f t="shared" si="29"/>
        <v>0</v>
      </c>
      <c r="G46" s="283">
        <f t="shared" si="29"/>
        <v>0</v>
      </c>
      <c r="H46" s="283">
        <f t="shared" si="29"/>
        <v>0</v>
      </c>
      <c r="I46" s="283">
        <f t="shared" si="29"/>
        <v>0</v>
      </c>
      <c r="J46" s="283">
        <f t="shared" si="29"/>
        <v>0</v>
      </c>
      <c r="K46" s="283">
        <f t="shared" si="29"/>
        <v>0</v>
      </c>
      <c r="L46" s="283">
        <f t="shared" si="29"/>
        <v>0</v>
      </c>
      <c r="M46" s="283">
        <f t="shared" si="29"/>
        <v>0</v>
      </c>
      <c r="N46" s="283">
        <f t="shared" si="29"/>
        <v>0</v>
      </c>
      <c r="O46" s="283">
        <f t="shared" si="29"/>
        <v>0</v>
      </c>
      <c r="P46" s="283">
        <f t="shared" si="29"/>
        <v>0</v>
      </c>
      <c r="Q46" s="283">
        <f t="shared" si="29"/>
        <v>0</v>
      </c>
      <c r="R46" s="283">
        <f t="shared" si="29"/>
        <v>0</v>
      </c>
      <c r="S46" s="283">
        <f t="shared" si="29"/>
        <v>0</v>
      </c>
      <c r="T46" s="283">
        <f t="shared" si="29"/>
        <v>0</v>
      </c>
      <c r="U46" s="283">
        <f t="shared" si="29"/>
        <v>0</v>
      </c>
      <c r="V46" s="283">
        <f t="shared" si="29"/>
        <v>0</v>
      </c>
      <c r="W46" s="283">
        <f t="shared" si="29"/>
        <v>0</v>
      </c>
      <c r="X46" s="283">
        <f t="shared" si="29"/>
        <v>0</v>
      </c>
      <c r="Y46" s="283">
        <f t="shared" si="29"/>
        <v>0</v>
      </c>
      <c r="Z46" s="283">
        <f t="shared" si="29"/>
        <v>0</v>
      </c>
      <c r="AA46" s="283">
        <f t="shared" si="29"/>
        <v>0</v>
      </c>
      <c r="AB46" s="283">
        <f t="shared" si="29"/>
        <v>0</v>
      </c>
      <c r="AC46" s="283">
        <f t="shared" si="29"/>
        <v>0</v>
      </c>
      <c r="AD46" s="283">
        <f t="shared" si="29"/>
        <v>0</v>
      </c>
      <c r="AE46" s="283">
        <f t="shared" si="29"/>
        <v>0</v>
      </c>
      <c r="AF46" s="284">
        <f t="shared" si="29"/>
        <v>0</v>
      </c>
      <c r="AG46" s="273"/>
      <c r="AH46" s="274"/>
      <c r="AI46" s="273"/>
      <c r="AJ46" s="274"/>
      <c r="AK46" s="273"/>
    </row>
    <row r="47" spans="1:37" s="204" customFormat="1" ht="13.9" customHeight="1">
      <c r="A47" s="271"/>
      <c r="B47" s="275" t="s">
        <v>59</v>
      </c>
      <c r="C47" s="279">
        <f t="shared" ref="C47:AF47" si="30">IF(SUM(C44,C46)=0,0,C46/SUM(C44,C46))</f>
        <v>0</v>
      </c>
      <c r="D47" s="280">
        <f t="shared" si="30"/>
        <v>0</v>
      </c>
      <c r="E47" s="280">
        <f t="shared" si="30"/>
        <v>0</v>
      </c>
      <c r="F47" s="280">
        <f t="shared" si="30"/>
        <v>0</v>
      </c>
      <c r="G47" s="280">
        <f t="shared" si="30"/>
        <v>0</v>
      </c>
      <c r="H47" s="280">
        <f t="shared" si="30"/>
        <v>0</v>
      </c>
      <c r="I47" s="280">
        <f t="shared" si="30"/>
        <v>0</v>
      </c>
      <c r="J47" s="280">
        <f t="shared" si="30"/>
        <v>0</v>
      </c>
      <c r="K47" s="280">
        <f t="shared" si="30"/>
        <v>0</v>
      </c>
      <c r="L47" s="280">
        <f t="shared" si="30"/>
        <v>0</v>
      </c>
      <c r="M47" s="280">
        <f t="shared" si="30"/>
        <v>0</v>
      </c>
      <c r="N47" s="280">
        <f t="shared" si="30"/>
        <v>0</v>
      </c>
      <c r="O47" s="280">
        <f t="shared" si="30"/>
        <v>0</v>
      </c>
      <c r="P47" s="280">
        <f t="shared" si="30"/>
        <v>0</v>
      </c>
      <c r="Q47" s="280">
        <f t="shared" si="30"/>
        <v>0</v>
      </c>
      <c r="R47" s="280">
        <f t="shared" si="30"/>
        <v>0</v>
      </c>
      <c r="S47" s="280">
        <f t="shared" si="30"/>
        <v>0</v>
      </c>
      <c r="T47" s="280">
        <f t="shared" si="30"/>
        <v>0</v>
      </c>
      <c r="U47" s="280">
        <f t="shared" si="30"/>
        <v>0</v>
      </c>
      <c r="V47" s="280">
        <f t="shared" si="30"/>
        <v>0</v>
      </c>
      <c r="W47" s="280">
        <f t="shared" si="30"/>
        <v>0</v>
      </c>
      <c r="X47" s="280">
        <f t="shared" si="30"/>
        <v>0</v>
      </c>
      <c r="Y47" s="280">
        <f t="shared" si="30"/>
        <v>0</v>
      </c>
      <c r="Z47" s="280">
        <f t="shared" si="30"/>
        <v>0</v>
      </c>
      <c r="AA47" s="280">
        <f t="shared" si="30"/>
        <v>0</v>
      </c>
      <c r="AB47" s="280">
        <f t="shared" si="30"/>
        <v>0</v>
      </c>
      <c r="AC47" s="280">
        <f t="shared" si="30"/>
        <v>0</v>
      </c>
      <c r="AD47" s="280">
        <f t="shared" si="30"/>
        <v>0</v>
      </c>
      <c r="AE47" s="280">
        <f t="shared" si="30"/>
        <v>0</v>
      </c>
      <c r="AF47" s="281">
        <f t="shared" si="30"/>
        <v>0</v>
      </c>
      <c r="AG47" s="273"/>
      <c r="AH47" s="274"/>
      <c r="AI47" s="273"/>
      <c r="AJ47" s="274"/>
      <c r="AK47" s="273"/>
    </row>
    <row r="48" spans="1:37" s="204" customFormat="1" ht="13.9" customHeight="1" thickBot="1">
      <c r="A48" s="271"/>
      <c r="B48" s="275" t="s">
        <v>60</v>
      </c>
      <c r="C48" s="285">
        <f>COUNTIF(C13:C38,"=N/A")</f>
        <v>0</v>
      </c>
      <c r="D48" s="286">
        <f t="shared" ref="D48:AF48" si="31">COUNTIF(D13:D38,"=N/A")</f>
        <v>0</v>
      </c>
      <c r="E48" s="286">
        <f t="shared" si="31"/>
        <v>0</v>
      </c>
      <c r="F48" s="286">
        <f t="shared" si="31"/>
        <v>0</v>
      </c>
      <c r="G48" s="286">
        <f t="shared" si="31"/>
        <v>0</v>
      </c>
      <c r="H48" s="286">
        <f t="shared" si="31"/>
        <v>0</v>
      </c>
      <c r="I48" s="286">
        <f t="shared" si="31"/>
        <v>0</v>
      </c>
      <c r="J48" s="286">
        <f t="shared" si="31"/>
        <v>0</v>
      </c>
      <c r="K48" s="286">
        <f t="shared" si="31"/>
        <v>0</v>
      </c>
      <c r="L48" s="286">
        <f t="shared" si="31"/>
        <v>0</v>
      </c>
      <c r="M48" s="286">
        <f t="shared" si="31"/>
        <v>0</v>
      </c>
      <c r="N48" s="286">
        <f t="shared" si="31"/>
        <v>0</v>
      </c>
      <c r="O48" s="286">
        <f t="shared" si="31"/>
        <v>0</v>
      </c>
      <c r="P48" s="286">
        <f t="shared" si="31"/>
        <v>0</v>
      </c>
      <c r="Q48" s="286">
        <f t="shared" si="31"/>
        <v>0</v>
      </c>
      <c r="R48" s="286">
        <f t="shared" si="31"/>
        <v>0</v>
      </c>
      <c r="S48" s="286">
        <f t="shared" si="31"/>
        <v>0</v>
      </c>
      <c r="T48" s="286">
        <f t="shared" si="31"/>
        <v>0</v>
      </c>
      <c r="U48" s="286">
        <f t="shared" si="31"/>
        <v>0</v>
      </c>
      <c r="V48" s="286">
        <f t="shared" si="31"/>
        <v>0</v>
      </c>
      <c r="W48" s="286">
        <f t="shared" si="31"/>
        <v>0</v>
      </c>
      <c r="X48" s="286">
        <f t="shared" si="31"/>
        <v>0</v>
      </c>
      <c r="Y48" s="286">
        <f t="shared" si="31"/>
        <v>0</v>
      </c>
      <c r="Z48" s="286">
        <f t="shared" si="31"/>
        <v>0</v>
      </c>
      <c r="AA48" s="286">
        <f t="shared" si="31"/>
        <v>0</v>
      </c>
      <c r="AB48" s="286">
        <f t="shared" si="31"/>
        <v>0</v>
      </c>
      <c r="AC48" s="286">
        <f t="shared" si="31"/>
        <v>0</v>
      </c>
      <c r="AD48" s="286">
        <f t="shared" si="31"/>
        <v>0</v>
      </c>
      <c r="AE48" s="286">
        <f t="shared" si="31"/>
        <v>0</v>
      </c>
      <c r="AF48" s="287">
        <f t="shared" si="31"/>
        <v>0</v>
      </c>
      <c r="AG48" s="92"/>
      <c r="AH48" s="92"/>
      <c r="AI48" s="92"/>
      <c r="AJ48" s="92"/>
      <c r="AK48" s="92"/>
    </row>
    <row r="49" spans="1:37" s="204" customFormat="1" ht="13.9" customHeight="1" thickBot="1">
      <c r="A49" s="861"/>
      <c r="B49" s="862"/>
      <c r="C49" s="862"/>
      <c r="D49" s="862"/>
      <c r="E49" s="862"/>
      <c r="F49" s="862"/>
      <c r="G49" s="862"/>
      <c r="H49" s="862"/>
      <c r="I49" s="862"/>
      <c r="J49" s="862"/>
      <c r="K49" s="862"/>
      <c r="L49" s="862"/>
      <c r="M49" s="862"/>
      <c r="N49" s="862"/>
      <c r="O49" s="862"/>
      <c r="P49" s="862"/>
      <c r="Q49" s="862"/>
      <c r="R49" s="862"/>
      <c r="S49" s="862"/>
      <c r="T49" s="862"/>
      <c r="U49" s="862"/>
      <c r="V49" s="862"/>
      <c r="W49" s="862"/>
      <c r="X49" s="862"/>
      <c r="Y49" s="862"/>
      <c r="Z49" s="862"/>
      <c r="AA49" s="862"/>
      <c r="AB49" s="862"/>
      <c r="AC49" s="862"/>
      <c r="AD49" s="862"/>
      <c r="AE49" s="862"/>
      <c r="AF49" s="862"/>
      <c r="AG49" s="862"/>
      <c r="AH49" s="862"/>
      <c r="AI49" s="862"/>
      <c r="AJ49" s="862"/>
      <c r="AK49" s="862"/>
    </row>
    <row r="50" spans="1:37" s="270" customFormat="1" ht="13.9" customHeight="1">
      <c r="A50" s="288"/>
      <c r="B50" s="289"/>
      <c r="C50" s="290" t="s">
        <v>61</v>
      </c>
      <c r="D50" s="291"/>
      <c r="E50" s="291"/>
      <c r="F50" s="291"/>
      <c r="G50" s="291"/>
      <c r="H50" s="291"/>
      <c r="I50" s="291"/>
      <c r="J50" s="291"/>
      <c r="K50" s="291"/>
      <c r="L50" s="292"/>
      <c r="M50" s="290" t="s">
        <v>62</v>
      </c>
      <c r="N50" s="291"/>
      <c r="O50" s="291"/>
      <c r="P50" s="291"/>
      <c r="Q50" s="291"/>
      <c r="R50" s="291"/>
      <c r="S50" s="291"/>
      <c r="T50" s="291"/>
      <c r="U50" s="291"/>
      <c r="V50" s="292"/>
      <c r="W50" s="290" t="s">
        <v>63</v>
      </c>
      <c r="X50" s="291"/>
      <c r="Y50" s="291"/>
      <c r="Z50" s="291"/>
      <c r="AA50" s="291"/>
      <c r="AB50" s="291"/>
      <c r="AC50" s="291"/>
      <c r="AD50" s="291"/>
      <c r="AE50" s="291"/>
      <c r="AF50" s="292"/>
      <c r="AG50" s="293"/>
      <c r="AH50" s="294"/>
      <c r="AI50" s="294"/>
      <c r="AJ50" s="294"/>
      <c r="AK50" s="294"/>
    </row>
    <row r="51" spans="1:37" s="270" customFormat="1" ht="70.150000000000006" customHeight="1" thickBot="1">
      <c r="A51" s="288"/>
      <c r="B51" s="295"/>
      <c r="C51" s="886"/>
      <c r="D51" s="887"/>
      <c r="E51" s="887"/>
      <c r="F51" s="887"/>
      <c r="G51" s="887"/>
      <c r="H51" s="887"/>
      <c r="I51" s="887"/>
      <c r="J51" s="887"/>
      <c r="K51" s="887"/>
      <c r="L51" s="888"/>
      <c r="M51" s="886"/>
      <c r="N51" s="887"/>
      <c r="O51" s="887"/>
      <c r="P51" s="887"/>
      <c r="Q51" s="887"/>
      <c r="R51" s="887"/>
      <c r="S51" s="887"/>
      <c r="T51" s="887"/>
      <c r="U51" s="887"/>
      <c r="V51" s="888"/>
      <c r="W51" s="886"/>
      <c r="X51" s="887"/>
      <c r="Y51" s="887"/>
      <c r="Z51" s="887"/>
      <c r="AA51" s="887"/>
      <c r="AB51" s="887"/>
      <c r="AC51" s="887"/>
      <c r="AD51" s="887"/>
      <c r="AE51" s="887"/>
      <c r="AF51" s="888"/>
      <c r="AG51" s="295"/>
      <c r="AH51" s="295"/>
      <c r="AI51" s="295"/>
      <c r="AJ51" s="295"/>
      <c r="AK51" s="295"/>
    </row>
    <row r="52" spans="1:37" s="204" customFormat="1">
      <c r="A52" s="271"/>
      <c r="B52" s="296"/>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92"/>
      <c r="AH52" s="92"/>
      <c r="AI52" s="92"/>
      <c r="AJ52" s="92"/>
      <c r="AK52" s="92"/>
    </row>
    <row r="53" spans="1:37" s="204" customFormat="1">
      <c r="A53" s="271"/>
      <c r="B53" s="296"/>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90"/>
      <c r="AH53" s="90"/>
      <c r="AI53" s="90"/>
      <c r="AJ53" s="90"/>
      <c r="AK53" s="90"/>
    </row>
    <row r="54" spans="1:37" s="204" customFormat="1">
      <c r="A54" s="271"/>
      <c r="B54" s="296"/>
      <c r="C54" s="297"/>
      <c r="D54" s="297"/>
      <c r="E54" s="297"/>
      <c r="F54" s="29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c r="AG54" s="90"/>
      <c r="AH54" s="90"/>
      <c r="AI54" s="90"/>
      <c r="AJ54" s="90"/>
      <c r="AK54" s="90"/>
    </row>
    <row r="55" spans="1:37" s="204" customFormat="1">
      <c r="A55" s="271"/>
      <c r="B55" s="296"/>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90"/>
      <c r="AH55" s="90"/>
      <c r="AI55" s="90"/>
      <c r="AJ55" s="90"/>
      <c r="AK55" s="90"/>
    </row>
    <row r="56" spans="1:37" s="204" customFormat="1">
      <c r="A56" s="271"/>
      <c r="B56" s="296"/>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90"/>
      <c r="AH56" s="90"/>
      <c r="AI56" s="90"/>
      <c r="AJ56" s="90"/>
      <c r="AK56" s="90"/>
    </row>
    <row r="57" spans="1:37" s="204" customFormat="1">
      <c r="A57" s="271"/>
      <c r="B57" s="296"/>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90"/>
      <c r="AH57" s="90"/>
      <c r="AI57" s="90"/>
      <c r="AJ57" s="90"/>
      <c r="AK57" s="90"/>
    </row>
    <row r="58" spans="1:37" s="204" customFormat="1">
      <c r="A58" s="271"/>
      <c r="B58" s="296"/>
      <c r="C58" s="297"/>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90"/>
      <c r="AH58" s="90"/>
      <c r="AI58" s="90"/>
      <c r="AJ58" s="90"/>
      <c r="AK58" s="90"/>
    </row>
    <row r="59" spans="1:37" s="204" customFormat="1">
      <c r="A59" s="271"/>
      <c r="B59" s="296"/>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90"/>
      <c r="AH59" s="90"/>
      <c r="AI59" s="90"/>
      <c r="AJ59" s="90"/>
      <c r="AK59" s="90"/>
    </row>
    <row r="60" spans="1:37" s="204" customFormat="1">
      <c r="A60" s="271"/>
      <c r="B60" s="296"/>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c r="AF60" s="297"/>
      <c r="AG60" s="90"/>
      <c r="AH60" s="90"/>
      <c r="AI60" s="90"/>
      <c r="AJ60" s="90"/>
      <c r="AK60" s="90"/>
    </row>
    <row r="61" spans="1:37" s="204" customFormat="1">
      <c r="A61" s="271"/>
      <c r="B61" s="296"/>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90"/>
      <c r="AH61" s="90"/>
      <c r="AI61" s="90"/>
      <c r="AJ61" s="90"/>
      <c r="AK61" s="90"/>
    </row>
    <row r="62" spans="1:37" s="204" customFormat="1">
      <c r="A62" s="271"/>
      <c r="B62" s="273"/>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73"/>
      <c r="AG62" s="90"/>
      <c r="AH62" s="90"/>
      <c r="AI62" s="90"/>
      <c r="AJ62" s="90"/>
      <c r="AK62" s="90"/>
    </row>
    <row r="63" spans="1:37" s="204" customFormat="1">
      <c r="A63" s="271"/>
      <c r="B63" s="273"/>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73"/>
      <c r="AG63" s="90"/>
      <c r="AH63" s="90"/>
      <c r="AI63" s="90"/>
      <c r="AJ63" s="90"/>
      <c r="AK63" s="90"/>
    </row>
    <row r="64" spans="1:37" s="204" customFormat="1">
      <c r="A64" s="271"/>
      <c r="B64" s="273"/>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73"/>
      <c r="AG64" s="90"/>
      <c r="AH64" s="90"/>
      <c r="AI64" s="90"/>
      <c r="AJ64" s="90"/>
      <c r="AK64" s="90"/>
    </row>
    <row r="65" spans="1:37" s="204" customFormat="1">
      <c r="A65" s="271"/>
      <c r="B65" s="273"/>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73"/>
      <c r="AG65" s="90"/>
      <c r="AH65" s="90"/>
      <c r="AI65" s="90"/>
      <c r="AJ65" s="90"/>
      <c r="AK65" s="90"/>
    </row>
    <row r="66" spans="1:37" s="204" customFormat="1">
      <c r="A66" s="271"/>
      <c r="B66" s="273"/>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73"/>
      <c r="AG66" s="90"/>
      <c r="AH66" s="90"/>
      <c r="AI66" s="90"/>
      <c r="AJ66" s="90"/>
      <c r="AK66" s="90"/>
    </row>
    <row r="67" spans="1:37" s="204" customFormat="1">
      <c r="A67" s="271"/>
      <c r="B67" s="273"/>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73"/>
      <c r="AG67" s="90"/>
      <c r="AH67" s="90"/>
      <c r="AI67" s="90"/>
      <c r="AJ67" s="90"/>
      <c r="AK67" s="90"/>
    </row>
    <row r="68" spans="1:37" s="204" customFormat="1">
      <c r="A68" s="271"/>
      <c r="B68" s="273"/>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73"/>
      <c r="AG68" s="90"/>
      <c r="AH68" s="90"/>
      <c r="AI68" s="90"/>
      <c r="AJ68" s="90"/>
      <c r="AK68" s="90"/>
    </row>
    <row r="69" spans="1:37" s="204" customFormat="1">
      <c r="A69" s="271"/>
      <c r="B69" s="273"/>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73"/>
      <c r="AG69" s="90"/>
      <c r="AH69" s="90"/>
      <c r="AI69" s="90"/>
      <c r="AJ69" s="90"/>
      <c r="AK69" s="90"/>
    </row>
    <row r="70" spans="1:37" s="204" customFormat="1">
      <c r="A70" s="271"/>
      <c r="B70" s="273"/>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73"/>
      <c r="AG70" s="90"/>
      <c r="AH70" s="90"/>
      <c r="AI70" s="90"/>
      <c r="AJ70" s="90"/>
      <c r="AK70" s="90"/>
    </row>
    <row r="71" spans="1:37" s="204" customFormat="1">
      <c r="A71" s="271"/>
      <c r="B71" s="273"/>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73"/>
      <c r="AG71" s="90"/>
      <c r="AH71" s="90"/>
      <c r="AI71" s="90"/>
      <c r="AJ71" s="90"/>
      <c r="AK71" s="90"/>
    </row>
    <row r="72" spans="1:37" s="204" customFormat="1">
      <c r="A72" s="271"/>
      <c r="B72" s="273"/>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73"/>
      <c r="AG72" s="90"/>
      <c r="AH72" s="90"/>
      <c r="AI72" s="90"/>
      <c r="AJ72" s="90"/>
      <c r="AK72" s="90"/>
    </row>
    <row r="73" spans="1:37" s="204" customFormat="1">
      <c r="A73" s="271"/>
      <c r="B73" s="273"/>
      <c r="C73" s="298"/>
      <c r="D73" s="298"/>
      <c r="E73" s="298"/>
      <c r="F73" s="298"/>
      <c r="G73" s="298"/>
      <c r="H73" s="298"/>
      <c r="I73" s="298"/>
      <c r="J73" s="298"/>
      <c r="K73" s="298"/>
      <c r="L73" s="298"/>
      <c r="M73" s="298"/>
      <c r="N73" s="298"/>
      <c r="O73" s="298"/>
      <c r="P73" s="298"/>
      <c r="Q73" s="298"/>
      <c r="R73" s="298"/>
      <c r="S73" s="298"/>
      <c r="T73" s="298"/>
      <c r="U73" s="298"/>
      <c r="V73" s="298"/>
      <c r="W73" s="298"/>
      <c r="X73" s="298"/>
      <c r="Y73" s="298"/>
      <c r="Z73" s="298"/>
      <c r="AA73" s="298"/>
      <c r="AB73" s="298"/>
      <c r="AC73" s="298"/>
      <c r="AD73" s="298"/>
      <c r="AE73" s="298"/>
      <c r="AF73" s="273"/>
      <c r="AG73" s="90"/>
      <c r="AH73" s="90"/>
      <c r="AI73" s="90"/>
      <c r="AJ73" s="90"/>
      <c r="AK73" s="90"/>
    </row>
    <row r="74" spans="1:37" s="204" customFormat="1">
      <c r="A74" s="271"/>
      <c r="B74" s="273"/>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73"/>
      <c r="AG74" s="90"/>
      <c r="AH74" s="90"/>
      <c r="AI74" s="90"/>
      <c r="AJ74" s="90"/>
      <c r="AK74" s="90"/>
    </row>
    <row r="75" spans="1:37" s="204" customFormat="1">
      <c r="A75" s="271"/>
      <c r="B75" s="273"/>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73"/>
      <c r="AG75" s="90"/>
      <c r="AH75" s="90"/>
      <c r="AI75" s="90"/>
      <c r="AJ75" s="90"/>
      <c r="AK75" s="90"/>
    </row>
    <row r="76" spans="1:37" s="204" customFormat="1">
      <c r="A76" s="271"/>
      <c r="B76" s="273"/>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73"/>
      <c r="AG76" s="90"/>
      <c r="AH76" s="90"/>
      <c r="AI76" s="90"/>
      <c r="AJ76" s="90"/>
      <c r="AK76" s="90"/>
    </row>
    <row r="77" spans="1:37" s="204" customFormat="1">
      <c r="A77" s="271"/>
      <c r="B77" s="273"/>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73"/>
      <c r="AG77" s="90"/>
      <c r="AH77" s="90"/>
      <c r="AI77" s="90"/>
      <c r="AJ77" s="90"/>
      <c r="AK77" s="90"/>
    </row>
    <row r="78" spans="1:37" s="204" customFormat="1">
      <c r="A78" s="271"/>
      <c r="B78" s="273"/>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73"/>
      <c r="AG78" s="90"/>
      <c r="AH78" s="90"/>
      <c r="AI78" s="90"/>
      <c r="AJ78" s="90"/>
      <c r="AK78" s="90"/>
    </row>
    <row r="79" spans="1:37" s="204" customFormat="1">
      <c r="A79" s="271"/>
      <c r="B79" s="273"/>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73"/>
      <c r="AG79" s="90"/>
      <c r="AH79" s="90"/>
      <c r="AI79" s="90"/>
      <c r="AJ79" s="90"/>
      <c r="AK79" s="90"/>
    </row>
    <row r="80" spans="1:37" s="204" customFormat="1">
      <c r="A80" s="271"/>
      <c r="B80" s="273"/>
      <c r="C80" s="298"/>
      <c r="D80" s="298"/>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73"/>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row r="221" spans="33:37">
      <c r="AG221" s="90"/>
      <c r="AH221" s="90"/>
      <c r="AI221" s="90"/>
      <c r="AJ221" s="90"/>
      <c r="AK221" s="90"/>
    </row>
    <row r="222" spans="33:37">
      <c r="AG222" s="90"/>
      <c r="AH222" s="90"/>
      <c r="AI222" s="90"/>
      <c r="AJ222" s="90"/>
      <c r="AK222" s="90"/>
    </row>
    <row r="223" spans="33:37">
      <c r="AG223" s="90"/>
      <c r="AH223" s="90"/>
      <c r="AI223" s="90"/>
      <c r="AJ223" s="90"/>
      <c r="AK223" s="90"/>
    </row>
    <row r="224" spans="33:37">
      <c r="AG224" s="90"/>
      <c r="AH224" s="90"/>
      <c r="AI224" s="90"/>
      <c r="AJ224" s="90"/>
      <c r="AK224" s="90"/>
    </row>
    <row r="225" spans="33:37">
      <c r="AG225" s="90"/>
      <c r="AH225" s="90"/>
      <c r="AI225" s="90"/>
      <c r="AJ225" s="90"/>
      <c r="AK225" s="90"/>
    </row>
    <row r="226" spans="33:37">
      <c r="AG226" s="90"/>
      <c r="AH226" s="90"/>
      <c r="AI226" s="90"/>
      <c r="AJ226" s="90"/>
      <c r="AK226" s="90"/>
    </row>
    <row r="227" spans="33:37">
      <c r="AG227" s="90"/>
      <c r="AH227" s="90"/>
      <c r="AI227" s="90"/>
      <c r="AJ227" s="90"/>
      <c r="AK227" s="90"/>
    </row>
    <row r="228" spans="33:37">
      <c r="AG228" s="90"/>
      <c r="AH228" s="90"/>
      <c r="AI228" s="90"/>
      <c r="AJ228" s="90"/>
      <c r="AK228" s="90"/>
    </row>
    <row r="229" spans="33:37">
      <c r="AG229" s="90"/>
      <c r="AH229" s="90"/>
      <c r="AI229" s="90"/>
      <c r="AJ229" s="90"/>
      <c r="AK229" s="90"/>
    </row>
    <row r="230" spans="33:37">
      <c r="AG230" s="90"/>
      <c r="AH230" s="90"/>
      <c r="AI230" s="90"/>
      <c r="AJ230" s="90"/>
      <c r="AK230" s="90"/>
    </row>
    <row r="231" spans="33:37">
      <c r="AG231" s="90"/>
      <c r="AH231" s="90"/>
      <c r="AI231" s="90"/>
      <c r="AJ231" s="90"/>
      <c r="AK231" s="90"/>
    </row>
    <row r="232" spans="33:37">
      <c r="AG232" s="90"/>
      <c r="AH232" s="90"/>
      <c r="AI232" s="90"/>
      <c r="AJ232" s="90"/>
      <c r="AK232" s="90"/>
    </row>
    <row r="233" spans="33:37">
      <c r="AG233" s="90"/>
      <c r="AH233" s="90"/>
      <c r="AI233" s="90"/>
      <c r="AJ233" s="90"/>
      <c r="AK233" s="90"/>
    </row>
  </sheetData>
  <sheetProtection sheet="1" objects="1" scenarios="1"/>
  <mergeCells count="5">
    <mergeCell ref="W2:AF2"/>
    <mergeCell ref="A49:AK49"/>
    <mergeCell ref="C51:L51"/>
    <mergeCell ref="M51:V51"/>
    <mergeCell ref="W51:AF51"/>
  </mergeCells>
  <conditionalFormatting sqref="C13:AF16 C24:AF29 C18:AF22 C33:AF38">
    <cfRule type="cellIs" dxfId="15" priority="9" stopIfTrue="1" operator="equal">
      <formula>"Not Met"</formula>
    </cfRule>
    <cfRule type="cellIs" dxfId="14" priority="10" stopIfTrue="1" operator="equal">
      <formula>"N/A"</formula>
    </cfRule>
  </conditionalFormatting>
  <conditionalFormatting sqref="C23:AF23">
    <cfRule type="cellIs" dxfId="13" priority="7" stopIfTrue="1" operator="equal">
      <formula>"Not Met"</formula>
    </cfRule>
    <cfRule type="cellIs" dxfId="12" priority="8" stopIfTrue="1" operator="equal">
      <formula>"N/A"</formula>
    </cfRule>
  </conditionalFormatting>
  <conditionalFormatting sqref="C30:AF31">
    <cfRule type="cellIs" dxfId="11" priority="3" stopIfTrue="1" operator="equal">
      <formula>"Not Met"</formula>
    </cfRule>
    <cfRule type="cellIs" dxfId="10" priority="4" stopIfTrue="1" operator="equal">
      <formula>"N/A"</formula>
    </cfRule>
  </conditionalFormatting>
  <conditionalFormatting sqref="C9:AF11">
    <cfRule type="cellIs" dxfId="9" priority="1" stopIfTrue="1" operator="equal">
      <formula>"Not Met"</formula>
    </cfRule>
    <cfRule type="cellIs" dxfId="8" priority="2" stopIfTrue="1" operator="equal">
      <formula>"N/A"</formula>
    </cfRule>
  </conditionalFormatting>
  <dataValidations count="2">
    <dataValidation type="list" showInputMessage="1" showErrorMessage="1" sqref="C18:AF18 C33:AF38 C13:AF14 C21:AF31 D9:L9 C9:C11">
      <formula1>"Met, Not Met, N/A"</formula1>
    </dataValidation>
    <dataValidation showInputMessage="1" showErrorMessage="1" sqref="M9:AF9 D10:AF11"/>
  </dataValidations>
  <printOptions horizontalCentered="1"/>
  <pageMargins left="0.25" right="0.25" top="0.25" bottom="0.25" header="0.25" footer="0.03"/>
  <pageSetup scale="60" orientation="landscape" r:id="rId1"/>
  <headerFooter alignWithMargins="0">
    <oddFooter>&amp;L&amp;8DHHS PRTF Post-Payment Review Tool – June 4, 2017&amp;R&amp;8&amp;P</oddFooter>
  </headerFooter>
  <colBreaks count="2" manualBreakCount="2">
    <brk id="12" max="1048575" man="1"/>
    <brk id="22" max="1048575" man="1"/>
  </colBreaks>
  <ignoredErrors>
    <ignoredError sqref="A15:A16 A19:A20"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FB60"/>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6.5"/>
  <cols>
    <col min="1" max="1" width="3.7109375" style="662" customWidth="1"/>
    <col min="2" max="2" width="30.7109375" style="436" customWidth="1"/>
    <col min="3" max="152" width="13.7109375" style="435" customWidth="1"/>
    <col min="153" max="157" width="5.7109375" style="434" customWidth="1"/>
    <col min="158" max="16384" width="8.85546875" style="434"/>
  </cols>
  <sheetData>
    <row r="1" spans="1:158" ht="40.15" customHeight="1">
      <c r="A1" s="661"/>
      <c r="B1" s="1" t="s">
        <v>322</v>
      </c>
      <c r="C1" s="450"/>
      <c r="D1" s="450"/>
      <c r="E1" s="450"/>
      <c r="F1" s="450"/>
      <c r="G1" s="450"/>
      <c r="H1" s="450"/>
      <c r="I1" s="450"/>
      <c r="J1" s="450"/>
      <c r="K1" s="450"/>
      <c r="L1" s="450"/>
      <c r="M1" s="450"/>
      <c r="N1" s="450"/>
      <c r="O1" s="450"/>
      <c r="P1" s="450"/>
      <c r="Q1" s="450"/>
      <c r="R1" s="450"/>
      <c r="S1" s="450"/>
      <c r="T1" s="450"/>
      <c r="U1" s="1"/>
      <c r="V1" s="450"/>
      <c r="W1" s="1" t="s">
        <v>322</v>
      </c>
      <c r="X1" s="450"/>
      <c r="Y1" s="450"/>
      <c r="Z1" s="450"/>
      <c r="AA1" s="450"/>
      <c r="AB1" s="450"/>
      <c r="AC1" s="450"/>
      <c r="AD1" s="450"/>
      <c r="AE1" s="450"/>
      <c r="AF1" s="450"/>
      <c r="AG1" s="450"/>
      <c r="AH1" s="450"/>
      <c r="AI1" s="450"/>
      <c r="AJ1" s="450"/>
      <c r="AK1" s="450"/>
      <c r="AL1" s="450"/>
      <c r="AM1" s="450"/>
      <c r="AN1" s="450"/>
      <c r="AO1" s="450"/>
      <c r="AP1" s="1"/>
      <c r="AQ1" s="1" t="s">
        <v>322</v>
      </c>
      <c r="AR1" s="450"/>
      <c r="AS1" s="450"/>
      <c r="AT1" s="450"/>
      <c r="AU1" s="450"/>
      <c r="AV1" s="450"/>
      <c r="AW1" s="450"/>
      <c r="AX1" s="450"/>
      <c r="AY1" s="450"/>
      <c r="AZ1" s="450"/>
      <c r="BA1" s="450"/>
      <c r="BB1" s="450"/>
      <c r="BC1" s="450"/>
      <c r="BD1" s="450"/>
      <c r="BE1" s="450"/>
      <c r="BF1" s="450"/>
      <c r="BG1" s="450"/>
      <c r="BH1" s="450"/>
      <c r="BI1" s="450"/>
      <c r="BJ1" s="1"/>
      <c r="BK1" s="1" t="s">
        <v>322</v>
      </c>
      <c r="BL1" s="450"/>
      <c r="BM1" s="450"/>
      <c r="BN1" s="450"/>
      <c r="BO1" s="450"/>
      <c r="BP1" s="450"/>
      <c r="BQ1" s="450"/>
      <c r="BR1" s="450"/>
      <c r="BS1" s="450"/>
      <c r="BT1" s="450"/>
      <c r="BU1" s="450"/>
      <c r="BV1" s="450"/>
      <c r="BW1" s="450"/>
      <c r="BX1" s="450"/>
      <c r="BY1" s="450"/>
      <c r="BZ1" s="450"/>
      <c r="CA1" s="450"/>
      <c r="CB1" s="450"/>
      <c r="CC1" s="450"/>
      <c r="CD1" s="1"/>
      <c r="CE1" s="1" t="s">
        <v>322</v>
      </c>
      <c r="CF1" s="450"/>
      <c r="CG1" s="450"/>
      <c r="CH1" s="450"/>
      <c r="CI1" s="450"/>
      <c r="CJ1" s="450"/>
      <c r="CK1" s="450"/>
      <c r="CL1" s="450"/>
      <c r="CM1" s="450"/>
      <c r="CN1" s="450"/>
      <c r="CO1" s="450"/>
      <c r="CP1" s="450"/>
      <c r="CQ1" s="450"/>
      <c r="CR1" s="450"/>
      <c r="CS1" s="450"/>
      <c r="CT1" s="450"/>
      <c r="CU1" s="450"/>
      <c r="CV1" s="450"/>
      <c r="CW1" s="450"/>
      <c r="CX1" s="1"/>
      <c r="CY1" s="1" t="s">
        <v>322</v>
      </c>
      <c r="CZ1" s="450"/>
      <c r="DA1" s="450"/>
      <c r="DB1" s="450"/>
      <c r="DC1" s="450"/>
      <c r="DD1" s="450"/>
      <c r="DE1" s="450"/>
      <c r="DF1" s="450"/>
      <c r="DG1" s="450"/>
      <c r="DH1" s="450"/>
      <c r="DI1" s="450"/>
      <c r="DJ1" s="450"/>
      <c r="DK1" s="450"/>
      <c r="DL1" s="450"/>
      <c r="DM1" s="450"/>
      <c r="DN1" s="450"/>
      <c r="DO1" s="450"/>
      <c r="DP1" s="450"/>
      <c r="DQ1" s="450"/>
      <c r="DR1" s="1"/>
      <c r="DS1" s="1" t="s">
        <v>322</v>
      </c>
      <c r="DT1" s="450"/>
      <c r="DU1" s="450"/>
      <c r="DV1" s="450"/>
      <c r="DW1" s="450"/>
      <c r="DX1" s="450"/>
      <c r="DY1" s="450"/>
      <c r="DZ1" s="450"/>
      <c r="EA1" s="450"/>
      <c r="EB1" s="450"/>
      <c r="EC1" s="450"/>
      <c r="ED1" s="450"/>
      <c r="EE1" s="450"/>
      <c r="EF1" s="450"/>
      <c r="EG1" s="450"/>
      <c r="EH1" s="450"/>
      <c r="EI1" s="450"/>
      <c r="EJ1" s="450"/>
      <c r="EK1" s="450"/>
      <c r="EL1" s="1"/>
      <c r="EM1" s="1" t="s">
        <v>322</v>
      </c>
      <c r="EN1" s="450"/>
      <c r="EO1" s="450"/>
      <c r="EP1" s="450"/>
      <c r="EQ1" s="450"/>
      <c r="ER1" s="450"/>
      <c r="ES1" s="450"/>
      <c r="ET1" s="450"/>
      <c r="EU1" s="450"/>
      <c r="EV1" s="450"/>
      <c r="EW1" s="450"/>
      <c r="EX1" s="450"/>
      <c r="EY1" s="450"/>
      <c r="EZ1" s="450"/>
      <c r="FA1" s="450"/>
      <c r="FB1" s="1"/>
    </row>
    <row r="2" spans="1:158" ht="17.25" thickBot="1"/>
    <row r="3" spans="1:158" s="718" customFormat="1" ht="40.15" customHeight="1" thickBot="1">
      <c r="A3" s="716"/>
      <c r="B3" s="717"/>
      <c r="C3" s="445" t="s">
        <v>280</v>
      </c>
      <c r="D3" s="719"/>
      <c r="E3" s="719"/>
      <c r="F3" s="719"/>
      <c r="G3" s="719"/>
      <c r="H3" s="719"/>
      <c r="I3" s="719"/>
      <c r="J3" s="719"/>
      <c r="K3" s="719"/>
      <c r="L3" s="719"/>
      <c r="M3" s="445" t="s">
        <v>280</v>
      </c>
      <c r="N3" s="719"/>
      <c r="O3" s="719"/>
      <c r="P3" s="719"/>
      <c r="Q3" s="719"/>
      <c r="R3" s="719"/>
      <c r="S3" s="719"/>
      <c r="T3" s="719"/>
      <c r="U3" s="719"/>
      <c r="V3" s="719"/>
      <c r="W3" s="445" t="s">
        <v>280</v>
      </c>
      <c r="X3" s="719"/>
      <c r="Y3" s="719"/>
      <c r="Z3" s="719"/>
      <c r="AA3" s="719"/>
      <c r="AB3" s="719"/>
      <c r="AC3" s="719"/>
      <c r="AD3" s="719"/>
      <c r="AE3" s="719"/>
      <c r="AF3" s="719"/>
      <c r="AG3" s="445" t="s">
        <v>280</v>
      </c>
      <c r="AH3" s="719"/>
      <c r="AI3" s="719"/>
      <c r="AJ3" s="719"/>
      <c r="AK3" s="719"/>
      <c r="AL3" s="719"/>
      <c r="AM3" s="719"/>
      <c r="AN3" s="719"/>
      <c r="AO3" s="719"/>
      <c r="AP3" s="719"/>
      <c r="AQ3" s="445" t="s">
        <v>280</v>
      </c>
      <c r="AR3" s="719"/>
      <c r="AS3" s="719"/>
      <c r="AT3" s="719"/>
      <c r="AU3" s="719"/>
      <c r="AV3" s="719"/>
      <c r="AW3" s="719"/>
      <c r="AX3" s="719"/>
      <c r="AY3" s="719"/>
      <c r="AZ3" s="719"/>
      <c r="BA3" s="445" t="s">
        <v>280</v>
      </c>
      <c r="BB3" s="719"/>
      <c r="BC3" s="719"/>
      <c r="BD3" s="719"/>
      <c r="BE3" s="719"/>
      <c r="BF3" s="719"/>
      <c r="BG3" s="719"/>
      <c r="BH3" s="719"/>
      <c r="BI3" s="719"/>
      <c r="BJ3" s="719"/>
      <c r="BK3" s="445" t="s">
        <v>280</v>
      </c>
      <c r="BL3" s="719"/>
      <c r="BM3" s="719"/>
      <c r="BN3" s="719"/>
      <c r="BO3" s="719"/>
      <c r="BP3" s="719"/>
      <c r="BQ3" s="719"/>
      <c r="BR3" s="719"/>
      <c r="BS3" s="719"/>
      <c r="BT3" s="719"/>
      <c r="BU3" s="445" t="s">
        <v>280</v>
      </c>
      <c r="BV3" s="719"/>
      <c r="BW3" s="719"/>
      <c r="BX3" s="719"/>
      <c r="BY3" s="719"/>
      <c r="BZ3" s="719"/>
      <c r="CA3" s="719"/>
      <c r="CB3" s="719"/>
      <c r="CC3" s="719"/>
      <c r="CD3" s="719"/>
      <c r="CE3" s="445" t="s">
        <v>280</v>
      </c>
      <c r="CF3" s="719"/>
      <c r="CG3" s="719"/>
      <c r="CH3" s="719"/>
      <c r="CI3" s="719"/>
      <c r="CJ3" s="719"/>
      <c r="CK3" s="719"/>
      <c r="CL3" s="719"/>
      <c r="CM3" s="719"/>
      <c r="CN3" s="719"/>
      <c r="CO3" s="445" t="s">
        <v>280</v>
      </c>
      <c r="CP3" s="719"/>
      <c r="CQ3" s="719"/>
      <c r="CR3" s="719"/>
      <c r="CS3" s="719"/>
      <c r="CT3" s="719"/>
      <c r="CU3" s="719"/>
      <c r="CV3" s="719"/>
      <c r="CW3" s="719"/>
      <c r="CX3" s="719"/>
      <c r="CY3" s="445" t="s">
        <v>280</v>
      </c>
      <c r="CZ3" s="719"/>
      <c r="DA3" s="719"/>
      <c r="DB3" s="719"/>
      <c r="DC3" s="719"/>
      <c r="DD3" s="719"/>
      <c r="DE3" s="719"/>
      <c r="DF3" s="719"/>
      <c r="DG3" s="719"/>
      <c r="DH3" s="719"/>
      <c r="DI3" s="445" t="s">
        <v>280</v>
      </c>
      <c r="DJ3" s="719"/>
      <c r="DK3" s="719"/>
      <c r="DL3" s="719"/>
      <c r="DM3" s="719"/>
      <c r="DN3" s="719"/>
      <c r="DO3" s="719"/>
      <c r="DP3" s="719"/>
      <c r="DQ3" s="719"/>
      <c r="DR3" s="719"/>
      <c r="DS3" s="445" t="s">
        <v>280</v>
      </c>
      <c r="DT3" s="719"/>
      <c r="DU3" s="719"/>
      <c r="DV3" s="719"/>
      <c r="DW3" s="719"/>
      <c r="DX3" s="719"/>
      <c r="DY3" s="719"/>
      <c r="DZ3" s="719"/>
      <c r="EA3" s="719"/>
      <c r="EB3" s="719"/>
      <c r="EC3" s="445" t="s">
        <v>280</v>
      </c>
      <c r="ED3" s="719"/>
      <c r="EE3" s="719"/>
      <c r="EF3" s="719"/>
      <c r="EG3" s="719"/>
      <c r="EH3" s="719"/>
      <c r="EI3" s="719"/>
      <c r="EJ3" s="719"/>
      <c r="EK3" s="719"/>
      <c r="EL3" s="719"/>
      <c r="EM3" s="445" t="s">
        <v>280</v>
      </c>
      <c r="EN3" s="719"/>
      <c r="EO3" s="719"/>
      <c r="EP3" s="719"/>
      <c r="EQ3" s="719"/>
      <c r="ER3" s="719"/>
      <c r="ES3" s="719"/>
      <c r="ET3" s="719"/>
      <c r="EU3" s="719"/>
      <c r="EV3" s="719"/>
    </row>
    <row r="4" spans="1:158" s="442" customFormat="1" ht="19.899999999999999" customHeight="1">
      <c r="A4" s="664"/>
      <c r="B4" s="702" t="s">
        <v>4</v>
      </c>
      <c r="C4" s="882" t="str">
        <f>IF('Workbook Set-up'!$B$5="","",'Workbook Set-up'!$B$5)</f>
        <v/>
      </c>
      <c r="D4" s="883"/>
      <c r="E4" s="883"/>
      <c r="F4" s="883"/>
      <c r="G4" s="883"/>
      <c r="H4" s="883"/>
      <c r="I4" s="883"/>
      <c r="J4" s="883"/>
      <c r="K4" s="883"/>
      <c r="L4" s="884"/>
      <c r="M4" s="447" t="s">
        <v>126</v>
      </c>
      <c r="N4" s="882" t="str">
        <f>IF('Workbook Set-up'!$B$7="","",'Workbook Set-up'!$B$7)</f>
        <v/>
      </c>
      <c r="O4" s="883"/>
      <c r="P4" s="883"/>
      <c r="Q4" s="883"/>
      <c r="R4" s="883"/>
      <c r="S4" s="883"/>
      <c r="T4" s="883"/>
      <c r="U4" s="883"/>
      <c r="V4" s="884"/>
      <c r="W4" s="882" t="str">
        <f>IF('Workbook Set-up'!$B$5="","",'Workbook Set-up'!$B$5)</f>
        <v/>
      </c>
      <c r="X4" s="883"/>
      <c r="Y4" s="883"/>
      <c r="Z4" s="883"/>
      <c r="AA4" s="883"/>
      <c r="AB4" s="883"/>
      <c r="AC4" s="883"/>
      <c r="AD4" s="883"/>
      <c r="AE4" s="883"/>
      <c r="AF4" s="884"/>
      <c r="AG4" s="447" t="s">
        <v>126</v>
      </c>
      <c r="AH4" s="882" t="str">
        <f>IF('Workbook Set-up'!$B$7="","",'Workbook Set-up'!$B$7)</f>
        <v/>
      </c>
      <c r="AI4" s="883"/>
      <c r="AJ4" s="883"/>
      <c r="AK4" s="883"/>
      <c r="AL4" s="883"/>
      <c r="AM4" s="883"/>
      <c r="AN4" s="883"/>
      <c r="AO4" s="883"/>
      <c r="AP4" s="884"/>
      <c r="AQ4" s="882" t="str">
        <f>IF('Workbook Set-up'!$B$5="","",'Workbook Set-up'!$B$5)</f>
        <v/>
      </c>
      <c r="AR4" s="883"/>
      <c r="AS4" s="883"/>
      <c r="AT4" s="883"/>
      <c r="AU4" s="883"/>
      <c r="AV4" s="883"/>
      <c r="AW4" s="883"/>
      <c r="AX4" s="883"/>
      <c r="AY4" s="883"/>
      <c r="AZ4" s="884"/>
      <c r="BA4" s="447" t="s">
        <v>126</v>
      </c>
      <c r="BB4" s="882" t="str">
        <f>IF('Workbook Set-up'!$B$7="","",'Workbook Set-up'!$B$7)</f>
        <v/>
      </c>
      <c r="BC4" s="883"/>
      <c r="BD4" s="883"/>
      <c r="BE4" s="883"/>
      <c r="BF4" s="883"/>
      <c r="BG4" s="883"/>
      <c r="BH4" s="883"/>
      <c r="BI4" s="883"/>
      <c r="BJ4" s="884"/>
      <c r="BK4" s="882" t="str">
        <f>IF('Workbook Set-up'!$B$5="","",'Workbook Set-up'!$B$5)</f>
        <v/>
      </c>
      <c r="BL4" s="883"/>
      <c r="BM4" s="883"/>
      <c r="BN4" s="883"/>
      <c r="BO4" s="883"/>
      <c r="BP4" s="883"/>
      <c r="BQ4" s="883"/>
      <c r="BR4" s="883"/>
      <c r="BS4" s="883"/>
      <c r="BT4" s="884"/>
      <c r="BU4" s="447" t="s">
        <v>126</v>
      </c>
      <c r="BV4" s="882" t="str">
        <f>IF('Workbook Set-up'!$B$7="","",'Workbook Set-up'!$B$7)</f>
        <v/>
      </c>
      <c r="BW4" s="883"/>
      <c r="BX4" s="883"/>
      <c r="BY4" s="883"/>
      <c r="BZ4" s="883"/>
      <c r="CA4" s="883"/>
      <c r="CB4" s="883"/>
      <c r="CC4" s="883"/>
      <c r="CD4" s="884"/>
      <c r="CE4" s="882" t="str">
        <f>IF('Workbook Set-up'!$B$5="","",'Workbook Set-up'!$B$5)</f>
        <v/>
      </c>
      <c r="CF4" s="883"/>
      <c r="CG4" s="883"/>
      <c r="CH4" s="883"/>
      <c r="CI4" s="883"/>
      <c r="CJ4" s="883"/>
      <c r="CK4" s="883"/>
      <c r="CL4" s="883"/>
      <c r="CM4" s="883"/>
      <c r="CN4" s="884"/>
      <c r="CO4" s="447" t="s">
        <v>126</v>
      </c>
      <c r="CP4" s="882" t="str">
        <f>IF('Workbook Set-up'!$B$7="","",'Workbook Set-up'!$B$7)</f>
        <v/>
      </c>
      <c r="CQ4" s="883"/>
      <c r="CR4" s="883"/>
      <c r="CS4" s="883"/>
      <c r="CT4" s="883"/>
      <c r="CU4" s="883"/>
      <c r="CV4" s="883"/>
      <c r="CW4" s="883"/>
      <c r="CX4" s="884"/>
      <c r="CY4" s="882" t="str">
        <f>IF('Workbook Set-up'!$B$5="","",'Workbook Set-up'!$B$5)</f>
        <v/>
      </c>
      <c r="CZ4" s="883"/>
      <c r="DA4" s="883"/>
      <c r="DB4" s="883"/>
      <c r="DC4" s="883"/>
      <c r="DD4" s="883"/>
      <c r="DE4" s="883"/>
      <c r="DF4" s="883"/>
      <c r="DG4" s="883"/>
      <c r="DH4" s="884"/>
      <c r="DI4" s="447" t="s">
        <v>126</v>
      </c>
      <c r="DJ4" s="882" t="str">
        <f>IF('Workbook Set-up'!$B$7="","",'Workbook Set-up'!$B$7)</f>
        <v/>
      </c>
      <c r="DK4" s="883"/>
      <c r="DL4" s="883"/>
      <c r="DM4" s="883"/>
      <c r="DN4" s="883"/>
      <c r="DO4" s="883"/>
      <c r="DP4" s="883"/>
      <c r="DQ4" s="883"/>
      <c r="DR4" s="884"/>
      <c r="DS4" s="882" t="str">
        <f>IF('Workbook Set-up'!$B$5="","",'Workbook Set-up'!$B$5)</f>
        <v/>
      </c>
      <c r="DT4" s="883"/>
      <c r="DU4" s="883"/>
      <c r="DV4" s="883"/>
      <c r="DW4" s="883"/>
      <c r="DX4" s="883"/>
      <c r="DY4" s="883"/>
      <c r="DZ4" s="883"/>
      <c r="EA4" s="883"/>
      <c r="EB4" s="884"/>
      <c r="EC4" s="447" t="s">
        <v>126</v>
      </c>
      <c r="ED4" s="882" t="str">
        <f>IF('Workbook Set-up'!$B$7="","",'Workbook Set-up'!$B$7)</f>
        <v/>
      </c>
      <c r="EE4" s="883"/>
      <c r="EF4" s="883"/>
      <c r="EG4" s="883"/>
      <c r="EH4" s="883"/>
      <c r="EI4" s="883"/>
      <c r="EJ4" s="883"/>
      <c r="EK4" s="883"/>
      <c r="EL4" s="884"/>
      <c r="EM4" s="882" t="str">
        <f>IF('Workbook Set-up'!$B$5="","",'Workbook Set-up'!$B$5)</f>
        <v/>
      </c>
      <c r="EN4" s="883"/>
      <c r="EO4" s="883"/>
      <c r="EP4" s="883"/>
      <c r="EQ4" s="883"/>
      <c r="ER4" s="883"/>
      <c r="ES4" s="883"/>
      <c r="ET4" s="883"/>
      <c r="EU4" s="883"/>
      <c r="EV4" s="884"/>
    </row>
    <row r="5" spans="1:158" s="442" customFormat="1" ht="19.899999999999999" customHeight="1">
      <c r="A5" s="665"/>
      <c r="B5" s="703" t="s">
        <v>28</v>
      </c>
      <c r="C5" s="879" t="str">
        <f>IF('Workbook Set-up'!$B$6="","",'Workbook Set-up'!$B$6)</f>
        <v/>
      </c>
      <c r="D5" s="880"/>
      <c r="E5" s="880"/>
      <c r="F5" s="880"/>
      <c r="G5" s="880"/>
      <c r="H5" s="880"/>
      <c r="I5" s="880"/>
      <c r="J5" s="880"/>
      <c r="K5" s="880"/>
      <c r="L5" s="881"/>
      <c r="M5" s="448" t="s">
        <v>181</v>
      </c>
      <c r="N5" s="879" t="str">
        <f>IF('Workbook Set-up'!$B$8="","",'Workbook Set-up'!$B$8)</f>
        <v/>
      </c>
      <c r="O5" s="880"/>
      <c r="P5" s="880"/>
      <c r="Q5" s="880"/>
      <c r="R5" s="880"/>
      <c r="S5" s="880"/>
      <c r="T5" s="880"/>
      <c r="U5" s="880"/>
      <c r="V5" s="881"/>
      <c r="W5" s="879" t="str">
        <f>IF('Workbook Set-up'!$B$6="","",'Workbook Set-up'!$B$6)</f>
        <v/>
      </c>
      <c r="X5" s="880"/>
      <c r="Y5" s="880"/>
      <c r="Z5" s="880"/>
      <c r="AA5" s="880"/>
      <c r="AB5" s="880"/>
      <c r="AC5" s="880"/>
      <c r="AD5" s="880"/>
      <c r="AE5" s="880"/>
      <c r="AF5" s="881"/>
      <c r="AG5" s="448" t="s">
        <v>181</v>
      </c>
      <c r="AH5" s="879" t="str">
        <f>IF('Workbook Set-up'!$B$8="","",'Workbook Set-up'!$B$8)</f>
        <v/>
      </c>
      <c r="AI5" s="880"/>
      <c r="AJ5" s="880"/>
      <c r="AK5" s="880"/>
      <c r="AL5" s="880"/>
      <c r="AM5" s="880"/>
      <c r="AN5" s="880"/>
      <c r="AO5" s="880"/>
      <c r="AP5" s="881"/>
      <c r="AQ5" s="879" t="str">
        <f>IF('Workbook Set-up'!$B$6="","",'Workbook Set-up'!$B$6)</f>
        <v/>
      </c>
      <c r="AR5" s="880"/>
      <c r="AS5" s="880"/>
      <c r="AT5" s="880"/>
      <c r="AU5" s="880"/>
      <c r="AV5" s="880"/>
      <c r="AW5" s="880"/>
      <c r="AX5" s="880"/>
      <c r="AY5" s="880"/>
      <c r="AZ5" s="881"/>
      <c r="BA5" s="448" t="s">
        <v>181</v>
      </c>
      <c r="BB5" s="879" t="str">
        <f>IF('Workbook Set-up'!$B$8="","",'Workbook Set-up'!$B$8)</f>
        <v/>
      </c>
      <c r="BC5" s="880"/>
      <c r="BD5" s="880"/>
      <c r="BE5" s="880"/>
      <c r="BF5" s="880"/>
      <c r="BG5" s="880"/>
      <c r="BH5" s="880"/>
      <c r="BI5" s="880"/>
      <c r="BJ5" s="881"/>
      <c r="BK5" s="879" t="str">
        <f>IF('Workbook Set-up'!$B$6="","",'Workbook Set-up'!$B$6)</f>
        <v/>
      </c>
      <c r="BL5" s="880"/>
      <c r="BM5" s="880"/>
      <c r="BN5" s="880"/>
      <c r="BO5" s="880"/>
      <c r="BP5" s="880"/>
      <c r="BQ5" s="880"/>
      <c r="BR5" s="880"/>
      <c r="BS5" s="880"/>
      <c r="BT5" s="881"/>
      <c r="BU5" s="448" t="s">
        <v>181</v>
      </c>
      <c r="BV5" s="879" t="str">
        <f>IF('Workbook Set-up'!$B$8="","",'Workbook Set-up'!$B$8)</f>
        <v/>
      </c>
      <c r="BW5" s="880"/>
      <c r="BX5" s="880"/>
      <c r="BY5" s="880"/>
      <c r="BZ5" s="880"/>
      <c r="CA5" s="880"/>
      <c r="CB5" s="880"/>
      <c r="CC5" s="880"/>
      <c r="CD5" s="881"/>
      <c r="CE5" s="879" t="str">
        <f>IF('Workbook Set-up'!$B$6="","",'Workbook Set-up'!$B$6)</f>
        <v/>
      </c>
      <c r="CF5" s="880"/>
      <c r="CG5" s="880"/>
      <c r="CH5" s="880"/>
      <c r="CI5" s="880"/>
      <c r="CJ5" s="880"/>
      <c r="CK5" s="880"/>
      <c r="CL5" s="880"/>
      <c r="CM5" s="880"/>
      <c r="CN5" s="881"/>
      <c r="CO5" s="448" t="s">
        <v>181</v>
      </c>
      <c r="CP5" s="879" t="str">
        <f>IF('Workbook Set-up'!$B$8="","",'Workbook Set-up'!$B$8)</f>
        <v/>
      </c>
      <c r="CQ5" s="880"/>
      <c r="CR5" s="880"/>
      <c r="CS5" s="880"/>
      <c r="CT5" s="880"/>
      <c r="CU5" s="880"/>
      <c r="CV5" s="880"/>
      <c r="CW5" s="880"/>
      <c r="CX5" s="881"/>
      <c r="CY5" s="879" t="str">
        <f>IF('Workbook Set-up'!$B$6="","",'Workbook Set-up'!$B$6)</f>
        <v/>
      </c>
      <c r="CZ5" s="880"/>
      <c r="DA5" s="880"/>
      <c r="DB5" s="880"/>
      <c r="DC5" s="880"/>
      <c r="DD5" s="880"/>
      <c r="DE5" s="880"/>
      <c r="DF5" s="880"/>
      <c r="DG5" s="880"/>
      <c r="DH5" s="881"/>
      <c r="DI5" s="448" t="s">
        <v>181</v>
      </c>
      <c r="DJ5" s="879" t="str">
        <f>IF('Workbook Set-up'!$B$8="","",'Workbook Set-up'!$B$8)</f>
        <v/>
      </c>
      <c r="DK5" s="880"/>
      <c r="DL5" s="880"/>
      <c r="DM5" s="880"/>
      <c r="DN5" s="880"/>
      <c r="DO5" s="880"/>
      <c r="DP5" s="880"/>
      <c r="DQ5" s="880"/>
      <c r="DR5" s="881"/>
      <c r="DS5" s="879" t="str">
        <f>IF('Workbook Set-up'!$B$6="","",'Workbook Set-up'!$B$6)</f>
        <v/>
      </c>
      <c r="DT5" s="880"/>
      <c r="DU5" s="880"/>
      <c r="DV5" s="880"/>
      <c r="DW5" s="880"/>
      <c r="DX5" s="880"/>
      <c r="DY5" s="880"/>
      <c r="DZ5" s="880"/>
      <c r="EA5" s="880"/>
      <c r="EB5" s="881"/>
      <c r="EC5" s="448" t="s">
        <v>181</v>
      </c>
      <c r="ED5" s="879" t="str">
        <f>IF('Workbook Set-up'!$B$8="","",'Workbook Set-up'!$B$8)</f>
        <v/>
      </c>
      <c r="EE5" s="880"/>
      <c r="EF5" s="880"/>
      <c r="EG5" s="880"/>
      <c r="EH5" s="880"/>
      <c r="EI5" s="880"/>
      <c r="EJ5" s="880"/>
      <c r="EK5" s="880"/>
      <c r="EL5" s="881"/>
      <c r="EM5" s="879" t="str">
        <f>IF('Workbook Set-up'!$B$6="","",'Workbook Set-up'!$B$6)</f>
        <v/>
      </c>
      <c r="EN5" s="880"/>
      <c r="EO5" s="880"/>
      <c r="EP5" s="880"/>
      <c r="EQ5" s="880"/>
      <c r="ER5" s="880"/>
      <c r="ES5" s="880"/>
      <c r="ET5" s="880"/>
      <c r="EU5" s="880"/>
      <c r="EV5" s="881"/>
    </row>
    <row r="6" spans="1:158" s="442" customFormat="1" ht="19.899999999999999" customHeight="1" thickBot="1">
      <c r="A6" s="666"/>
      <c r="B6" s="704" t="s">
        <v>9</v>
      </c>
      <c r="C6" s="876" t="str">
        <f>IF('Workbook Set-up'!$B$11="","",'Workbook Set-up'!$B$11)</f>
        <v/>
      </c>
      <c r="D6" s="877"/>
      <c r="E6" s="877"/>
      <c r="F6" s="877"/>
      <c r="G6" s="877"/>
      <c r="H6" s="877"/>
      <c r="I6" s="877"/>
      <c r="J6" s="877"/>
      <c r="K6" s="877"/>
      <c r="L6" s="878"/>
      <c r="M6" s="706" t="s">
        <v>29</v>
      </c>
      <c r="N6" s="876" t="str">
        <f>IF(AND('Workbook Set-up'!$B$12="",'Workbook Set-up'!$B$13=""),"",IF('Workbook Set-up'!$B$12='Workbook Set-up'!$B$13,TEXT('Workbook Set-up'!$B$12,"m/d/yyyy"),IF('Workbook Set-up'!$B$12&lt;&gt;'Workbook Set-up'!$B$13,TEXT('Workbook Set-up'!$B$12,"m/d/yyyy")&amp;" to "&amp;TEXT('Workbook Set-up'!$B$13,"m/d/yyyy"),"")))</f>
        <v/>
      </c>
      <c r="O6" s="877"/>
      <c r="P6" s="877"/>
      <c r="Q6" s="877"/>
      <c r="R6" s="877"/>
      <c r="S6" s="877"/>
      <c r="T6" s="877"/>
      <c r="U6" s="877"/>
      <c r="V6" s="878"/>
      <c r="W6" s="876" t="str">
        <f>IF('Workbook Set-up'!$B$11="","",'Workbook Set-up'!$B$11)</f>
        <v/>
      </c>
      <c r="X6" s="877"/>
      <c r="Y6" s="877"/>
      <c r="Z6" s="877"/>
      <c r="AA6" s="877"/>
      <c r="AB6" s="877"/>
      <c r="AC6" s="877"/>
      <c r="AD6" s="877"/>
      <c r="AE6" s="877"/>
      <c r="AF6" s="878"/>
      <c r="AG6" s="706" t="s">
        <v>29</v>
      </c>
      <c r="AH6" s="876" t="str">
        <f>IF(AND('Workbook Set-up'!$B$12="",'Workbook Set-up'!$B$13=""),"",IF('Workbook Set-up'!$B$12='Workbook Set-up'!$B$13,TEXT('Workbook Set-up'!$B$12,"m/d/yyyy"),IF('Workbook Set-up'!$B$12&lt;&gt;'Workbook Set-up'!$B$13,TEXT('Workbook Set-up'!$B$12,"m/d/yyyy")&amp;" to "&amp;TEXT('Workbook Set-up'!$B$13,"m/d/yyyy"),"")))</f>
        <v/>
      </c>
      <c r="AI6" s="877"/>
      <c r="AJ6" s="877"/>
      <c r="AK6" s="877"/>
      <c r="AL6" s="877"/>
      <c r="AM6" s="877"/>
      <c r="AN6" s="877"/>
      <c r="AO6" s="877"/>
      <c r="AP6" s="878"/>
      <c r="AQ6" s="876" t="str">
        <f>IF('Workbook Set-up'!$B$11="","",'Workbook Set-up'!$B$11)</f>
        <v/>
      </c>
      <c r="AR6" s="877"/>
      <c r="AS6" s="877"/>
      <c r="AT6" s="877"/>
      <c r="AU6" s="877"/>
      <c r="AV6" s="877"/>
      <c r="AW6" s="877"/>
      <c r="AX6" s="877"/>
      <c r="AY6" s="877"/>
      <c r="AZ6" s="878"/>
      <c r="BA6" s="706" t="s">
        <v>29</v>
      </c>
      <c r="BB6" s="876" t="str">
        <f>IF(AND('Workbook Set-up'!$B$12="",'Workbook Set-up'!$B$13=""),"",IF('Workbook Set-up'!$B$12='Workbook Set-up'!$B$13,TEXT('Workbook Set-up'!$B$12,"m/d/yyyy"),IF('Workbook Set-up'!$B$12&lt;&gt;'Workbook Set-up'!$B$13,TEXT('Workbook Set-up'!$B$12,"m/d/yyyy")&amp;" to "&amp;TEXT('Workbook Set-up'!$B$13,"m/d/yyyy"),"")))</f>
        <v/>
      </c>
      <c r="BC6" s="877"/>
      <c r="BD6" s="877"/>
      <c r="BE6" s="877"/>
      <c r="BF6" s="877"/>
      <c r="BG6" s="877"/>
      <c r="BH6" s="877"/>
      <c r="BI6" s="877"/>
      <c r="BJ6" s="878"/>
      <c r="BK6" s="876" t="str">
        <f>IF('Workbook Set-up'!$B$11="","",'Workbook Set-up'!$B$11)</f>
        <v/>
      </c>
      <c r="BL6" s="877"/>
      <c r="BM6" s="877"/>
      <c r="BN6" s="877"/>
      <c r="BO6" s="877"/>
      <c r="BP6" s="877"/>
      <c r="BQ6" s="877"/>
      <c r="BR6" s="877"/>
      <c r="BS6" s="877"/>
      <c r="BT6" s="878"/>
      <c r="BU6" s="706" t="s">
        <v>29</v>
      </c>
      <c r="BV6" s="876" t="str">
        <f>IF(AND('Workbook Set-up'!$B$12="",'Workbook Set-up'!$B$13=""),"",IF('Workbook Set-up'!$B$12='Workbook Set-up'!$B$13,TEXT('Workbook Set-up'!$B$12,"m/d/yyyy"),IF('Workbook Set-up'!$B$12&lt;&gt;'Workbook Set-up'!$B$13,TEXT('Workbook Set-up'!$B$12,"m/d/yyyy")&amp;" to "&amp;TEXT('Workbook Set-up'!$B$13,"m/d/yyyy"),"")))</f>
        <v/>
      </c>
      <c r="BW6" s="877"/>
      <c r="BX6" s="877"/>
      <c r="BY6" s="877"/>
      <c r="BZ6" s="877"/>
      <c r="CA6" s="877"/>
      <c r="CB6" s="877"/>
      <c r="CC6" s="877"/>
      <c r="CD6" s="878"/>
      <c r="CE6" s="876" t="str">
        <f>IF('Workbook Set-up'!$B$11="","",'Workbook Set-up'!$B$11)</f>
        <v/>
      </c>
      <c r="CF6" s="877"/>
      <c r="CG6" s="877"/>
      <c r="CH6" s="877"/>
      <c r="CI6" s="877"/>
      <c r="CJ6" s="877"/>
      <c r="CK6" s="877"/>
      <c r="CL6" s="877"/>
      <c r="CM6" s="877"/>
      <c r="CN6" s="878"/>
      <c r="CO6" s="706" t="s">
        <v>29</v>
      </c>
      <c r="CP6" s="876" t="str">
        <f>IF(AND('Workbook Set-up'!$B$12="",'Workbook Set-up'!$B$13=""),"",IF('Workbook Set-up'!$B$12='Workbook Set-up'!$B$13,TEXT('Workbook Set-up'!$B$12,"m/d/yyyy"),IF('Workbook Set-up'!$B$12&lt;&gt;'Workbook Set-up'!$B$13,TEXT('Workbook Set-up'!$B$12,"m/d/yyyy")&amp;" to "&amp;TEXT('Workbook Set-up'!$B$13,"m/d/yyyy"),"")))</f>
        <v/>
      </c>
      <c r="CQ6" s="877"/>
      <c r="CR6" s="877"/>
      <c r="CS6" s="877"/>
      <c r="CT6" s="877"/>
      <c r="CU6" s="877"/>
      <c r="CV6" s="877"/>
      <c r="CW6" s="877"/>
      <c r="CX6" s="878"/>
      <c r="CY6" s="876" t="str">
        <f>IF('Workbook Set-up'!$B$11="","",'Workbook Set-up'!$B$11)</f>
        <v/>
      </c>
      <c r="CZ6" s="877"/>
      <c r="DA6" s="877"/>
      <c r="DB6" s="877"/>
      <c r="DC6" s="877"/>
      <c r="DD6" s="877"/>
      <c r="DE6" s="877"/>
      <c r="DF6" s="877"/>
      <c r="DG6" s="877"/>
      <c r="DH6" s="878"/>
      <c r="DI6" s="706" t="s">
        <v>29</v>
      </c>
      <c r="DJ6" s="876" t="str">
        <f>IF(AND('Workbook Set-up'!$B$12="",'Workbook Set-up'!$B$13=""),"",IF('Workbook Set-up'!$B$12='Workbook Set-up'!$B$13,TEXT('Workbook Set-up'!$B$12,"m/d/yyyy"),IF('Workbook Set-up'!$B$12&lt;&gt;'Workbook Set-up'!$B$13,TEXT('Workbook Set-up'!$B$12,"m/d/yyyy")&amp;" to "&amp;TEXT('Workbook Set-up'!$B$13,"m/d/yyyy"),"")))</f>
        <v/>
      </c>
      <c r="DK6" s="877"/>
      <c r="DL6" s="877"/>
      <c r="DM6" s="877"/>
      <c r="DN6" s="877"/>
      <c r="DO6" s="877"/>
      <c r="DP6" s="877"/>
      <c r="DQ6" s="877"/>
      <c r="DR6" s="878"/>
      <c r="DS6" s="876" t="str">
        <f>IF('Workbook Set-up'!$B$11="","",'Workbook Set-up'!$B$11)</f>
        <v/>
      </c>
      <c r="DT6" s="877"/>
      <c r="DU6" s="877"/>
      <c r="DV6" s="877"/>
      <c r="DW6" s="877"/>
      <c r="DX6" s="877"/>
      <c r="DY6" s="877"/>
      <c r="DZ6" s="877"/>
      <c r="EA6" s="877"/>
      <c r="EB6" s="878"/>
      <c r="EC6" s="706" t="s">
        <v>29</v>
      </c>
      <c r="ED6" s="876" t="str">
        <f>IF(AND('Workbook Set-up'!$B$12="",'Workbook Set-up'!$B$13=""),"",IF('Workbook Set-up'!$B$12='Workbook Set-up'!$B$13,TEXT('Workbook Set-up'!$B$12,"m/d/yyyy"),IF('Workbook Set-up'!$B$12&lt;&gt;'Workbook Set-up'!$B$13,TEXT('Workbook Set-up'!$B$12,"m/d/yyyy")&amp;" to "&amp;TEXT('Workbook Set-up'!$B$13,"m/d/yyyy"),"")))</f>
        <v/>
      </c>
      <c r="EE6" s="877"/>
      <c r="EF6" s="877"/>
      <c r="EG6" s="877"/>
      <c r="EH6" s="877"/>
      <c r="EI6" s="877"/>
      <c r="EJ6" s="877"/>
      <c r="EK6" s="877"/>
      <c r="EL6" s="878"/>
      <c r="EM6" s="876" t="str">
        <f>IF('Workbook Set-up'!$B$11="","",'Workbook Set-up'!$B$11)</f>
        <v/>
      </c>
      <c r="EN6" s="877"/>
      <c r="EO6" s="877"/>
      <c r="EP6" s="877"/>
      <c r="EQ6" s="877"/>
      <c r="ER6" s="877"/>
      <c r="ES6" s="877"/>
      <c r="ET6" s="877"/>
      <c r="EU6" s="877"/>
      <c r="EV6" s="878"/>
      <c r="EW6" s="451"/>
      <c r="EX6" s="452"/>
      <c r="EY6" s="452"/>
      <c r="EZ6" s="452"/>
      <c r="FA6" s="452"/>
    </row>
    <row r="7" spans="1:158" s="714" customFormat="1">
      <c r="A7" s="709"/>
      <c r="B7" s="710"/>
      <c r="C7" s="466" t="s">
        <v>180</v>
      </c>
      <c r="D7" s="467"/>
      <c r="E7" s="467"/>
      <c r="F7" s="467"/>
      <c r="G7" s="467"/>
      <c r="H7" s="467"/>
      <c r="I7" s="467"/>
      <c r="J7" s="467"/>
      <c r="K7" s="467"/>
      <c r="L7" s="467"/>
      <c r="M7" s="466" t="s">
        <v>180</v>
      </c>
      <c r="N7" s="467"/>
      <c r="O7" s="467"/>
      <c r="P7" s="467"/>
      <c r="Q7" s="467"/>
      <c r="R7" s="467"/>
      <c r="S7" s="467"/>
      <c r="T7" s="467"/>
      <c r="U7" s="467"/>
      <c r="V7" s="467"/>
      <c r="W7" s="466" t="s">
        <v>180</v>
      </c>
      <c r="X7" s="467"/>
      <c r="Y7" s="467"/>
      <c r="Z7" s="467"/>
      <c r="AA7" s="467"/>
      <c r="AB7" s="467"/>
      <c r="AC7" s="467"/>
      <c r="AD7" s="467"/>
      <c r="AE7" s="467"/>
      <c r="AF7" s="467"/>
      <c r="AG7" s="466" t="s">
        <v>180</v>
      </c>
      <c r="AH7" s="467"/>
      <c r="AI7" s="467"/>
      <c r="AJ7" s="467"/>
      <c r="AK7" s="467"/>
      <c r="AL7" s="467"/>
      <c r="AM7" s="467"/>
      <c r="AN7" s="467"/>
      <c r="AO7" s="467"/>
      <c r="AP7" s="467"/>
      <c r="AQ7" s="466" t="s">
        <v>180</v>
      </c>
      <c r="AR7" s="467"/>
      <c r="AS7" s="467"/>
      <c r="AT7" s="467"/>
      <c r="AU7" s="467"/>
      <c r="AV7" s="467"/>
      <c r="AW7" s="467"/>
      <c r="AX7" s="467"/>
      <c r="AY7" s="467"/>
      <c r="AZ7" s="715"/>
      <c r="BA7" s="466" t="s">
        <v>180</v>
      </c>
      <c r="BB7" s="467"/>
      <c r="BC7" s="467"/>
      <c r="BD7" s="467"/>
      <c r="BE7" s="467"/>
      <c r="BF7" s="467"/>
      <c r="BG7" s="467"/>
      <c r="BH7" s="467"/>
      <c r="BI7" s="467"/>
      <c r="BJ7" s="715"/>
      <c r="BK7" s="466" t="s">
        <v>180</v>
      </c>
      <c r="BL7" s="467"/>
      <c r="BM7" s="467"/>
      <c r="BN7" s="467"/>
      <c r="BO7" s="467"/>
      <c r="BP7" s="467"/>
      <c r="BQ7" s="467"/>
      <c r="BR7" s="467"/>
      <c r="BS7" s="467"/>
      <c r="BT7" s="715"/>
      <c r="BU7" s="466" t="s">
        <v>180</v>
      </c>
      <c r="BV7" s="467"/>
      <c r="BW7" s="467"/>
      <c r="BX7" s="467"/>
      <c r="BY7" s="467"/>
      <c r="BZ7" s="467"/>
      <c r="CA7" s="467"/>
      <c r="CB7" s="467"/>
      <c r="CC7" s="467"/>
      <c r="CD7" s="715"/>
      <c r="CE7" s="466" t="s">
        <v>180</v>
      </c>
      <c r="CF7" s="467"/>
      <c r="CG7" s="467"/>
      <c r="CH7" s="467"/>
      <c r="CI7" s="467"/>
      <c r="CJ7" s="467"/>
      <c r="CK7" s="467"/>
      <c r="CL7" s="467"/>
      <c r="CM7" s="467"/>
      <c r="CN7" s="715"/>
      <c r="CO7" s="466" t="s">
        <v>180</v>
      </c>
      <c r="CP7" s="467"/>
      <c r="CQ7" s="467"/>
      <c r="CR7" s="467"/>
      <c r="CS7" s="467"/>
      <c r="CT7" s="467"/>
      <c r="CU7" s="467"/>
      <c r="CV7" s="467"/>
      <c r="CW7" s="467"/>
      <c r="CX7" s="715"/>
      <c r="CY7" s="466" t="s">
        <v>180</v>
      </c>
      <c r="CZ7" s="467"/>
      <c r="DA7" s="467"/>
      <c r="DB7" s="467"/>
      <c r="DC7" s="467"/>
      <c r="DD7" s="467"/>
      <c r="DE7" s="467"/>
      <c r="DF7" s="467"/>
      <c r="DG7" s="467"/>
      <c r="DH7" s="715"/>
      <c r="DI7" s="466" t="s">
        <v>180</v>
      </c>
      <c r="DJ7" s="467"/>
      <c r="DK7" s="467"/>
      <c r="DL7" s="467"/>
      <c r="DM7" s="467"/>
      <c r="DN7" s="467"/>
      <c r="DO7" s="467"/>
      <c r="DP7" s="467"/>
      <c r="DQ7" s="467"/>
      <c r="DR7" s="715"/>
      <c r="DS7" s="466" t="s">
        <v>180</v>
      </c>
      <c r="DT7" s="467"/>
      <c r="DU7" s="467"/>
      <c r="DV7" s="467"/>
      <c r="DW7" s="467"/>
      <c r="DX7" s="467"/>
      <c r="DY7" s="467"/>
      <c r="DZ7" s="467"/>
      <c r="EA7" s="467"/>
      <c r="EB7" s="715"/>
      <c r="EC7" s="466" t="s">
        <v>180</v>
      </c>
      <c r="ED7" s="467"/>
      <c r="EE7" s="467"/>
      <c r="EF7" s="467"/>
      <c r="EG7" s="467"/>
      <c r="EH7" s="467"/>
      <c r="EI7" s="467"/>
      <c r="EJ7" s="467"/>
      <c r="EK7" s="467"/>
      <c r="EL7" s="715"/>
      <c r="EM7" s="466" t="s">
        <v>180</v>
      </c>
      <c r="EN7" s="467"/>
      <c r="EO7" s="467"/>
      <c r="EP7" s="467"/>
      <c r="EQ7" s="467"/>
      <c r="ER7" s="467"/>
      <c r="ES7" s="467"/>
      <c r="ET7" s="467"/>
      <c r="EU7" s="467"/>
      <c r="EV7" s="467"/>
      <c r="EW7" s="711" t="s">
        <v>30</v>
      </c>
      <c r="EX7" s="712"/>
      <c r="EY7" s="712"/>
      <c r="EZ7" s="712"/>
      <c r="FA7" s="713"/>
    </row>
    <row r="8" spans="1:158" s="442" customFormat="1" ht="41.25" thickBot="1">
      <c r="A8" s="668" t="s">
        <v>31</v>
      </c>
      <c r="B8" s="443" t="s">
        <v>64</v>
      </c>
      <c r="C8" s="443" t="s">
        <v>374</v>
      </c>
      <c r="D8" s="443" t="s">
        <v>375</v>
      </c>
      <c r="E8" s="443" t="s">
        <v>376</v>
      </c>
      <c r="F8" s="443" t="s">
        <v>473</v>
      </c>
      <c r="G8" s="443" t="s">
        <v>474</v>
      </c>
      <c r="H8" s="443" t="s">
        <v>377</v>
      </c>
      <c r="I8" s="443" t="s">
        <v>378</v>
      </c>
      <c r="J8" s="443" t="s">
        <v>379</v>
      </c>
      <c r="K8" s="443" t="s">
        <v>475</v>
      </c>
      <c r="L8" s="443" t="s">
        <v>476</v>
      </c>
      <c r="M8" s="443" t="s">
        <v>380</v>
      </c>
      <c r="N8" s="443" t="s">
        <v>381</v>
      </c>
      <c r="O8" s="443" t="s">
        <v>382</v>
      </c>
      <c r="P8" s="443" t="s">
        <v>477</v>
      </c>
      <c r="Q8" s="443" t="s">
        <v>478</v>
      </c>
      <c r="R8" s="443" t="s">
        <v>383</v>
      </c>
      <c r="S8" s="443" t="s">
        <v>384</v>
      </c>
      <c r="T8" s="443" t="s">
        <v>385</v>
      </c>
      <c r="U8" s="443" t="s">
        <v>479</v>
      </c>
      <c r="V8" s="443" t="s">
        <v>480</v>
      </c>
      <c r="W8" s="443" t="s">
        <v>386</v>
      </c>
      <c r="X8" s="443" t="s">
        <v>387</v>
      </c>
      <c r="Y8" s="443" t="s">
        <v>388</v>
      </c>
      <c r="Z8" s="443" t="s">
        <v>481</v>
      </c>
      <c r="AA8" s="443" t="s">
        <v>482</v>
      </c>
      <c r="AB8" s="443" t="s">
        <v>389</v>
      </c>
      <c r="AC8" s="443" t="s">
        <v>390</v>
      </c>
      <c r="AD8" s="443" t="s">
        <v>391</v>
      </c>
      <c r="AE8" s="443" t="s">
        <v>483</v>
      </c>
      <c r="AF8" s="443" t="s">
        <v>484</v>
      </c>
      <c r="AG8" s="443" t="s">
        <v>392</v>
      </c>
      <c r="AH8" s="443" t="s">
        <v>393</v>
      </c>
      <c r="AI8" s="443" t="s">
        <v>394</v>
      </c>
      <c r="AJ8" s="443" t="s">
        <v>485</v>
      </c>
      <c r="AK8" s="443" t="s">
        <v>486</v>
      </c>
      <c r="AL8" s="443" t="s">
        <v>395</v>
      </c>
      <c r="AM8" s="443" t="s">
        <v>396</v>
      </c>
      <c r="AN8" s="443" t="s">
        <v>397</v>
      </c>
      <c r="AO8" s="443" t="s">
        <v>487</v>
      </c>
      <c r="AP8" s="443" t="s">
        <v>488</v>
      </c>
      <c r="AQ8" s="443" t="s">
        <v>398</v>
      </c>
      <c r="AR8" s="443" t="s">
        <v>399</v>
      </c>
      <c r="AS8" s="443" t="s">
        <v>400</v>
      </c>
      <c r="AT8" s="443" t="s">
        <v>489</v>
      </c>
      <c r="AU8" s="443" t="s">
        <v>490</v>
      </c>
      <c r="AV8" s="443" t="s">
        <v>401</v>
      </c>
      <c r="AW8" s="443" t="s">
        <v>402</v>
      </c>
      <c r="AX8" s="443" t="s">
        <v>403</v>
      </c>
      <c r="AY8" s="443" t="s">
        <v>491</v>
      </c>
      <c r="AZ8" s="443" t="s">
        <v>492</v>
      </c>
      <c r="BA8" s="443" t="s">
        <v>404</v>
      </c>
      <c r="BB8" s="443" t="s">
        <v>405</v>
      </c>
      <c r="BC8" s="443" t="s">
        <v>406</v>
      </c>
      <c r="BD8" s="443" t="s">
        <v>493</v>
      </c>
      <c r="BE8" s="443" t="s">
        <v>494</v>
      </c>
      <c r="BF8" s="443" t="s">
        <v>407</v>
      </c>
      <c r="BG8" s="443" t="s">
        <v>408</v>
      </c>
      <c r="BH8" s="443" t="s">
        <v>409</v>
      </c>
      <c r="BI8" s="443" t="s">
        <v>495</v>
      </c>
      <c r="BJ8" s="443" t="s">
        <v>496</v>
      </c>
      <c r="BK8" s="443" t="s">
        <v>410</v>
      </c>
      <c r="BL8" s="443" t="s">
        <v>411</v>
      </c>
      <c r="BM8" s="443" t="s">
        <v>412</v>
      </c>
      <c r="BN8" s="443" t="s">
        <v>497</v>
      </c>
      <c r="BO8" s="443" t="s">
        <v>498</v>
      </c>
      <c r="BP8" s="443" t="s">
        <v>413</v>
      </c>
      <c r="BQ8" s="443" t="s">
        <v>414</v>
      </c>
      <c r="BR8" s="443" t="s">
        <v>415</v>
      </c>
      <c r="BS8" s="443" t="s">
        <v>499</v>
      </c>
      <c r="BT8" s="443" t="s">
        <v>500</v>
      </c>
      <c r="BU8" s="443" t="s">
        <v>416</v>
      </c>
      <c r="BV8" s="443" t="s">
        <v>417</v>
      </c>
      <c r="BW8" s="443" t="s">
        <v>418</v>
      </c>
      <c r="BX8" s="443" t="s">
        <v>501</v>
      </c>
      <c r="BY8" s="443" t="s">
        <v>502</v>
      </c>
      <c r="BZ8" s="443" t="s">
        <v>419</v>
      </c>
      <c r="CA8" s="443" t="s">
        <v>420</v>
      </c>
      <c r="CB8" s="443" t="s">
        <v>421</v>
      </c>
      <c r="CC8" s="443" t="s">
        <v>503</v>
      </c>
      <c r="CD8" s="443" t="s">
        <v>504</v>
      </c>
      <c r="CE8" s="443" t="s">
        <v>422</v>
      </c>
      <c r="CF8" s="443" t="s">
        <v>423</v>
      </c>
      <c r="CG8" s="443" t="s">
        <v>424</v>
      </c>
      <c r="CH8" s="443" t="s">
        <v>505</v>
      </c>
      <c r="CI8" s="443" t="s">
        <v>506</v>
      </c>
      <c r="CJ8" s="443" t="s">
        <v>425</v>
      </c>
      <c r="CK8" s="443" t="s">
        <v>426</v>
      </c>
      <c r="CL8" s="443" t="s">
        <v>427</v>
      </c>
      <c r="CM8" s="443" t="s">
        <v>507</v>
      </c>
      <c r="CN8" s="443" t="s">
        <v>508</v>
      </c>
      <c r="CO8" s="443" t="s">
        <v>428</v>
      </c>
      <c r="CP8" s="443" t="s">
        <v>429</v>
      </c>
      <c r="CQ8" s="443" t="s">
        <v>430</v>
      </c>
      <c r="CR8" s="443" t="s">
        <v>509</v>
      </c>
      <c r="CS8" s="443" t="s">
        <v>510</v>
      </c>
      <c r="CT8" s="443" t="s">
        <v>431</v>
      </c>
      <c r="CU8" s="443" t="s">
        <v>432</v>
      </c>
      <c r="CV8" s="443" t="s">
        <v>433</v>
      </c>
      <c r="CW8" s="443" t="s">
        <v>511</v>
      </c>
      <c r="CX8" s="443" t="s">
        <v>512</v>
      </c>
      <c r="CY8" s="443" t="s">
        <v>434</v>
      </c>
      <c r="CZ8" s="443" t="s">
        <v>435</v>
      </c>
      <c r="DA8" s="443" t="s">
        <v>436</v>
      </c>
      <c r="DB8" s="443" t="s">
        <v>513</v>
      </c>
      <c r="DC8" s="443" t="s">
        <v>514</v>
      </c>
      <c r="DD8" s="443" t="s">
        <v>437</v>
      </c>
      <c r="DE8" s="443" t="s">
        <v>438</v>
      </c>
      <c r="DF8" s="443" t="s">
        <v>439</v>
      </c>
      <c r="DG8" s="443" t="s">
        <v>515</v>
      </c>
      <c r="DH8" s="443" t="s">
        <v>516</v>
      </c>
      <c r="DI8" s="443" t="s">
        <v>440</v>
      </c>
      <c r="DJ8" s="443" t="s">
        <v>441</v>
      </c>
      <c r="DK8" s="443" t="s">
        <v>442</v>
      </c>
      <c r="DL8" s="443" t="s">
        <v>517</v>
      </c>
      <c r="DM8" s="443" t="s">
        <v>518</v>
      </c>
      <c r="DN8" s="443" t="s">
        <v>443</v>
      </c>
      <c r="DO8" s="443" t="s">
        <v>444</v>
      </c>
      <c r="DP8" s="443" t="s">
        <v>445</v>
      </c>
      <c r="DQ8" s="443" t="s">
        <v>519</v>
      </c>
      <c r="DR8" s="443" t="s">
        <v>520</v>
      </c>
      <c r="DS8" s="443" t="s">
        <v>446</v>
      </c>
      <c r="DT8" s="443" t="s">
        <v>447</v>
      </c>
      <c r="DU8" s="443" t="s">
        <v>448</v>
      </c>
      <c r="DV8" s="443" t="s">
        <v>521</v>
      </c>
      <c r="DW8" s="443" t="s">
        <v>522</v>
      </c>
      <c r="DX8" s="443" t="s">
        <v>449</v>
      </c>
      <c r="DY8" s="443" t="s">
        <v>450</v>
      </c>
      <c r="DZ8" s="443" t="s">
        <v>451</v>
      </c>
      <c r="EA8" s="443" t="s">
        <v>523</v>
      </c>
      <c r="EB8" s="443" t="s">
        <v>524</v>
      </c>
      <c r="EC8" s="443" t="s">
        <v>452</v>
      </c>
      <c r="ED8" s="443" t="s">
        <v>453</v>
      </c>
      <c r="EE8" s="443" t="s">
        <v>454</v>
      </c>
      <c r="EF8" s="443" t="s">
        <v>525</v>
      </c>
      <c r="EG8" s="443" t="s">
        <v>526</v>
      </c>
      <c r="EH8" s="443" t="s">
        <v>455</v>
      </c>
      <c r="EI8" s="443" t="s">
        <v>456</v>
      </c>
      <c r="EJ8" s="443" t="s">
        <v>457</v>
      </c>
      <c r="EK8" s="443" t="s">
        <v>527</v>
      </c>
      <c r="EL8" s="443" t="s">
        <v>528</v>
      </c>
      <c r="EM8" s="443" t="s">
        <v>458</v>
      </c>
      <c r="EN8" s="443" t="s">
        <v>459</v>
      </c>
      <c r="EO8" s="443" t="s">
        <v>460</v>
      </c>
      <c r="EP8" s="443" t="s">
        <v>529</v>
      </c>
      <c r="EQ8" s="443" t="s">
        <v>530</v>
      </c>
      <c r="ER8" s="443" t="s">
        <v>461</v>
      </c>
      <c r="ES8" s="443" t="s">
        <v>462</v>
      </c>
      <c r="ET8" s="443" t="s">
        <v>463</v>
      </c>
      <c r="EU8" s="443" t="s">
        <v>531</v>
      </c>
      <c r="EV8" s="470" t="s">
        <v>532</v>
      </c>
      <c r="EW8" s="453" t="s">
        <v>32</v>
      </c>
      <c r="EX8" s="454" t="s">
        <v>33</v>
      </c>
      <c r="EY8" s="455" t="s">
        <v>34</v>
      </c>
      <c r="EZ8" s="456" t="s">
        <v>35</v>
      </c>
      <c r="FA8" s="457" t="s">
        <v>36</v>
      </c>
    </row>
    <row r="9" spans="1:158"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441"/>
      <c r="CI9" s="441"/>
      <c r="CJ9" s="441"/>
      <c r="CK9" s="441"/>
      <c r="CL9" s="441"/>
      <c r="CM9" s="441"/>
      <c r="CN9" s="441"/>
      <c r="CO9" s="441"/>
      <c r="CP9" s="441"/>
      <c r="CQ9" s="441"/>
      <c r="CR9" s="441"/>
      <c r="CS9" s="441"/>
      <c r="CT9" s="441"/>
      <c r="CU9" s="441"/>
      <c r="CV9" s="441"/>
      <c r="CW9" s="441"/>
      <c r="CX9" s="441"/>
      <c r="CY9" s="441"/>
      <c r="CZ9" s="441"/>
      <c r="DA9" s="441"/>
      <c r="DB9" s="441"/>
      <c r="DC9" s="441"/>
      <c r="DD9" s="441"/>
      <c r="DE9" s="441"/>
      <c r="DF9" s="441"/>
      <c r="DG9" s="441"/>
      <c r="DH9" s="441"/>
      <c r="DI9" s="441"/>
      <c r="DJ9" s="441"/>
      <c r="DK9" s="441"/>
      <c r="DL9" s="441"/>
      <c r="DM9" s="441"/>
      <c r="DN9" s="441"/>
      <c r="DO9" s="441"/>
      <c r="DP9" s="441"/>
      <c r="DQ9" s="441"/>
      <c r="DR9" s="441"/>
      <c r="DS9" s="441"/>
      <c r="DT9" s="441"/>
      <c r="DU9" s="441"/>
      <c r="DV9" s="441"/>
      <c r="DW9" s="441"/>
      <c r="DX9" s="441"/>
      <c r="DY9" s="441"/>
      <c r="DZ9" s="441"/>
      <c r="EA9" s="441"/>
      <c r="EB9" s="441"/>
      <c r="EC9" s="441"/>
      <c r="ED9" s="441"/>
      <c r="EE9" s="441"/>
      <c r="EF9" s="441"/>
      <c r="EG9" s="441"/>
      <c r="EH9" s="441"/>
      <c r="EI9" s="441"/>
      <c r="EJ9" s="441"/>
      <c r="EK9" s="441"/>
      <c r="EL9" s="441"/>
      <c r="EM9" s="441"/>
      <c r="EN9" s="441"/>
      <c r="EO9" s="441"/>
      <c r="EP9" s="441"/>
      <c r="EQ9" s="441"/>
      <c r="ER9" s="441"/>
      <c r="ES9" s="441"/>
      <c r="ET9" s="441"/>
      <c r="EU9" s="441"/>
      <c r="EV9" s="471"/>
      <c r="EW9" s="495"/>
      <c r="EX9" s="493"/>
      <c r="EY9" s="494"/>
      <c r="EZ9" s="493"/>
      <c r="FA9" s="492"/>
    </row>
    <row r="10" spans="1:158" ht="15" customHeight="1">
      <c r="A10" s="670" t="s">
        <v>38</v>
      </c>
      <c r="B10" s="675"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1"/>
      <c r="BS10" s="441"/>
      <c r="BT10" s="441"/>
      <c r="BU10" s="441"/>
      <c r="BV10" s="441"/>
      <c r="BW10" s="441"/>
      <c r="BX10" s="441"/>
      <c r="BY10" s="441"/>
      <c r="BZ10" s="441"/>
      <c r="CA10" s="441"/>
      <c r="CB10" s="441"/>
      <c r="CC10" s="441"/>
      <c r="CD10" s="441"/>
      <c r="CE10" s="441"/>
      <c r="CF10" s="441"/>
      <c r="CG10" s="441"/>
      <c r="CH10" s="441"/>
      <c r="CI10" s="441"/>
      <c r="CJ10" s="441"/>
      <c r="CK10" s="441"/>
      <c r="CL10" s="441"/>
      <c r="CM10" s="441"/>
      <c r="CN10" s="441"/>
      <c r="CO10" s="441"/>
      <c r="CP10" s="441"/>
      <c r="CQ10" s="441"/>
      <c r="CR10" s="441"/>
      <c r="CS10" s="441"/>
      <c r="CT10" s="441"/>
      <c r="CU10" s="441"/>
      <c r="CV10" s="441"/>
      <c r="CW10" s="441"/>
      <c r="CX10" s="441"/>
      <c r="CY10" s="441"/>
      <c r="CZ10" s="441"/>
      <c r="DA10" s="441"/>
      <c r="DB10" s="441"/>
      <c r="DC10" s="441"/>
      <c r="DD10" s="441"/>
      <c r="DE10" s="441"/>
      <c r="DF10" s="441"/>
      <c r="DG10" s="441"/>
      <c r="DH10" s="441"/>
      <c r="DI10" s="441"/>
      <c r="DJ10" s="441"/>
      <c r="DK10" s="441"/>
      <c r="DL10" s="441"/>
      <c r="DM10" s="441"/>
      <c r="DN10" s="441"/>
      <c r="DO10" s="441"/>
      <c r="DP10" s="441"/>
      <c r="DQ10" s="441"/>
      <c r="DR10" s="441"/>
      <c r="DS10" s="441"/>
      <c r="DT10" s="441"/>
      <c r="DU10" s="441"/>
      <c r="DV10" s="441"/>
      <c r="DW10" s="441"/>
      <c r="DX10" s="441"/>
      <c r="DY10" s="441"/>
      <c r="DZ10" s="441"/>
      <c r="EA10" s="441"/>
      <c r="EB10" s="441"/>
      <c r="EC10" s="441"/>
      <c r="ED10" s="441"/>
      <c r="EE10" s="441"/>
      <c r="EF10" s="441"/>
      <c r="EG10" s="441"/>
      <c r="EH10" s="441"/>
      <c r="EI10" s="441"/>
      <c r="EJ10" s="441"/>
      <c r="EK10" s="441"/>
      <c r="EL10" s="441"/>
      <c r="EM10" s="441"/>
      <c r="EN10" s="441"/>
      <c r="EO10" s="441"/>
      <c r="EP10" s="441"/>
      <c r="EQ10" s="441"/>
      <c r="ER10" s="441"/>
      <c r="ES10" s="441"/>
      <c r="ET10" s="441"/>
      <c r="EU10" s="441"/>
      <c r="EV10" s="471"/>
      <c r="EW10" s="458"/>
      <c r="EX10" s="459"/>
      <c r="EY10" s="460"/>
      <c r="EZ10" s="459"/>
      <c r="FA10" s="461"/>
    </row>
    <row r="11" spans="1:158" ht="15" customHeight="1">
      <c r="A11" s="670" t="s">
        <v>39</v>
      </c>
      <c r="B11" s="675"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6"/>
      <c r="CO11" s="476"/>
      <c r="CP11" s="476"/>
      <c r="CQ11" s="476"/>
      <c r="CR11" s="476"/>
      <c r="CS11" s="476"/>
      <c r="CT11" s="476"/>
      <c r="CU11" s="476"/>
      <c r="CV11" s="476"/>
      <c r="CW11" s="476"/>
      <c r="CX11" s="476"/>
      <c r="CY11" s="476"/>
      <c r="CZ11" s="476"/>
      <c r="DA11" s="476"/>
      <c r="DB11" s="476"/>
      <c r="DC11" s="476"/>
      <c r="DD11" s="476"/>
      <c r="DE11" s="476"/>
      <c r="DF11" s="476"/>
      <c r="DG11" s="476"/>
      <c r="DH11" s="476"/>
      <c r="DI11" s="476"/>
      <c r="DJ11" s="476"/>
      <c r="DK11" s="476"/>
      <c r="DL11" s="476"/>
      <c r="DM11" s="476"/>
      <c r="DN11" s="476"/>
      <c r="DO11" s="476"/>
      <c r="DP11" s="476"/>
      <c r="DQ11" s="476"/>
      <c r="DR11" s="476"/>
      <c r="DS11" s="476"/>
      <c r="DT11" s="476"/>
      <c r="DU11" s="476"/>
      <c r="DV11" s="476"/>
      <c r="DW11" s="476"/>
      <c r="DX11" s="476"/>
      <c r="DY11" s="476"/>
      <c r="DZ11" s="476"/>
      <c r="EA11" s="476"/>
      <c r="EB11" s="476"/>
      <c r="EC11" s="476"/>
      <c r="ED11" s="476"/>
      <c r="EE11" s="476"/>
      <c r="EF11" s="476"/>
      <c r="EG11" s="476"/>
      <c r="EH11" s="476"/>
      <c r="EI11" s="476"/>
      <c r="EJ11" s="476"/>
      <c r="EK11" s="476"/>
      <c r="EL11" s="476"/>
      <c r="EM11" s="476"/>
      <c r="EN11" s="476"/>
      <c r="EO11" s="476"/>
      <c r="EP11" s="476"/>
      <c r="EQ11" s="476"/>
      <c r="ER11" s="476"/>
      <c r="ES11" s="476"/>
      <c r="ET11" s="476"/>
      <c r="EU11" s="476"/>
      <c r="EV11" s="477"/>
      <c r="EW11" s="458"/>
      <c r="EX11" s="459"/>
      <c r="EY11" s="460"/>
      <c r="EZ11" s="459"/>
      <c r="FA11" s="461"/>
    </row>
    <row r="12" spans="1:158" ht="14.25">
      <c r="A12" s="671" t="s">
        <v>40</v>
      </c>
      <c r="B12" s="674"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441"/>
      <c r="BD12" s="441"/>
      <c r="BE12" s="441"/>
      <c r="BF12" s="441"/>
      <c r="BG12" s="441"/>
      <c r="BH12" s="441"/>
      <c r="BI12" s="441"/>
      <c r="BJ12" s="441"/>
      <c r="BK12" s="441"/>
      <c r="BL12" s="441"/>
      <c r="BM12" s="441"/>
      <c r="BN12" s="441"/>
      <c r="BO12" s="441"/>
      <c r="BP12" s="441"/>
      <c r="BQ12" s="441"/>
      <c r="BR12" s="441"/>
      <c r="BS12" s="441"/>
      <c r="BT12" s="441"/>
      <c r="BU12" s="441"/>
      <c r="BV12" s="441"/>
      <c r="BW12" s="441"/>
      <c r="BX12" s="441"/>
      <c r="BY12" s="441"/>
      <c r="BZ12" s="441"/>
      <c r="CA12" s="441"/>
      <c r="CB12" s="441"/>
      <c r="CC12" s="441"/>
      <c r="CD12" s="441"/>
      <c r="CE12" s="441"/>
      <c r="CF12" s="441"/>
      <c r="CG12" s="441"/>
      <c r="CH12" s="441"/>
      <c r="CI12" s="441"/>
      <c r="CJ12" s="441"/>
      <c r="CK12" s="441"/>
      <c r="CL12" s="441"/>
      <c r="CM12" s="441"/>
      <c r="CN12" s="441"/>
      <c r="CO12" s="441"/>
      <c r="CP12" s="441"/>
      <c r="CQ12" s="441"/>
      <c r="CR12" s="441"/>
      <c r="CS12" s="441"/>
      <c r="CT12" s="441"/>
      <c r="CU12" s="441"/>
      <c r="CV12" s="441"/>
      <c r="CW12" s="441"/>
      <c r="CX12" s="441"/>
      <c r="CY12" s="441"/>
      <c r="CZ12" s="441"/>
      <c r="DA12" s="441"/>
      <c r="DB12" s="441"/>
      <c r="DC12" s="441"/>
      <c r="DD12" s="441"/>
      <c r="DE12" s="441"/>
      <c r="DF12" s="441"/>
      <c r="DG12" s="441"/>
      <c r="DH12" s="441"/>
      <c r="DI12" s="441"/>
      <c r="DJ12" s="441"/>
      <c r="DK12" s="441"/>
      <c r="DL12" s="441"/>
      <c r="DM12" s="441"/>
      <c r="DN12" s="441"/>
      <c r="DO12" s="441"/>
      <c r="DP12" s="441"/>
      <c r="DQ12" s="441"/>
      <c r="DR12" s="441"/>
      <c r="DS12" s="441"/>
      <c r="DT12" s="441"/>
      <c r="DU12" s="441"/>
      <c r="DV12" s="441"/>
      <c r="DW12" s="441"/>
      <c r="DX12" s="441"/>
      <c r="DY12" s="441"/>
      <c r="DZ12" s="441"/>
      <c r="EA12" s="441"/>
      <c r="EB12" s="441"/>
      <c r="EC12" s="441"/>
      <c r="ED12" s="441"/>
      <c r="EE12" s="441"/>
      <c r="EF12" s="441"/>
      <c r="EG12" s="441"/>
      <c r="EH12" s="441"/>
      <c r="EI12" s="441"/>
      <c r="EJ12" s="441"/>
      <c r="EK12" s="441"/>
      <c r="EL12" s="441"/>
      <c r="EM12" s="441"/>
      <c r="EN12" s="441"/>
      <c r="EO12" s="441"/>
      <c r="EP12" s="441"/>
      <c r="EQ12" s="441"/>
      <c r="ER12" s="441"/>
      <c r="ES12" s="441"/>
      <c r="ET12" s="441"/>
      <c r="EU12" s="441"/>
      <c r="EV12" s="441"/>
      <c r="EW12" s="458"/>
      <c r="EX12" s="459"/>
      <c r="EY12" s="460"/>
      <c r="EZ12" s="459"/>
      <c r="FA12" s="461"/>
    </row>
    <row r="13" spans="1:158" ht="14.25">
      <c r="A13" s="669"/>
      <c r="B13" s="677"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6"/>
      <c r="BY13" s="476"/>
      <c r="BZ13" s="476"/>
      <c r="CA13" s="476"/>
      <c r="CB13" s="476"/>
      <c r="CC13" s="476"/>
      <c r="CD13" s="476"/>
      <c r="CE13" s="476"/>
      <c r="CF13" s="476"/>
      <c r="CG13" s="476"/>
      <c r="CH13" s="476"/>
      <c r="CI13" s="476"/>
      <c r="CJ13" s="476"/>
      <c r="CK13" s="476"/>
      <c r="CL13" s="476"/>
      <c r="CM13" s="476"/>
      <c r="CN13" s="476"/>
      <c r="CO13" s="476"/>
      <c r="CP13" s="476"/>
      <c r="CQ13" s="476"/>
      <c r="CR13" s="476"/>
      <c r="CS13" s="476"/>
      <c r="CT13" s="476"/>
      <c r="CU13" s="476"/>
      <c r="CV13" s="476"/>
      <c r="CW13" s="476"/>
      <c r="CX13" s="476"/>
      <c r="CY13" s="476"/>
      <c r="CZ13" s="476"/>
      <c r="DA13" s="476"/>
      <c r="DB13" s="476"/>
      <c r="DC13" s="476"/>
      <c r="DD13" s="476"/>
      <c r="DE13" s="476"/>
      <c r="DF13" s="476"/>
      <c r="DG13" s="476"/>
      <c r="DH13" s="476"/>
      <c r="DI13" s="476"/>
      <c r="DJ13" s="476"/>
      <c r="DK13" s="476"/>
      <c r="DL13" s="476"/>
      <c r="DM13" s="476"/>
      <c r="DN13" s="476"/>
      <c r="DO13" s="476"/>
      <c r="DP13" s="476"/>
      <c r="DQ13" s="476"/>
      <c r="DR13" s="476"/>
      <c r="DS13" s="476"/>
      <c r="DT13" s="476"/>
      <c r="DU13" s="476"/>
      <c r="DV13" s="476"/>
      <c r="DW13" s="476"/>
      <c r="DX13" s="476"/>
      <c r="DY13" s="476"/>
      <c r="DZ13" s="476"/>
      <c r="EA13" s="476"/>
      <c r="EB13" s="476"/>
      <c r="EC13" s="476"/>
      <c r="ED13" s="476"/>
      <c r="EE13" s="476"/>
      <c r="EF13" s="476"/>
      <c r="EG13" s="476"/>
      <c r="EH13" s="476"/>
      <c r="EI13" s="476"/>
      <c r="EJ13" s="476"/>
      <c r="EK13" s="476"/>
      <c r="EL13" s="476"/>
      <c r="EM13" s="476"/>
      <c r="EN13" s="476"/>
      <c r="EO13" s="476"/>
      <c r="EP13" s="476"/>
      <c r="EQ13" s="476"/>
      <c r="ER13" s="476"/>
      <c r="ES13" s="476"/>
      <c r="ET13" s="476"/>
      <c r="EU13" s="476"/>
      <c r="EV13" s="477"/>
      <c r="EW13" s="458"/>
      <c r="EX13" s="459"/>
      <c r="EY13" s="460"/>
      <c r="EZ13" s="459"/>
      <c r="FA13" s="461"/>
    </row>
    <row r="14" spans="1:158" ht="14.25">
      <c r="A14" s="671" t="s">
        <v>41</v>
      </c>
      <c r="B14" s="674"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0"/>
      <c r="CD14" s="440"/>
      <c r="CE14" s="440"/>
      <c r="CF14" s="440"/>
      <c r="CG14" s="440"/>
      <c r="CH14" s="440"/>
      <c r="CI14" s="440"/>
      <c r="CJ14" s="440"/>
      <c r="CK14" s="440"/>
      <c r="CL14" s="440"/>
      <c r="CM14" s="440"/>
      <c r="CN14" s="440"/>
      <c r="CO14" s="440"/>
      <c r="CP14" s="440"/>
      <c r="CQ14" s="440"/>
      <c r="CR14" s="440"/>
      <c r="CS14" s="440"/>
      <c r="CT14" s="440"/>
      <c r="CU14" s="440"/>
      <c r="CV14" s="440"/>
      <c r="CW14" s="440"/>
      <c r="CX14" s="440"/>
      <c r="CY14" s="440"/>
      <c r="CZ14" s="440"/>
      <c r="DA14" s="440"/>
      <c r="DB14" s="440"/>
      <c r="DC14" s="440"/>
      <c r="DD14" s="440"/>
      <c r="DE14" s="440"/>
      <c r="DF14" s="440"/>
      <c r="DG14" s="440"/>
      <c r="DH14" s="440"/>
      <c r="DI14" s="440"/>
      <c r="DJ14" s="440"/>
      <c r="DK14" s="440"/>
      <c r="DL14" s="440"/>
      <c r="DM14" s="440"/>
      <c r="DN14" s="440"/>
      <c r="DO14" s="440"/>
      <c r="DP14" s="440"/>
      <c r="DQ14" s="440"/>
      <c r="DR14" s="440"/>
      <c r="DS14" s="440"/>
      <c r="DT14" s="440"/>
      <c r="DU14" s="440"/>
      <c r="DV14" s="440"/>
      <c r="DW14" s="440"/>
      <c r="DX14" s="440"/>
      <c r="DY14" s="440"/>
      <c r="DZ14" s="440"/>
      <c r="EA14" s="440"/>
      <c r="EB14" s="440"/>
      <c r="EC14" s="440"/>
      <c r="ED14" s="440"/>
      <c r="EE14" s="440"/>
      <c r="EF14" s="440"/>
      <c r="EG14" s="440"/>
      <c r="EH14" s="440"/>
      <c r="EI14" s="440"/>
      <c r="EJ14" s="440"/>
      <c r="EK14" s="440"/>
      <c r="EL14" s="440"/>
      <c r="EM14" s="440"/>
      <c r="EN14" s="440"/>
      <c r="EO14" s="440"/>
      <c r="EP14" s="440"/>
      <c r="EQ14" s="440"/>
      <c r="ER14" s="440"/>
      <c r="ES14" s="440"/>
      <c r="ET14" s="440"/>
      <c r="EU14" s="440"/>
      <c r="EV14" s="472"/>
      <c r="EW14" s="64">
        <f>COUNTIF(C14:EV14,"=Met")</f>
        <v>0</v>
      </c>
      <c r="EX14" s="65">
        <f t="shared" ref="EX14:EX22" si="0">IF(SUM(EW14,EY14)=0,0,EW14/SUM(EW14,EY14))</f>
        <v>0</v>
      </c>
      <c r="EY14" s="66">
        <f>COUNTIF(C14:EV14,"=Not Met")</f>
        <v>0</v>
      </c>
      <c r="EZ14" s="65">
        <f t="shared" ref="EZ14" si="1">IF(SUM(EW14,EY14)=0,0,EY14/SUM(EW14,EY14))</f>
        <v>0</v>
      </c>
      <c r="FA14" s="67">
        <f>COUNTIF(C14:EV14,"=N/A")</f>
        <v>0</v>
      </c>
    </row>
    <row r="15" spans="1:158" ht="14.25">
      <c r="A15" s="669"/>
      <c r="B15" s="677"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6"/>
      <c r="CM15" s="476"/>
      <c r="CN15" s="476"/>
      <c r="CO15" s="476"/>
      <c r="CP15" s="476"/>
      <c r="CQ15" s="476"/>
      <c r="CR15" s="476"/>
      <c r="CS15" s="476"/>
      <c r="CT15" s="476"/>
      <c r="CU15" s="476"/>
      <c r="CV15" s="476"/>
      <c r="CW15" s="476"/>
      <c r="CX15" s="476"/>
      <c r="CY15" s="476"/>
      <c r="CZ15" s="476"/>
      <c r="DA15" s="476"/>
      <c r="DB15" s="476"/>
      <c r="DC15" s="476"/>
      <c r="DD15" s="476"/>
      <c r="DE15" s="476"/>
      <c r="DF15" s="476"/>
      <c r="DG15" s="476"/>
      <c r="DH15" s="476"/>
      <c r="DI15" s="476"/>
      <c r="DJ15" s="476"/>
      <c r="DK15" s="476"/>
      <c r="DL15" s="476"/>
      <c r="DM15" s="476"/>
      <c r="DN15" s="476"/>
      <c r="DO15" s="476"/>
      <c r="DP15" s="476"/>
      <c r="DQ15" s="476"/>
      <c r="DR15" s="476"/>
      <c r="DS15" s="476"/>
      <c r="DT15" s="476"/>
      <c r="DU15" s="476"/>
      <c r="DV15" s="476"/>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7"/>
      <c r="EW15" s="458"/>
      <c r="EX15" s="459"/>
      <c r="EY15" s="460"/>
      <c r="EZ15" s="459"/>
      <c r="FA15" s="461"/>
    </row>
    <row r="16" spans="1:158" ht="14.25">
      <c r="A16" s="671" t="s">
        <v>42</v>
      </c>
      <c r="B16" s="674"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c r="AY16" s="440"/>
      <c r="AZ16" s="440"/>
      <c r="BA16" s="440"/>
      <c r="BB16" s="440"/>
      <c r="BC16" s="440"/>
      <c r="BD16" s="440"/>
      <c r="BE16" s="440"/>
      <c r="BF16" s="440"/>
      <c r="BG16" s="440"/>
      <c r="BH16" s="440"/>
      <c r="BI16" s="440"/>
      <c r="BJ16" s="440"/>
      <c r="BK16" s="440"/>
      <c r="BL16" s="440"/>
      <c r="BM16" s="440"/>
      <c r="BN16" s="440"/>
      <c r="BO16" s="440"/>
      <c r="BP16" s="440"/>
      <c r="BQ16" s="440"/>
      <c r="BR16" s="440"/>
      <c r="BS16" s="440"/>
      <c r="BT16" s="440"/>
      <c r="BU16" s="440"/>
      <c r="BV16" s="440"/>
      <c r="BW16" s="440"/>
      <c r="BX16" s="440"/>
      <c r="BY16" s="440"/>
      <c r="BZ16" s="440"/>
      <c r="CA16" s="440"/>
      <c r="CB16" s="440"/>
      <c r="CC16" s="440"/>
      <c r="CD16" s="440"/>
      <c r="CE16" s="440"/>
      <c r="CF16" s="440"/>
      <c r="CG16" s="440"/>
      <c r="CH16" s="440"/>
      <c r="CI16" s="440"/>
      <c r="CJ16" s="440"/>
      <c r="CK16" s="440"/>
      <c r="CL16" s="440"/>
      <c r="CM16" s="440"/>
      <c r="CN16" s="440"/>
      <c r="CO16" s="440"/>
      <c r="CP16" s="440"/>
      <c r="CQ16" s="440"/>
      <c r="CR16" s="440"/>
      <c r="CS16" s="440"/>
      <c r="CT16" s="440"/>
      <c r="CU16" s="440"/>
      <c r="CV16" s="440"/>
      <c r="CW16" s="440"/>
      <c r="CX16" s="440"/>
      <c r="CY16" s="440"/>
      <c r="CZ16" s="440"/>
      <c r="DA16" s="440"/>
      <c r="DB16" s="440"/>
      <c r="DC16" s="440"/>
      <c r="DD16" s="440"/>
      <c r="DE16" s="440"/>
      <c r="DF16" s="440"/>
      <c r="DG16" s="440"/>
      <c r="DH16" s="440"/>
      <c r="DI16" s="440"/>
      <c r="DJ16" s="440"/>
      <c r="DK16" s="440"/>
      <c r="DL16" s="440"/>
      <c r="DM16" s="440"/>
      <c r="DN16" s="440"/>
      <c r="DO16" s="440"/>
      <c r="DP16" s="440"/>
      <c r="DQ16" s="440"/>
      <c r="DR16" s="440"/>
      <c r="DS16" s="440"/>
      <c r="DT16" s="440"/>
      <c r="DU16" s="440"/>
      <c r="DV16" s="440"/>
      <c r="DW16" s="440"/>
      <c r="DX16" s="440"/>
      <c r="DY16" s="440"/>
      <c r="DZ16" s="440"/>
      <c r="EA16" s="440"/>
      <c r="EB16" s="440"/>
      <c r="EC16" s="440"/>
      <c r="ED16" s="440"/>
      <c r="EE16" s="440"/>
      <c r="EF16" s="440"/>
      <c r="EG16" s="440"/>
      <c r="EH16" s="440"/>
      <c r="EI16" s="440"/>
      <c r="EJ16" s="440"/>
      <c r="EK16" s="440"/>
      <c r="EL16" s="440"/>
      <c r="EM16" s="440"/>
      <c r="EN16" s="440"/>
      <c r="EO16" s="440"/>
      <c r="EP16" s="440"/>
      <c r="EQ16" s="440"/>
      <c r="ER16" s="440"/>
      <c r="ES16" s="440"/>
      <c r="ET16" s="440"/>
      <c r="EU16" s="440"/>
      <c r="EV16" s="472"/>
      <c r="EW16" s="64">
        <f>COUNTIF(C16:EV16,"=Met")</f>
        <v>0</v>
      </c>
      <c r="EX16" s="65">
        <f t="shared" ref="EX16" si="2">IF(SUM(EW16,EY16)=0,0,EW16/SUM(EW16,EY16))</f>
        <v>0</v>
      </c>
      <c r="EY16" s="66">
        <f>COUNTIF(C16:EV16,"=Not Met")</f>
        <v>0</v>
      </c>
      <c r="EZ16" s="65">
        <f t="shared" ref="EZ16" si="3">IF(SUM(EW16,EY16)=0,0,EY16/SUM(EW16,EY16))</f>
        <v>0</v>
      </c>
      <c r="FA16" s="67">
        <f>COUNTIF(C16:EV16,"=N/A")</f>
        <v>0</v>
      </c>
    </row>
    <row r="17" spans="1:157" ht="14.25">
      <c r="A17" s="669"/>
      <c r="B17" s="677"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476"/>
      <c r="CC17" s="476"/>
      <c r="CD17" s="476"/>
      <c r="CE17" s="476"/>
      <c r="CF17" s="476"/>
      <c r="CG17" s="476"/>
      <c r="CH17" s="476"/>
      <c r="CI17" s="476"/>
      <c r="CJ17" s="476"/>
      <c r="CK17" s="476"/>
      <c r="CL17" s="476"/>
      <c r="CM17" s="476"/>
      <c r="CN17" s="476"/>
      <c r="CO17" s="476"/>
      <c r="CP17" s="476"/>
      <c r="CQ17" s="476"/>
      <c r="CR17" s="476"/>
      <c r="CS17" s="476"/>
      <c r="CT17" s="476"/>
      <c r="CU17" s="476"/>
      <c r="CV17" s="476"/>
      <c r="CW17" s="476"/>
      <c r="CX17" s="476"/>
      <c r="CY17" s="476"/>
      <c r="CZ17" s="476"/>
      <c r="DA17" s="476"/>
      <c r="DB17" s="476"/>
      <c r="DC17" s="476"/>
      <c r="DD17" s="476"/>
      <c r="DE17" s="476"/>
      <c r="DF17" s="476"/>
      <c r="DG17" s="476"/>
      <c r="DH17" s="476"/>
      <c r="DI17" s="476"/>
      <c r="DJ17" s="476"/>
      <c r="DK17" s="476"/>
      <c r="DL17" s="476"/>
      <c r="DM17" s="476"/>
      <c r="DN17" s="476"/>
      <c r="DO17" s="476"/>
      <c r="DP17" s="476"/>
      <c r="DQ17" s="476"/>
      <c r="DR17" s="476"/>
      <c r="DS17" s="476"/>
      <c r="DT17" s="476"/>
      <c r="DU17" s="476"/>
      <c r="DV17" s="476"/>
      <c r="DW17" s="476"/>
      <c r="DX17" s="476"/>
      <c r="DY17" s="476"/>
      <c r="DZ17" s="476"/>
      <c r="EA17" s="476"/>
      <c r="EB17" s="476"/>
      <c r="EC17" s="476"/>
      <c r="ED17" s="476"/>
      <c r="EE17" s="476"/>
      <c r="EF17" s="476"/>
      <c r="EG17" s="476"/>
      <c r="EH17" s="476"/>
      <c r="EI17" s="476"/>
      <c r="EJ17" s="476"/>
      <c r="EK17" s="476"/>
      <c r="EL17" s="476"/>
      <c r="EM17" s="476"/>
      <c r="EN17" s="476"/>
      <c r="EO17" s="476"/>
      <c r="EP17" s="476"/>
      <c r="EQ17" s="476"/>
      <c r="ER17" s="476"/>
      <c r="ES17" s="476"/>
      <c r="ET17" s="476"/>
      <c r="EU17" s="476"/>
      <c r="EV17" s="477"/>
      <c r="EW17" s="458"/>
      <c r="EX17" s="459"/>
      <c r="EY17" s="460"/>
      <c r="EZ17" s="459"/>
      <c r="FA17" s="461"/>
    </row>
    <row r="18" spans="1:157" ht="14.25">
      <c r="A18" s="671" t="s">
        <v>43</v>
      </c>
      <c r="B18" s="674"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0"/>
      <c r="BK18" s="440"/>
      <c r="BL18" s="440"/>
      <c r="BM18" s="440"/>
      <c r="BN18" s="440"/>
      <c r="BO18" s="440"/>
      <c r="BP18" s="440"/>
      <c r="BQ18" s="440"/>
      <c r="BR18" s="440"/>
      <c r="BS18" s="440"/>
      <c r="BT18" s="440"/>
      <c r="BU18" s="440"/>
      <c r="BV18" s="440"/>
      <c r="BW18" s="440"/>
      <c r="BX18" s="440"/>
      <c r="BY18" s="440"/>
      <c r="BZ18" s="440"/>
      <c r="CA18" s="440"/>
      <c r="CB18" s="440"/>
      <c r="CC18" s="440"/>
      <c r="CD18" s="440"/>
      <c r="CE18" s="440"/>
      <c r="CF18" s="440"/>
      <c r="CG18" s="440"/>
      <c r="CH18" s="440"/>
      <c r="CI18" s="440"/>
      <c r="CJ18" s="440"/>
      <c r="CK18" s="440"/>
      <c r="CL18" s="440"/>
      <c r="CM18" s="440"/>
      <c r="CN18" s="440"/>
      <c r="CO18" s="440"/>
      <c r="CP18" s="440"/>
      <c r="CQ18" s="440"/>
      <c r="CR18" s="440"/>
      <c r="CS18" s="440"/>
      <c r="CT18" s="440"/>
      <c r="CU18" s="440"/>
      <c r="CV18" s="440"/>
      <c r="CW18" s="440"/>
      <c r="CX18" s="440"/>
      <c r="CY18" s="440"/>
      <c r="CZ18" s="440"/>
      <c r="DA18" s="440"/>
      <c r="DB18" s="440"/>
      <c r="DC18" s="440"/>
      <c r="DD18" s="440"/>
      <c r="DE18" s="440"/>
      <c r="DF18" s="440"/>
      <c r="DG18" s="440"/>
      <c r="DH18" s="440"/>
      <c r="DI18" s="440"/>
      <c r="DJ18" s="440"/>
      <c r="DK18" s="440"/>
      <c r="DL18" s="440"/>
      <c r="DM18" s="440"/>
      <c r="DN18" s="440"/>
      <c r="DO18" s="440"/>
      <c r="DP18" s="440"/>
      <c r="DQ18" s="440"/>
      <c r="DR18" s="440"/>
      <c r="DS18" s="440"/>
      <c r="DT18" s="440"/>
      <c r="DU18" s="440"/>
      <c r="DV18" s="440"/>
      <c r="DW18" s="440"/>
      <c r="DX18" s="440"/>
      <c r="DY18" s="440"/>
      <c r="DZ18" s="440"/>
      <c r="EA18" s="440"/>
      <c r="EB18" s="440"/>
      <c r="EC18" s="440"/>
      <c r="ED18" s="440"/>
      <c r="EE18" s="440"/>
      <c r="EF18" s="440"/>
      <c r="EG18" s="440"/>
      <c r="EH18" s="440"/>
      <c r="EI18" s="440"/>
      <c r="EJ18" s="440"/>
      <c r="EK18" s="440"/>
      <c r="EL18" s="440"/>
      <c r="EM18" s="440"/>
      <c r="EN18" s="440"/>
      <c r="EO18" s="440"/>
      <c r="EP18" s="440"/>
      <c r="EQ18" s="440"/>
      <c r="ER18" s="440"/>
      <c r="ES18" s="440"/>
      <c r="ET18" s="440"/>
      <c r="EU18" s="440"/>
      <c r="EV18" s="472"/>
      <c r="EW18" s="64">
        <f>COUNTIF(C18:EV18,"=Met")</f>
        <v>0</v>
      </c>
      <c r="EX18" s="65">
        <f t="shared" ref="EX18" si="4">IF(SUM(EW18,EY18)=0,0,EW18/SUM(EW18,EY18))</f>
        <v>0</v>
      </c>
      <c r="EY18" s="66">
        <f>COUNTIF(C18:EV18,"=Not Met")</f>
        <v>0</v>
      </c>
      <c r="EZ18" s="65">
        <f t="shared" ref="EZ18" si="5">IF(SUM(EW18,EY18)=0,0,EY18/SUM(EW18,EY18))</f>
        <v>0</v>
      </c>
      <c r="FA18" s="67">
        <f>COUNTIF(C18:EV18,"=N/A")</f>
        <v>0</v>
      </c>
    </row>
    <row r="19" spans="1:157" ht="14.25">
      <c r="A19" s="669"/>
      <c r="B19" s="677"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6"/>
      <c r="CJ19" s="476"/>
      <c r="CK19" s="476"/>
      <c r="CL19" s="476"/>
      <c r="CM19" s="476"/>
      <c r="CN19" s="476"/>
      <c r="CO19" s="476"/>
      <c r="CP19" s="476"/>
      <c r="CQ19" s="476"/>
      <c r="CR19" s="476"/>
      <c r="CS19" s="476"/>
      <c r="CT19" s="476"/>
      <c r="CU19" s="476"/>
      <c r="CV19" s="476"/>
      <c r="CW19" s="476"/>
      <c r="CX19" s="476"/>
      <c r="CY19" s="476"/>
      <c r="CZ19" s="476"/>
      <c r="DA19" s="476"/>
      <c r="DB19" s="476"/>
      <c r="DC19" s="476"/>
      <c r="DD19" s="476"/>
      <c r="DE19" s="476"/>
      <c r="DF19" s="476"/>
      <c r="DG19" s="476"/>
      <c r="DH19" s="476"/>
      <c r="DI19" s="476"/>
      <c r="DJ19" s="476"/>
      <c r="DK19" s="476"/>
      <c r="DL19" s="476"/>
      <c r="DM19" s="476"/>
      <c r="DN19" s="476"/>
      <c r="DO19" s="476"/>
      <c r="DP19" s="476"/>
      <c r="DQ19" s="476"/>
      <c r="DR19" s="476"/>
      <c r="DS19" s="476"/>
      <c r="DT19" s="476"/>
      <c r="DU19" s="476"/>
      <c r="DV19" s="476"/>
      <c r="DW19" s="476"/>
      <c r="DX19" s="476"/>
      <c r="DY19" s="476"/>
      <c r="DZ19" s="476"/>
      <c r="EA19" s="476"/>
      <c r="EB19" s="476"/>
      <c r="EC19" s="476"/>
      <c r="ED19" s="476"/>
      <c r="EE19" s="476"/>
      <c r="EF19" s="476"/>
      <c r="EG19" s="476"/>
      <c r="EH19" s="476"/>
      <c r="EI19" s="476"/>
      <c r="EJ19" s="476"/>
      <c r="EK19" s="476"/>
      <c r="EL19" s="476"/>
      <c r="EM19" s="476"/>
      <c r="EN19" s="476"/>
      <c r="EO19" s="476"/>
      <c r="EP19" s="476"/>
      <c r="EQ19" s="476"/>
      <c r="ER19" s="476"/>
      <c r="ES19" s="476"/>
      <c r="ET19" s="476"/>
      <c r="EU19" s="476"/>
      <c r="EV19" s="477"/>
      <c r="EW19" s="458"/>
      <c r="EX19" s="459"/>
      <c r="EY19" s="460"/>
      <c r="EZ19" s="459"/>
      <c r="FA19" s="461"/>
    </row>
    <row r="20" spans="1:157" ht="14.25">
      <c r="A20" s="671" t="s">
        <v>44</v>
      </c>
      <c r="B20" s="674"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0"/>
      <c r="BA20" s="440"/>
      <c r="BB20" s="440"/>
      <c r="BC20" s="440"/>
      <c r="BD20" s="440"/>
      <c r="BE20" s="440"/>
      <c r="BF20" s="440"/>
      <c r="BG20" s="440"/>
      <c r="BH20" s="440"/>
      <c r="BI20" s="440"/>
      <c r="BJ20" s="440"/>
      <c r="BK20" s="440"/>
      <c r="BL20" s="440"/>
      <c r="BM20" s="440"/>
      <c r="BN20" s="440"/>
      <c r="BO20" s="440"/>
      <c r="BP20" s="440"/>
      <c r="BQ20" s="440"/>
      <c r="BR20" s="440"/>
      <c r="BS20" s="440"/>
      <c r="BT20" s="440"/>
      <c r="BU20" s="440"/>
      <c r="BV20" s="440"/>
      <c r="BW20" s="440"/>
      <c r="BX20" s="440"/>
      <c r="BY20" s="440"/>
      <c r="BZ20" s="440"/>
      <c r="CA20" s="440"/>
      <c r="CB20" s="440"/>
      <c r="CC20" s="440"/>
      <c r="CD20" s="440"/>
      <c r="CE20" s="440"/>
      <c r="CF20" s="440"/>
      <c r="CG20" s="440"/>
      <c r="CH20" s="440"/>
      <c r="CI20" s="440"/>
      <c r="CJ20" s="440"/>
      <c r="CK20" s="440"/>
      <c r="CL20" s="440"/>
      <c r="CM20" s="440"/>
      <c r="CN20" s="440"/>
      <c r="CO20" s="440"/>
      <c r="CP20" s="440"/>
      <c r="CQ20" s="440"/>
      <c r="CR20" s="440"/>
      <c r="CS20" s="440"/>
      <c r="CT20" s="440"/>
      <c r="CU20" s="440"/>
      <c r="CV20" s="440"/>
      <c r="CW20" s="440"/>
      <c r="CX20" s="440"/>
      <c r="CY20" s="440"/>
      <c r="CZ20" s="440"/>
      <c r="DA20" s="440"/>
      <c r="DB20" s="440"/>
      <c r="DC20" s="440"/>
      <c r="DD20" s="440"/>
      <c r="DE20" s="440"/>
      <c r="DF20" s="440"/>
      <c r="DG20" s="440"/>
      <c r="DH20" s="440"/>
      <c r="DI20" s="440"/>
      <c r="DJ20" s="440"/>
      <c r="DK20" s="440"/>
      <c r="DL20" s="440"/>
      <c r="DM20" s="440"/>
      <c r="DN20" s="440"/>
      <c r="DO20" s="440"/>
      <c r="DP20" s="440"/>
      <c r="DQ20" s="440"/>
      <c r="DR20" s="440"/>
      <c r="DS20" s="440"/>
      <c r="DT20" s="440"/>
      <c r="DU20" s="440"/>
      <c r="DV20" s="440"/>
      <c r="DW20" s="440"/>
      <c r="DX20" s="440"/>
      <c r="DY20" s="440"/>
      <c r="DZ20" s="440"/>
      <c r="EA20" s="440"/>
      <c r="EB20" s="440"/>
      <c r="EC20" s="440"/>
      <c r="ED20" s="440"/>
      <c r="EE20" s="440"/>
      <c r="EF20" s="440"/>
      <c r="EG20" s="440"/>
      <c r="EH20" s="440"/>
      <c r="EI20" s="440"/>
      <c r="EJ20" s="440"/>
      <c r="EK20" s="440"/>
      <c r="EL20" s="440"/>
      <c r="EM20" s="440"/>
      <c r="EN20" s="440"/>
      <c r="EO20" s="440"/>
      <c r="EP20" s="440"/>
      <c r="EQ20" s="440"/>
      <c r="ER20" s="440"/>
      <c r="ES20" s="440"/>
      <c r="ET20" s="440"/>
      <c r="EU20" s="440"/>
      <c r="EV20" s="472"/>
      <c r="EW20" s="64">
        <f>COUNTIF(C20:EV20,"=Met")</f>
        <v>0</v>
      </c>
      <c r="EX20" s="65">
        <f t="shared" ref="EX20" si="6">IF(SUM(EW20,EY20)=0,0,EW20/SUM(EW20,EY20))</f>
        <v>0</v>
      </c>
      <c r="EY20" s="66">
        <f>COUNTIF(C20:EV20,"=Not Met")</f>
        <v>0</v>
      </c>
      <c r="EZ20" s="65">
        <f>IF(SUM(EW20,EY20)=0,0,EY20/SUM(EW20,EY20))</f>
        <v>0</v>
      </c>
      <c r="FA20" s="67">
        <f>COUNTIF(C20:EV20,"=N/A")</f>
        <v>0</v>
      </c>
    </row>
    <row r="21" spans="1:157" ht="14.25">
      <c r="A21" s="669"/>
      <c r="B21" s="677"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6"/>
      <c r="CO21" s="476"/>
      <c r="CP21" s="476"/>
      <c r="CQ21" s="476"/>
      <c r="CR21" s="476"/>
      <c r="CS21" s="476"/>
      <c r="CT21" s="476"/>
      <c r="CU21" s="476"/>
      <c r="CV21" s="476"/>
      <c r="CW21" s="476"/>
      <c r="CX21" s="476"/>
      <c r="CY21" s="476"/>
      <c r="CZ21" s="476"/>
      <c r="DA21" s="476"/>
      <c r="DB21" s="476"/>
      <c r="DC21" s="476"/>
      <c r="DD21" s="476"/>
      <c r="DE21" s="476"/>
      <c r="DF21" s="476"/>
      <c r="DG21" s="476"/>
      <c r="DH21" s="476"/>
      <c r="DI21" s="476"/>
      <c r="DJ21" s="476"/>
      <c r="DK21" s="476"/>
      <c r="DL21" s="476"/>
      <c r="DM21" s="476"/>
      <c r="DN21" s="476"/>
      <c r="DO21" s="476"/>
      <c r="DP21" s="476"/>
      <c r="DQ21" s="476"/>
      <c r="DR21" s="476"/>
      <c r="DS21" s="476"/>
      <c r="DT21" s="476"/>
      <c r="DU21" s="476"/>
      <c r="DV21" s="476"/>
      <c r="DW21" s="476"/>
      <c r="DX21" s="476"/>
      <c r="DY21" s="476"/>
      <c r="DZ21" s="476"/>
      <c r="EA21" s="476"/>
      <c r="EB21" s="476"/>
      <c r="EC21" s="476"/>
      <c r="ED21" s="476"/>
      <c r="EE21" s="476"/>
      <c r="EF21" s="476"/>
      <c r="EG21" s="476"/>
      <c r="EH21" s="476"/>
      <c r="EI21" s="476"/>
      <c r="EJ21" s="476"/>
      <c r="EK21" s="476"/>
      <c r="EL21" s="476"/>
      <c r="EM21" s="476"/>
      <c r="EN21" s="476"/>
      <c r="EO21" s="476"/>
      <c r="EP21" s="476"/>
      <c r="EQ21" s="476"/>
      <c r="ER21" s="476"/>
      <c r="ES21" s="476"/>
      <c r="ET21" s="476"/>
      <c r="EU21" s="476"/>
      <c r="EV21" s="477"/>
      <c r="EW21" s="458"/>
      <c r="EX21" s="459"/>
      <c r="EY21" s="460"/>
      <c r="EZ21" s="459"/>
      <c r="FA21" s="461"/>
    </row>
    <row r="22" spans="1:157" ht="14.25">
      <c r="A22" s="671" t="s">
        <v>45</v>
      </c>
      <c r="B22" s="674"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0"/>
      <c r="BN22" s="440"/>
      <c r="BO22" s="440"/>
      <c r="BP22" s="440"/>
      <c r="BQ22" s="440"/>
      <c r="BR22" s="440"/>
      <c r="BS22" s="440"/>
      <c r="BT22" s="440"/>
      <c r="BU22" s="440"/>
      <c r="BV22" s="440"/>
      <c r="BW22" s="440"/>
      <c r="BX22" s="440"/>
      <c r="BY22" s="440"/>
      <c r="BZ22" s="440"/>
      <c r="CA22" s="440"/>
      <c r="CB22" s="440"/>
      <c r="CC22" s="440"/>
      <c r="CD22" s="440"/>
      <c r="CE22" s="440"/>
      <c r="CF22" s="440"/>
      <c r="CG22" s="440"/>
      <c r="CH22" s="440"/>
      <c r="CI22" s="440"/>
      <c r="CJ22" s="440"/>
      <c r="CK22" s="440"/>
      <c r="CL22" s="440"/>
      <c r="CM22" s="440"/>
      <c r="CN22" s="440"/>
      <c r="CO22" s="440"/>
      <c r="CP22" s="440"/>
      <c r="CQ22" s="440"/>
      <c r="CR22" s="440"/>
      <c r="CS22" s="440"/>
      <c r="CT22" s="440"/>
      <c r="CU22" s="440"/>
      <c r="CV22" s="440"/>
      <c r="CW22" s="440"/>
      <c r="CX22" s="440"/>
      <c r="CY22" s="440"/>
      <c r="CZ22" s="440"/>
      <c r="DA22" s="440"/>
      <c r="DB22" s="440"/>
      <c r="DC22" s="440"/>
      <c r="DD22" s="440"/>
      <c r="DE22" s="440"/>
      <c r="DF22" s="440"/>
      <c r="DG22" s="440"/>
      <c r="DH22" s="440"/>
      <c r="DI22" s="440"/>
      <c r="DJ22" s="440"/>
      <c r="DK22" s="440"/>
      <c r="DL22" s="440"/>
      <c r="DM22" s="440"/>
      <c r="DN22" s="440"/>
      <c r="DO22" s="440"/>
      <c r="DP22" s="440"/>
      <c r="DQ22" s="440"/>
      <c r="DR22" s="440"/>
      <c r="DS22" s="440"/>
      <c r="DT22" s="440"/>
      <c r="DU22" s="440"/>
      <c r="DV22" s="440"/>
      <c r="DW22" s="440"/>
      <c r="DX22" s="440"/>
      <c r="DY22" s="440"/>
      <c r="DZ22" s="440"/>
      <c r="EA22" s="440"/>
      <c r="EB22" s="440"/>
      <c r="EC22" s="440"/>
      <c r="ED22" s="440"/>
      <c r="EE22" s="440"/>
      <c r="EF22" s="440"/>
      <c r="EG22" s="440"/>
      <c r="EH22" s="440"/>
      <c r="EI22" s="440"/>
      <c r="EJ22" s="440"/>
      <c r="EK22" s="440"/>
      <c r="EL22" s="440"/>
      <c r="EM22" s="440"/>
      <c r="EN22" s="440"/>
      <c r="EO22" s="440"/>
      <c r="EP22" s="440"/>
      <c r="EQ22" s="440"/>
      <c r="ER22" s="440"/>
      <c r="ES22" s="440"/>
      <c r="ET22" s="440"/>
      <c r="EU22" s="440"/>
      <c r="EV22" s="472"/>
      <c r="EW22" s="64">
        <f>COUNTIF(C22:EV22,"=Met")</f>
        <v>0</v>
      </c>
      <c r="EX22" s="65">
        <f t="shared" si="0"/>
        <v>0</v>
      </c>
      <c r="EY22" s="66">
        <f>COUNTIF(C22:EV22,"=Not Met")</f>
        <v>0</v>
      </c>
      <c r="EZ22" s="65">
        <f>IF(SUM(EW22,EY22)=0,0,EY22/SUM(EW22,EY22))</f>
        <v>0</v>
      </c>
      <c r="FA22" s="67">
        <f>COUNTIF(C22:EV22,"=N/A")</f>
        <v>0</v>
      </c>
    </row>
    <row r="23" spans="1:157" ht="14.25">
      <c r="A23" s="669"/>
      <c r="B23" s="677"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6"/>
      <c r="CJ23" s="476"/>
      <c r="CK23" s="476"/>
      <c r="CL23" s="476"/>
      <c r="CM23" s="476"/>
      <c r="CN23" s="476"/>
      <c r="CO23" s="476"/>
      <c r="CP23" s="476"/>
      <c r="CQ23" s="476"/>
      <c r="CR23" s="476"/>
      <c r="CS23" s="476"/>
      <c r="CT23" s="476"/>
      <c r="CU23" s="476"/>
      <c r="CV23" s="476"/>
      <c r="CW23" s="476"/>
      <c r="CX23" s="476"/>
      <c r="CY23" s="476"/>
      <c r="CZ23" s="476"/>
      <c r="DA23" s="476"/>
      <c r="DB23" s="476"/>
      <c r="DC23" s="476"/>
      <c r="DD23" s="476"/>
      <c r="DE23" s="476"/>
      <c r="DF23" s="476"/>
      <c r="DG23" s="476"/>
      <c r="DH23" s="476"/>
      <c r="DI23" s="476"/>
      <c r="DJ23" s="476"/>
      <c r="DK23" s="476"/>
      <c r="DL23" s="476"/>
      <c r="DM23" s="476"/>
      <c r="DN23" s="476"/>
      <c r="DO23" s="476"/>
      <c r="DP23" s="476"/>
      <c r="DQ23" s="476"/>
      <c r="DR23" s="476"/>
      <c r="DS23" s="476"/>
      <c r="DT23" s="476"/>
      <c r="DU23" s="476"/>
      <c r="DV23" s="476"/>
      <c r="DW23" s="476"/>
      <c r="DX23" s="476"/>
      <c r="DY23" s="476"/>
      <c r="DZ23" s="476"/>
      <c r="EA23" s="476"/>
      <c r="EB23" s="476"/>
      <c r="EC23" s="476"/>
      <c r="ED23" s="476"/>
      <c r="EE23" s="476"/>
      <c r="EF23" s="476"/>
      <c r="EG23" s="476"/>
      <c r="EH23" s="476"/>
      <c r="EI23" s="476"/>
      <c r="EJ23" s="476"/>
      <c r="EK23" s="476"/>
      <c r="EL23" s="476"/>
      <c r="EM23" s="476"/>
      <c r="EN23" s="476"/>
      <c r="EO23" s="476"/>
      <c r="EP23" s="476"/>
      <c r="EQ23" s="476"/>
      <c r="ER23" s="476"/>
      <c r="ES23" s="476"/>
      <c r="ET23" s="476"/>
      <c r="EU23" s="476"/>
      <c r="EV23" s="477"/>
      <c r="EW23" s="458"/>
      <c r="EX23" s="459"/>
      <c r="EY23" s="460"/>
      <c r="EZ23" s="459"/>
      <c r="FA23" s="461"/>
    </row>
    <row r="24" spans="1:157" ht="25.5">
      <c r="A24" s="671" t="s">
        <v>46</v>
      </c>
      <c r="B24" s="674"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c r="BM24" s="440"/>
      <c r="BN24" s="440"/>
      <c r="BO24" s="440"/>
      <c r="BP24" s="440"/>
      <c r="BQ24" s="440"/>
      <c r="BR24" s="440"/>
      <c r="BS24" s="440"/>
      <c r="BT24" s="440"/>
      <c r="BU24" s="440"/>
      <c r="BV24" s="440"/>
      <c r="BW24" s="440"/>
      <c r="BX24" s="440"/>
      <c r="BY24" s="440"/>
      <c r="BZ24" s="440"/>
      <c r="CA24" s="440"/>
      <c r="CB24" s="440"/>
      <c r="CC24" s="440"/>
      <c r="CD24" s="440"/>
      <c r="CE24" s="440"/>
      <c r="CF24" s="440"/>
      <c r="CG24" s="440"/>
      <c r="CH24" s="440"/>
      <c r="CI24" s="440"/>
      <c r="CJ24" s="440"/>
      <c r="CK24" s="440"/>
      <c r="CL24" s="440"/>
      <c r="CM24" s="440"/>
      <c r="CN24" s="440"/>
      <c r="CO24" s="440"/>
      <c r="CP24" s="440"/>
      <c r="CQ24" s="440"/>
      <c r="CR24" s="440"/>
      <c r="CS24" s="440"/>
      <c r="CT24" s="440"/>
      <c r="CU24" s="440"/>
      <c r="CV24" s="440"/>
      <c r="CW24" s="440"/>
      <c r="CX24" s="440"/>
      <c r="CY24" s="440"/>
      <c r="CZ24" s="440"/>
      <c r="DA24" s="440"/>
      <c r="DB24" s="440"/>
      <c r="DC24" s="440"/>
      <c r="DD24" s="440"/>
      <c r="DE24" s="440"/>
      <c r="DF24" s="440"/>
      <c r="DG24" s="440"/>
      <c r="DH24" s="440"/>
      <c r="DI24" s="440"/>
      <c r="DJ24" s="440"/>
      <c r="DK24" s="440"/>
      <c r="DL24" s="440"/>
      <c r="DM24" s="440"/>
      <c r="DN24" s="440"/>
      <c r="DO24" s="440"/>
      <c r="DP24" s="440"/>
      <c r="DQ24" s="440"/>
      <c r="DR24" s="440"/>
      <c r="DS24" s="440"/>
      <c r="DT24" s="440"/>
      <c r="DU24" s="440"/>
      <c r="DV24" s="440"/>
      <c r="DW24" s="440"/>
      <c r="DX24" s="440"/>
      <c r="DY24" s="440"/>
      <c r="DZ24" s="440"/>
      <c r="EA24" s="440"/>
      <c r="EB24" s="440"/>
      <c r="EC24" s="440"/>
      <c r="ED24" s="440"/>
      <c r="EE24" s="440"/>
      <c r="EF24" s="440"/>
      <c r="EG24" s="440"/>
      <c r="EH24" s="440"/>
      <c r="EI24" s="440"/>
      <c r="EJ24" s="440"/>
      <c r="EK24" s="440"/>
      <c r="EL24" s="440"/>
      <c r="EM24" s="440"/>
      <c r="EN24" s="440"/>
      <c r="EO24" s="440"/>
      <c r="EP24" s="440"/>
      <c r="EQ24" s="440"/>
      <c r="ER24" s="440"/>
      <c r="ES24" s="440"/>
      <c r="ET24" s="440"/>
      <c r="EU24" s="440"/>
      <c r="EV24" s="472"/>
      <c r="EW24" s="64">
        <f>COUNTIF(C24:EV24,"=Met")</f>
        <v>0</v>
      </c>
      <c r="EX24" s="65">
        <f t="shared" ref="EX24:EX44" si="7">IF(SUM(EW24,EY24)=0,0,EW24/SUM(EW24,EY24))</f>
        <v>0</v>
      </c>
      <c r="EY24" s="66">
        <f>COUNTIF(C24:EV24,"=Not Met")</f>
        <v>0</v>
      </c>
      <c r="EZ24" s="65">
        <f t="shared" ref="EZ24:EZ44" si="8">IF(SUM(EW24,EY24)=0,0,EY24/SUM(EW24,EY24))</f>
        <v>0</v>
      </c>
      <c r="FA24" s="67">
        <f>COUNTIF(C24:EV24,"=N/A")</f>
        <v>0</v>
      </c>
    </row>
    <row r="25" spans="1:157" ht="14.25">
      <c r="A25" s="669"/>
      <c r="B25" s="677"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6"/>
      <c r="CV25" s="476"/>
      <c r="CW25" s="476"/>
      <c r="CX25" s="476"/>
      <c r="CY25" s="476"/>
      <c r="CZ25" s="476"/>
      <c r="DA25" s="476"/>
      <c r="DB25" s="476"/>
      <c r="DC25" s="476"/>
      <c r="DD25" s="476"/>
      <c r="DE25" s="476"/>
      <c r="DF25" s="476"/>
      <c r="DG25" s="476"/>
      <c r="DH25" s="476"/>
      <c r="DI25" s="476"/>
      <c r="DJ25" s="476"/>
      <c r="DK25" s="476"/>
      <c r="DL25" s="476"/>
      <c r="DM25" s="476"/>
      <c r="DN25" s="476"/>
      <c r="DO25" s="476"/>
      <c r="DP25" s="476"/>
      <c r="DQ25" s="476"/>
      <c r="DR25" s="476"/>
      <c r="DS25" s="476"/>
      <c r="DT25" s="476"/>
      <c r="DU25" s="476"/>
      <c r="DV25" s="476"/>
      <c r="DW25" s="476"/>
      <c r="DX25" s="476"/>
      <c r="DY25" s="476"/>
      <c r="DZ25" s="476"/>
      <c r="EA25" s="476"/>
      <c r="EB25" s="476"/>
      <c r="EC25" s="476"/>
      <c r="ED25" s="476"/>
      <c r="EE25" s="476"/>
      <c r="EF25" s="476"/>
      <c r="EG25" s="476"/>
      <c r="EH25" s="476"/>
      <c r="EI25" s="476"/>
      <c r="EJ25" s="476"/>
      <c r="EK25" s="476"/>
      <c r="EL25" s="476"/>
      <c r="EM25" s="476"/>
      <c r="EN25" s="476"/>
      <c r="EO25" s="476"/>
      <c r="EP25" s="476"/>
      <c r="EQ25" s="476"/>
      <c r="ER25" s="476"/>
      <c r="ES25" s="476"/>
      <c r="ET25" s="476"/>
      <c r="EU25" s="476"/>
      <c r="EV25" s="477"/>
      <c r="EW25" s="458"/>
      <c r="EX25" s="459"/>
      <c r="EY25" s="460"/>
      <c r="EZ25" s="459"/>
      <c r="FA25" s="461"/>
    </row>
    <row r="26" spans="1:157" ht="25.5">
      <c r="A26" s="671" t="s">
        <v>47</v>
      </c>
      <c r="B26" s="674"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0"/>
      <c r="CB26" s="440"/>
      <c r="CC26" s="440"/>
      <c r="CD26" s="440"/>
      <c r="CE26" s="440"/>
      <c r="CF26" s="440"/>
      <c r="CG26" s="440"/>
      <c r="CH26" s="440"/>
      <c r="CI26" s="440"/>
      <c r="CJ26" s="440"/>
      <c r="CK26" s="440"/>
      <c r="CL26" s="440"/>
      <c r="CM26" s="440"/>
      <c r="CN26" s="440"/>
      <c r="CO26" s="440"/>
      <c r="CP26" s="440"/>
      <c r="CQ26" s="440"/>
      <c r="CR26" s="440"/>
      <c r="CS26" s="440"/>
      <c r="CT26" s="440"/>
      <c r="CU26" s="440"/>
      <c r="CV26" s="440"/>
      <c r="CW26" s="440"/>
      <c r="CX26" s="440"/>
      <c r="CY26" s="440"/>
      <c r="CZ26" s="440"/>
      <c r="DA26" s="440"/>
      <c r="DB26" s="440"/>
      <c r="DC26" s="440"/>
      <c r="DD26" s="440"/>
      <c r="DE26" s="440"/>
      <c r="DF26" s="440"/>
      <c r="DG26" s="440"/>
      <c r="DH26" s="440"/>
      <c r="DI26" s="440"/>
      <c r="DJ26" s="440"/>
      <c r="DK26" s="440"/>
      <c r="DL26" s="440"/>
      <c r="DM26" s="440"/>
      <c r="DN26" s="440"/>
      <c r="DO26" s="440"/>
      <c r="DP26" s="440"/>
      <c r="DQ26" s="440"/>
      <c r="DR26" s="440"/>
      <c r="DS26" s="440"/>
      <c r="DT26" s="440"/>
      <c r="DU26" s="440"/>
      <c r="DV26" s="440"/>
      <c r="DW26" s="440"/>
      <c r="DX26" s="440"/>
      <c r="DY26" s="440"/>
      <c r="DZ26" s="440"/>
      <c r="EA26" s="440"/>
      <c r="EB26" s="440"/>
      <c r="EC26" s="440"/>
      <c r="ED26" s="440"/>
      <c r="EE26" s="440"/>
      <c r="EF26" s="440"/>
      <c r="EG26" s="440"/>
      <c r="EH26" s="440"/>
      <c r="EI26" s="440"/>
      <c r="EJ26" s="440"/>
      <c r="EK26" s="440"/>
      <c r="EL26" s="440"/>
      <c r="EM26" s="440"/>
      <c r="EN26" s="440"/>
      <c r="EO26" s="440"/>
      <c r="EP26" s="440"/>
      <c r="EQ26" s="440"/>
      <c r="ER26" s="440"/>
      <c r="ES26" s="440"/>
      <c r="ET26" s="440"/>
      <c r="EU26" s="440"/>
      <c r="EV26" s="472"/>
      <c r="EW26" s="64">
        <f>COUNTIF(C26:EV26,"=Met")</f>
        <v>0</v>
      </c>
      <c r="EX26" s="65">
        <f t="shared" ref="EX26" si="9">IF(SUM(EW26,EY26)=0,0,EW26/SUM(EW26,EY26))</f>
        <v>0</v>
      </c>
      <c r="EY26" s="66">
        <f>COUNTIF(C26:EV26,"=Not Met")</f>
        <v>0</v>
      </c>
      <c r="EZ26" s="65">
        <f>IF(SUM(EW26,EY26)=0,0,EY26/SUM(EW26,EY26))</f>
        <v>0</v>
      </c>
      <c r="FA26" s="67">
        <f>COUNTIF(C26:EV26,"=N/A")</f>
        <v>0</v>
      </c>
    </row>
    <row r="27" spans="1:157" ht="14.25">
      <c r="A27" s="669"/>
      <c r="B27" s="677"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6"/>
      <c r="CO27" s="476"/>
      <c r="CP27" s="476"/>
      <c r="CQ27" s="476"/>
      <c r="CR27" s="476"/>
      <c r="CS27" s="476"/>
      <c r="CT27" s="476"/>
      <c r="CU27" s="476"/>
      <c r="CV27" s="476"/>
      <c r="CW27" s="476"/>
      <c r="CX27" s="476"/>
      <c r="CY27" s="476"/>
      <c r="CZ27" s="476"/>
      <c r="DA27" s="476"/>
      <c r="DB27" s="476"/>
      <c r="DC27" s="476"/>
      <c r="DD27" s="476"/>
      <c r="DE27" s="476"/>
      <c r="DF27" s="476"/>
      <c r="DG27" s="476"/>
      <c r="DH27" s="476"/>
      <c r="DI27" s="476"/>
      <c r="DJ27" s="476"/>
      <c r="DK27" s="476"/>
      <c r="DL27" s="476"/>
      <c r="DM27" s="476"/>
      <c r="DN27" s="476"/>
      <c r="DO27" s="476"/>
      <c r="DP27" s="476"/>
      <c r="DQ27" s="476"/>
      <c r="DR27" s="476"/>
      <c r="DS27" s="476"/>
      <c r="DT27" s="476"/>
      <c r="DU27" s="476"/>
      <c r="DV27" s="476"/>
      <c r="DW27" s="476"/>
      <c r="DX27" s="476"/>
      <c r="DY27" s="476"/>
      <c r="DZ27" s="476"/>
      <c r="EA27" s="476"/>
      <c r="EB27" s="476"/>
      <c r="EC27" s="476"/>
      <c r="ED27" s="476"/>
      <c r="EE27" s="476"/>
      <c r="EF27" s="476"/>
      <c r="EG27" s="476"/>
      <c r="EH27" s="476"/>
      <c r="EI27" s="476"/>
      <c r="EJ27" s="476"/>
      <c r="EK27" s="476"/>
      <c r="EL27" s="476"/>
      <c r="EM27" s="476"/>
      <c r="EN27" s="476"/>
      <c r="EO27" s="476"/>
      <c r="EP27" s="476"/>
      <c r="EQ27" s="476"/>
      <c r="ER27" s="476"/>
      <c r="ES27" s="476"/>
      <c r="ET27" s="476"/>
      <c r="EU27" s="476"/>
      <c r="EV27" s="477"/>
      <c r="EW27" s="458"/>
      <c r="EX27" s="459"/>
      <c r="EY27" s="460"/>
      <c r="EZ27" s="459"/>
      <c r="FA27" s="461"/>
    </row>
    <row r="28" spans="1:157" ht="14.25">
      <c r="A28" s="671" t="s">
        <v>48</v>
      </c>
      <c r="B28" s="674"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0"/>
      <c r="BQ28" s="440"/>
      <c r="BR28" s="440"/>
      <c r="BS28" s="440"/>
      <c r="BT28" s="440"/>
      <c r="BU28" s="440"/>
      <c r="BV28" s="440"/>
      <c r="BW28" s="440"/>
      <c r="BX28" s="440"/>
      <c r="BY28" s="440"/>
      <c r="BZ28" s="440"/>
      <c r="CA28" s="440"/>
      <c r="CB28" s="440"/>
      <c r="CC28" s="440"/>
      <c r="CD28" s="440"/>
      <c r="CE28" s="440"/>
      <c r="CF28" s="440"/>
      <c r="CG28" s="440"/>
      <c r="CH28" s="440"/>
      <c r="CI28" s="440"/>
      <c r="CJ28" s="440"/>
      <c r="CK28" s="440"/>
      <c r="CL28" s="440"/>
      <c r="CM28" s="440"/>
      <c r="CN28" s="440"/>
      <c r="CO28" s="440"/>
      <c r="CP28" s="440"/>
      <c r="CQ28" s="440"/>
      <c r="CR28" s="440"/>
      <c r="CS28" s="440"/>
      <c r="CT28" s="440"/>
      <c r="CU28" s="440"/>
      <c r="CV28" s="440"/>
      <c r="CW28" s="440"/>
      <c r="CX28" s="440"/>
      <c r="CY28" s="440"/>
      <c r="CZ28" s="440"/>
      <c r="DA28" s="440"/>
      <c r="DB28" s="440"/>
      <c r="DC28" s="440"/>
      <c r="DD28" s="440"/>
      <c r="DE28" s="440"/>
      <c r="DF28" s="440"/>
      <c r="DG28" s="440"/>
      <c r="DH28" s="440"/>
      <c r="DI28" s="440"/>
      <c r="DJ28" s="440"/>
      <c r="DK28" s="440"/>
      <c r="DL28" s="440"/>
      <c r="DM28" s="440"/>
      <c r="DN28" s="440"/>
      <c r="DO28" s="440"/>
      <c r="DP28" s="440"/>
      <c r="DQ28" s="440"/>
      <c r="DR28" s="440"/>
      <c r="DS28" s="440"/>
      <c r="DT28" s="440"/>
      <c r="DU28" s="440"/>
      <c r="DV28" s="440"/>
      <c r="DW28" s="440"/>
      <c r="DX28" s="440"/>
      <c r="DY28" s="440"/>
      <c r="DZ28" s="440"/>
      <c r="EA28" s="440"/>
      <c r="EB28" s="440"/>
      <c r="EC28" s="440"/>
      <c r="ED28" s="440"/>
      <c r="EE28" s="440"/>
      <c r="EF28" s="440"/>
      <c r="EG28" s="440"/>
      <c r="EH28" s="440"/>
      <c r="EI28" s="440"/>
      <c r="EJ28" s="440"/>
      <c r="EK28" s="440"/>
      <c r="EL28" s="440"/>
      <c r="EM28" s="440"/>
      <c r="EN28" s="440"/>
      <c r="EO28" s="440"/>
      <c r="EP28" s="440"/>
      <c r="EQ28" s="440"/>
      <c r="ER28" s="440"/>
      <c r="ES28" s="440"/>
      <c r="ET28" s="440"/>
      <c r="EU28" s="440"/>
      <c r="EV28" s="472"/>
      <c r="EW28" s="64">
        <f>COUNTIF(C28:EV28,"=Met")</f>
        <v>0</v>
      </c>
      <c r="EX28" s="65">
        <f t="shared" ref="EX28" si="10">IF(SUM(EW28,EY28)=0,0,EW28/SUM(EW28,EY28))</f>
        <v>0</v>
      </c>
      <c r="EY28" s="66">
        <f>COUNTIF(C28:EV28,"=Not Met")</f>
        <v>0</v>
      </c>
      <c r="EZ28" s="65">
        <f>IF(SUM(EW28,EY28)=0,0,EY28/SUM(EW28,EY28))</f>
        <v>0</v>
      </c>
      <c r="FA28" s="67">
        <f>COUNTIF(C28:EV28,"=N/A")</f>
        <v>0</v>
      </c>
    </row>
    <row r="29" spans="1:157" ht="14.25">
      <c r="A29" s="669"/>
      <c r="B29" s="677"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6"/>
      <c r="CJ29" s="476"/>
      <c r="CK29" s="476"/>
      <c r="CL29" s="476"/>
      <c r="CM29" s="476"/>
      <c r="CN29" s="476"/>
      <c r="CO29" s="476"/>
      <c r="CP29" s="476"/>
      <c r="CQ29" s="476"/>
      <c r="CR29" s="476"/>
      <c r="CS29" s="476"/>
      <c r="CT29" s="476"/>
      <c r="CU29" s="476"/>
      <c r="CV29" s="476"/>
      <c r="CW29" s="476"/>
      <c r="CX29" s="476"/>
      <c r="CY29" s="476"/>
      <c r="CZ29" s="476"/>
      <c r="DA29" s="476"/>
      <c r="DB29" s="476"/>
      <c r="DC29" s="476"/>
      <c r="DD29" s="476"/>
      <c r="DE29" s="476"/>
      <c r="DF29" s="476"/>
      <c r="DG29" s="476"/>
      <c r="DH29" s="476"/>
      <c r="DI29" s="476"/>
      <c r="DJ29" s="476"/>
      <c r="DK29" s="476"/>
      <c r="DL29" s="476"/>
      <c r="DM29" s="476"/>
      <c r="DN29" s="476"/>
      <c r="DO29" s="476"/>
      <c r="DP29" s="476"/>
      <c r="DQ29" s="476"/>
      <c r="DR29" s="476"/>
      <c r="DS29" s="476"/>
      <c r="DT29" s="476"/>
      <c r="DU29" s="476"/>
      <c r="DV29" s="476"/>
      <c r="DW29" s="476"/>
      <c r="DX29" s="476"/>
      <c r="DY29" s="476"/>
      <c r="DZ29" s="476"/>
      <c r="EA29" s="476"/>
      <c r="EB29" s="476"/>
      <c r="EC29" s="476"/>
      <c r="ED29" s="476"/>
      <c r="EE29" s="476"/>
      <c r="EF29" s="476"/>
      <c r="EG29" s="476"/>
      <c r="EH29" s="476"/>
      <c r="EI29" s="476"/>
      <c r="EJ29" s="476"/>
      <c r="EK29" s="476"/>
      <c r="EL29" s="476"/>
      <c r="EM29" s="476"/>
      <c r="EN29" s="476"/>
      <c r="EO29" s="476"/>
      <c r="EP29" s="476"/>
      <c r="EQ29" s="476"/>
      <c r="ER29" s="476"/>
      <c r="ES29" s="476"/>
      <c r="ET29" s="476"/>
      <c r="EU29" s="476"/>
      <c r="EV29" s="477"/>
      <c r="EW29" s="458"/>
      <c r="EX29" s="459"/>
      <c r="EY29" s="460"/>
      <c r="EZ29" s="459"/>
      <c r="FA29" s="461"/>
    </row>
    <row r="30" spans="1:157" ht="25.5">
      <c r="A30" s="671" t="s">
        <v>49</v>
      </c>
      <c r="B30" s="674"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c r="CK30" s="440"/>
      <c r="CL30" s="440"/>
      <c r="CM30" s="440"/>
      <c r="CN30" s="440"/>
      <c r="CO30" s="440"/>
      <c r="CP30" s="440"/>
      <c r="CQ30" s="440"/>
      <c r="CR30" s="440"/>
      <c r="CS30" s="440"/>
      <c r="CT30" s="440"/>
      <c r="CU30" s="440"/>
      <c r="CV30" s="440"/>
      <c r="CW30" s="440"/>
      <c r="CX30" s="440"/>
      <c r="CY30" s="440"/>
      <c r="CZ30" s="440"/>
      <c r="DA30" s="440"/>
      <c r="DB30" s="440"/>
      <c r="DC30" s="440"/>
      <c r="DD30" s="440"/>
      <c r="DE30" s="440"/>
      <c r="DF30" s="440"/>
      <c r="DG30" s="440"/>
      <c r="DH30" s="440"/>
      <c r="DI30" s="440"/>
      <c r="DJ30" s="440"/>
      <c r="DK30" s="440"/>
      <c r="DL30" s="440"/>
      <c r="DM30" s="440"/>
      <c r="DN30" s="440"/>
      <c r="DO30" s="440"/>
      <c r="DP30" s="440"/>
      <c r="DQ30" s="440"/>
      <c r="DR30" s="440"/>
      <c r="DS30" s="440"/>
      <c r="DT30" s="440"/>
      <c r="DU30" s="440"/>
      <c r="DV30" s="440"/>
      <c r="DW30" s="440"/>
      <c r="DX30" s="440"/>
      <c r="DY30" s="440"/>
      <c r="DZ30" s="440"/>
      <c r="EA30" s="440"/>
      <c r="EB30" s="440"/>
      <c r="EC30" s="440"/>
      <c r="ED30" s="440"/>
      <c r="EE30" s="440"/>
      <c r="EF30" s="440"/>
      <c r="EG30" s="440"/>
      <c r="EH30" s="440"/>
      <c r="EI30" s="440"/>
      <c r="EJ30" s="440"/>
      <c r="EK30" s="440"/>
      <c r="EL30" s="440"/>
      <c r="EM30" s="440"/>
      <c r="EN30" s="440"/>
      <c r="EO30" s="440"/>
      <c r="EP30" s="440"/>
      <c r="EQ30" s="440"/>
      <c r="ER30" s="440"/>
      <c r="ES30" s="440"/>
      <c r="ET30" s="440"/>
      <c r="EU30" s="440"/>
      <c r="EV30" s="472"/>
      <c r="EW30" s="64">
        <f>COUNTIF(C30:EV30,"=Met")</f>
        <v>0</v>
      </c>
      <c r="EX30" s="65">
        <f t="shared" ref="EX30" si="11">IF(SUM(EW30,EY30)=0,0,EW30/SUM(EW30,EY30))</f>
        <v>0</v>
      </c>
      <c r="EY30" s="66">
        <f>COUNTIF(C30:EV30,"=Not Met")</f>
        <v>0</v>
      </c>
      <c r="EZ30" s="65">
        <f t="shared" ref="EZ30" si="12">IF(SUM(EW30,EY30)=0,0,EY30/SUM(EW30,EY30))</f>
        <v>0</v>
      </c>
      <c r="FA30" s="67">
        <f>COUNTIF(C30:EV30,"=N/A")</f>
        <v>0</v>
      </c>
    </row>
    <row r="31" spans="1:157" ht="14.25">
      <c r="A31" s="669"/>
      <c r="B31" s="677"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6"/>
      <c r="CE31" s="476"/>
      <c r="CF31" s="476"/>
      <c r="CG31" s="476"/>
      <c r="CH31" s="476"/>
      <c r="CI31" s="476"/>
      <c r="CJ31" s="476"/>
      <c r="CK31" s="476"/>
      <c r="CL31" s="476"/>
      <c r="CM31" s="476"/>
      <c r="CN31" s="476"/>
      <c r="CO31" s="476"/>
      <c r="CP31" s="476"/>
      <c r="CQ31" s="476"/>
      <c r="CR31" s="476"/>
      <c r="CS31" s="476"/>
      <c r="CT31" s="476"/>
      <c r="CU31" s="476"/>
      <c r="CV31" s="476"/>
      <c r="CW31" s="476"/>
      <c r="CX31" s="476"/>
      <c r="CY31" s="476"/>
      <c r="CZ31" s="476"/>
      <c r="DA31" s="476"/>
      <c r="DB31" s="476"/>
      <c r="DC31" s="476"/>
      <c r="DD31" s="476"/>
      <c r="DE31" s="476"/>
      <c r="DF31" s="476"/>
      <c r="DG31" s="476"/>
      <c r="DH31" s="476"/>
      <c r="DI31" s="476"/>
      <c r="DJ31" s="476"/>
      <c r="DK31" s="476"/>
      <c r="DL31" s="476"/>
      <c r="DM31" s="476"/>
      <c r="DN31" s="476"/>
      <c r="DO31" s="476"/>
      <c r="DP31" s="476"/>
      <c r="DQ31" s="476"/>
      <c r="DR31" s="476"/>
      <c r="DS31" s="476"/>
      <c r="DT31" s="476"/>
      <c r="DU31" s="476"/>
      <c r="DV31" s="476"/>
      <c r="DW31" s="476"/>
      <c r="DX31" s="476"/>
      <c r="DY31" s="476"/>
      <c r="DZ31" s="476"/>
      <c r="EA31" s="476"/>
      <c r="EB31" s="476"/>
      <c r="EC31" s="476"/>
      <c r="ED31" s="476"/>
      <c r="EE31" s="476"/>
      <c r="EF31" s="476"/>
      <c r="EG31" s="476"/>
      <c r="EH31" s="476"/>
      <c r="EI31" s="476"/>
      <c r="EJ31" s="476"/>
      <c r="EK31" s="476"/>
      <c r="EL31" s="476"/>
      <c r="EM31" s="476"/>
      <c r="EN31" s="476"/>
      <c r="EO31" s="476"/>
      <c r="EP31" s="476"/>
      <c r="EQ31" s="476"/>
      <c r="ER31" s="476"/>
      <c r="ES31" s="476"/>
      <c r="ET31" s="476"/>
      <c r="EU31" s="476"/>
      <c r="EV31" s="477"/>
      <c r="EW31" s="458"/>
      <c r="EX31" s="459"/>
      <c r="EY31" s="460"/>
      <c r="EZ31" s="459"/>
      <c r="FA31" s="461"/>
    </row>
    <row r="32" spans="1:157" ht="14.25">
      <c r="A32" s="671" t="s">
        <v>50</v>
      </c>
      <c r="B32" s="678"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0"/>
      <c r="BH32" s="440"/>
      <c r="BI32" s="440"/>
      <c r="BJ32" s="440"/>
      <c r="BK32" s="440"/>
      <c r="BL32" s="440"/>
      <c r="BM32" s="440"/>
      <c r="BN32" s="440"/>
      <c r="BO32" s="440"/>
      <c r="BP32" s="440"/>
      <c r="BQ32" s="440"/>
      <c r="BR32" s="440"/>
      <c r="BS32" s="440"/>
      <c r="BT32" s="440"/>
      <c r="BU32" s="440"/>
      <c r="BV32" s="440"/>
      <c r="BW32" s="440"/>
      <c r="BX32" s="440"/>
      <c r="BY32" s="440"/>
      <c r="BZ32" s="440"/>
      <c r="CA32" s="440"/>
      <c r="CB32" s="440"/>
      <c r="CC32" s="440"/>
      <c r="CD32" s="440"/>
      <c r="CE32" s="440"/>
      <c r="CF32" s="440"/>
      <c r="CG32" s="440"/>
      <c r="CH32" s="440"/>
      <c r="CI32" s="440"/>
      <c r="CJ32" s="440"/>
      <c r="CK32" s="440"/>
      <c r="CL32" s="440"/>
      <c r="CM32" s="440"/>
      <c r="CN32" s="440"/>
      <c r="CO32" s="440"/>
      <c r="CP32" s="440"/>
      <c r="CQ32" s="440"/>
      <c r="CR32" s="440"/>
      <c r="CS32" s="440"/>
      <c r="CT32" s="440"/>
      <c r="CU32" s="440"/>
      <c r="CV32" s="440"/>
      <c r="CW32" s="440"/>
      <c r="CX32" s="440"/>
      <c r="CY32" s="440"/>
      <c r="CZ32" s="440"/>
      <c r="DA32" s="440"/>
      <c r="DB32" s="440"/>
      <c r="DC32" s="440"/>
      <c r="DD32" s="440"/>
      <c r="DE32" s="440"/>
      <c r="DF32" s="440"/>
      <c r="DG32" s="440"/>
      <c r="DH32" s="440"/>
      <c r="DI32" s="440"/>
      <c r="DJ32" s="440"/>
      <c r="DK32" s="440"/>
      <c r="DL32" s="440"/>
      <c r="DM32" s="440"/>
      <c r="DN32" s="440"/>
      <c r="DO32" s="440"/>
      <c r="DP32" s="440"/>
      <c r="DQ32" s="440"/>
      <c r="DR32" s="440"/>
      <c r="DS32" s="440"/>
      <c r="DT32" s="440"/>
      <c r="DU32" s="440"/>
      <c r="DV32" s="440"/>
      <c r="DW32" s="440"/>
      <c r="DX32" s="440"/>
      <c r="DY32" s="440"/>
      <c r="DZ32" s="440"/>
      <c r="EA32" s="440"/>
      <c r="EB32" s="440"/>
      <c r="EC32" s="440"/>
      <c r="ED32" s="440"/>
      <c r="EE32" s="440"/>
      <c r="EF32" s="440"/>
      <c r="EG32" s="440"/>
      <c r="EH32" s="440"/>
      <c r="EI32" s="440"/>
      <c r="EJ32" s="440"/>
      <c r="EK32" s="440"/>
      <c r="EL32" s="440"/>
      <c r="EM32" s="440"/>
      <c r="EN32" s="440"/>
      <c r="EO32" s="440"/>
      <c r="EP32" s="440"/>
      <c r="EQ32" s="440"/>
      <c r="ER32" s="440"/>
      <c r="ES32" s="440"/>
      <c r="ET32" s="440"/>
      <c r="EU32" s="440"/>
      <c r="EV32" s="472"/>
      <c r="EW32" s="64">
        <f>COUNTIF(C32:EV32,"=Met")</f>
        <v>0</v>
      </c>
      <c r="EX32" s="65">
        <f t="shared" ref="EX32" si="13">IF(SUM(EW32,EY32)=0,0,EW32/SUM(EW32,EY32))</f>
        <v>0</v>
      </c>
      <c r="EY32" s="66">
        <f>COUNTIF(C32:EV32,"=Not Met")</f>
        <v>0</v>
      </c>
      <c r="EZ32" s="65">
        <f t="shared" ref="EZ32" si="14">IF(SUM(EW32,EY32)=0,0,EY32/SUM(EW32,EY32))</f>
        <v>0</v>
      </c>
      <c r="FA32" s="67">
        <f>COUNTIF(C32:EV32,"=N/A")</f>
        <v>0</v>
      </c>
    </row>
    <row r="33" spans="1:157" ht="14.25">
      <c r="A33" s="669"/>
      <c r="B33" s="677"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6"/>
      <c r="AO33" s="476"/>
      <c r="AP33" s="476"/>
      <c r="AQ33" s="476"/>
      <c r="AR33" s="476"/>
      <c r="AS33" s="476"/>
      <c r="AT33" s="476"/>
      <c r="AU33" s="476"/>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6"/>
      <c r="BZ33" s="476"/>
      <c r="CA33" s="476"/>
      <c r="CB33" s="476"/>
      <c r="CC33" s="476"/>
      <c r="CD33" s="476"/>
      <c r="CE33" s="476"/>
      <c r="CF33" s="476"/>
      <c r="CG33" s="476"/>
      <c r="CH33" s="476"/>
      <c r="CI33" s="476"/>
      <c r="CJ33" s="476"/>
      <c r="CK33" s="476"/>
      <c r="CL33" s="476"/>
      <c r="CM33" s="476"/>
      <c r="CN33" s="476"/>
      <c r="CO33" s="476"/>
      <c r="CP33" s="476"/>
      <c r="CQ33" s="476"/>
      <c r="CR33" s="476"/>
      <c r="CS33" s="476"/>
      <c r="CT33" s="476"/>
      <c r="CU33" s="476"/>
      <c r="CV33" s="476"/>
      <c r="CW33" s="476"/>
      <c r="CX33" s="476"/>
      <c r="CY33" s="476"/>
      <c r="CZ33" s="476"/>
      <c r="DA33" s="476"/>
      <c r="DB33" s="476"/>
      <c r="DC33" s="476"/>
      <c r="DD33" s="476"/>
      <c r="DE33" s="476"/>
      <c r="DF33" s="476"/>
      <c r="DG33" s="476"/>
      <c r="DH33" s="476"/>
      <c r="DI33" s="476"/>
      <c r="DJ33" s="476"/>
      <c r="DK33" s="476"/>
      <c r="DL33" s="476"/>
      <c r="DM33" s="476"/>
      <c r="DN33" s="476"/>
      <c r="DO33" s="476"/>
      <c r="DP33" s="476"/>
      <c r="DQ33" s="476"/>
      <c r="DR33" s="476"/>
      <c r="DS33" s="476"/>
      <c r="DT33" s="476"/>
      <c r="DU33" s="476"/>
      <c r="DV33" s="476"/>
      <c r="DW33" s="476"/>
      <c r="DX33" s="476"/>
      <c r="DY33" s="476"/>
      <c r="DZ33" s="476"/>
      <c r="EA33" s="476"/>
      <c r="EB33" s="476"/>
      <c r="EC33" s="476"/>
      <c r="ED33" s="476"/>
      <c r="EE33" s="476"/>
      <c r="EF33" s="476"/>
      <c r="EG33" s="476"/>
      <c r="EH33" s="476"/>
      <c r="EI33" s="476"/>
      <c r="EJ33" s="476"/>
      <c r="EK33" s="476"/>
      <c r="EL33" s="476"/>
      <c r="EM33" s="476"/>
      <c r="EN33" s="476"/>
      <c r="EO33" s="476"/>
      <c r="EP33" s="476"/>
      <c r="EQ33" s="476"/>
      <c r="ER33" s="476"/>
      <c r="ES33" s="476"/>
      <c r="ET33" s="476"/>
      <c r="EU33" s="476"/>
      <c r="EV33" s="477"/>
      <c r="EW33" s="458"/>
      <c r="EX33" s="459"/>
      <c r="EY33" s="460"/>
      <c r="EZ33" s="459"/>
      <c r="FA33" s="461"/>
    </row>
    <row r="34" spans="1:157" ht="14.25">
      <c r="A34" s="671" t="s">
        <v>51</v>
      </c>
      <c r="B34" s="674"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c r="BO34" s="440"/>
      <c r="BP34" s="440"/>
      <c r="BQ34" s="440"/>
      <c r="BR34" s="440"/>
      <c r="BS34" s="440"/>
      <c r="BT34" s="440"/>
      <c r="BU34" s="440"/>
      <c r="BV34" s="440"/>
      <c r="BW34" s="440"/>
      <c r="BX34" s="440"/>
      <c r="BY34" s="440"/>
      <c r="BZ34" s="440"/>
      <c r="CA34" s="440"/>
      <c r="CB34" s="440"/>
      <c r="CC34" s="440"/>
      <c r="CD34" s="440"/>
      <c r="CE34" s="440"/>
      <c r="CF34" s="440"/>
      <c r="CG34" s="440"/>
      <c r="CH34" s="440"/>
      <c r="CI34" s="440"/>
      <c r="CJ34" s="440"/>
      <c r="CK34" s="440"/>
      <c r="CL34" s="440"/>
      <c r="CM34" s="440"/>
      <c r="CN34" s="440"/>
      <c r="CO34" s="440"/>
      <c r="CP34" s="440"/>
      <c r="CQ34" s="440"/>
      <c r="CR34" s="440"/>
      <c r="CS34" s="440"/>
      <c r="CT34" s="440"/>
      <c r="CU34" s="440"/>
      <c r="CV34" s="440"/>
      <c r="CW34" s="440"/>
      <c r="CX34" s="440"/>
      <c r="CY34" s="440"/>
      <c r="CZ34" s="440"/>
      <c r="DA34" s="440"/>
      <c r="DB34" s="440"/>
      <c r="DC34" s="440"/>
      <c r="DD34" s="440"/>
      <c r="DE34" s="440"/>
      <c r="DF34" s="440"/>
      <c r="DG34" s="440"/>
      <c r="DH34" s="440"/>
      <c r="DI34" s="440"/>
      <c r="DJ34" s="440"/>
      <c r="DK34" s="440"/>
      <c r="DL34" s="440"/>
      <c r="DM34" s="440"/>
      <c r="DN34" s="440"/>
      <c r="DO34" s="440"/>
      <c r="DP34" s="440"/>
      <c r="DQ34" s="440"/>
      <c r="DR34" s="440"/>
      <c r="DS34" s="440"/>
      <c r="DT34" s="440"/>
      <c r="DU34" s="440"/>
      <c r="DV34" s="440"/>
      <c r="DW34" s="440"/>
      <c r="DX34" s="440"/>
      <c r="DY34" s="440"/>
      <c r="DZ34" s="440"/>
      <c r="EA34" s="440"/>
      <c r="EB34" s="440"/>
      <c r="EC34" s="440"/>
      <c r="ED34" s="440"/>
      <c r="EE34" s="440"/>
      <c r="EF34" s="440"/>
      <c r="EG34" s="440"/>
      <c r="EH34" s="440"/>
      <c r="EI34" s="440"/>
      <c r="EJ34" s="440"/>
      <c r="EK34" s="440"/>
      <c r="EL34" s="440"/>
      <c r="EM34" s="440"/>
      <c r="EN34" s="440"/>
      <c r="EO34" s="440"/>
      <c r="EP34" s="440"/>
      <c r="EQ34" s="440"/>
      <c r="ER34" s="440"/>
      <c r="ES34" s="440"/>
      <c r="ET34" s="440"/>
      <c r="EU34" s="440"/>
      <c r="EV34" s="472"/>
      <c r="EW34" s="64">
        <f>COUNTIF(C34:EV34,"=Met")</f>
        <v>0</v>
      </c>
      <c r="EX34" s="65">
        <f t="shared" ref="EX34" si="15">IF(SUM(EW34,EY34)=0,0,EW34/SUM(EW34,EY34))</f>
        <v>0</v>
      </c>
      <c r="EY34" s="66">
        <f>COUNTIF(C34:EV34,"=Not Met")</f>
        <v>0</v>
      </c>
      <c r="EZ34" s="65">
        <f t="shared" ref="EZ34" si="16">IF(SUM(EW34,EY34)=0,0,EY34/SUM(EW34,EY34))</f>
        <v>0</v>
      </c>
      <c r="FA34" s="67">
        <f>COUNTIF(C34:EV34,"=N/A")</f>
        <v>0</v>
      </c>
    </row>
    <row r="35" spans="1:157" ht="14.25">
      <c r="A35" s="669"/>
      <c r="B35" s="677"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476"/>
      <c r="CF35" s="476"/>
      <c r="CG35" s="476"/>
      <c r="CH35" s="476"/>
      <c r="CI35" s="476"/>
      <c r="CJ35" s="476"/>
      <c r="CK35" s="476"/>
      <c r="CL35" s="476"/>
      <c r="CM35" s="476"/>
      <c r="CN35" s="476"/>
      <c r="CO35" s="476"/>
      <c r="CP35" s="476"/>
      <c r="CQ35" s="476"/>
      <c r="CR35" s="476"/>
      <c r="CS35" s="476"/>
      <c r="CT35" s="476"/>
      <c r="CU35" s="476"/>
      <c r="CV35" s="476"/>
      <c r="CW35" s="476"/>
      <c r="CX35" s="476"/>
      <c r="CY35" s="476"/>
      <c r="CZ35" s="476"/>
      <c r="DA35" s="476"/>
      <c r="DB35" s="476"/>
      <c r="DC35" s="476"/>
      <c r="DD35" s="476"/>
      <c r="DE35" s="476"/>
      <c r="DF35" s="476"/>
      <c r="DG35" s="476"/>
      <c r="DH35" s="476"/>
      <c r="DI35" s="476"/>
      <c r="DJ35" s="476"/>
      <c r="DK35" s="476"/>
      <c r="DL35" s="476"/>
      <c r="DM35" s="476"/>
      <c r="DN35" s="476"/>
      <c r="DO35" s="476"/>
      <c r="DP35" s="476"/>
      <c r="DQ35" s="476"/>
      <c r="DR35" s="476"/>
      <c r="DS35" s="476"/>
      <c r="DT35" s="476"/>
      <c r="DU35" s="476"/>
      <c r="DV35" s="476"/>
      <c r="DW35" s="476"/>
      <c r="DX35" s="476"/>
      <c r="DY35" s="476"/>
      <c r="DZ35" s="476"/>
      <c r="EA35" s="476"/>
      <c r="EB35" s="476"/>
      <c r="EC35" s="476"/>
      <c r="ED35" s="476"/>
      <c r="EE35" s="476"/>
      <c r="EF35" s="476"/>
      <c r="EG35" s="476"/>
      <c r="EH35" s="476"/>
      <c r="EI35" s="476"/>
      <c r="EJ35" s="476"/>
      <c r="EK35" s="476"/>
      <c r="EL35" s="476"/>
      <c r="EM35" s="476"/>
      <c r="EN35" s="476"/>
      <c r="EO35" s="476"/>
      <c r="EP35" s="476"/>
      <c r="EQ35" s="476"/>
      <c r="ER35" s="476"/>
      <c r="ES35" s="476"/>
      <c r="ET35" s="476"/>
      <c r="EU35" s="476"/>
      <c r="EV35" s="477"/>
      <c r="EW35" s="458"/>
      <c r="EX35" s="459"/>
      <c r="EY35" s="460"/>
      <c r="EZ35" s="459"/>
      <c r="FA35" s="461"/>
    </row>
    <row r="36" spans="1:157" ht="25.5">
      <c r="A36" s="671" t="s">
        <v>52</v>
      </c>
      <c r="B36" s="678"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c r="BO36" s="440"/>
      <c r="BP36" s="440"/>
      <c r="BQ36" s="440"/>
      <c r="BR36" s="440"/>
      <c r="BS36" s="440"/>
      <c r="BT36" s="440"/>
      <c r="BU36" s="440"/>
      <c r="BV36" s="440"/>
      <c r="BW36" s="440"/>
      <c r="BX36" s="440"/>
      <c r="BY36" s="440"/>
      <c r="BZ36" s="440"/>
      <c r="CA36" s="440"/>
      <c r="CB36" s="440"/>
      <c r="CC36" s="440"/>
      <c r="CD36" s="440"/>
      <c r="CE36" s="440"/>
      <c r="CF36" s="440"/>
      <c r="CG36" s="440"/>
      <c r="CH36" s="440"/>
      <c r="CI36" s="440"/>
      <c r="CJ36" s="440"/>
      <c r="CK36" s="440"/>
      <c r="CL36" s="440"/>
      <c r="CM36" s="440"/>
      <c r="CN36" s="440"/>
      <c r="CO36" s="440"/>
      <c r="CP36" s="440"/>
      <c r="CQ36" s="440"/>
      <c r="CR36" s="440"/>
      <c r="CS36" s="440"/>
      <c r="CT36" s="440"/>
      <c r="CU36" s="440"/>
      <c r="CV36" s="440"/>
      <c r="CW36" s="440"/>
      <c r="CX36" s="440"/>
      <c r="CY36" s="440"/>
      <c r="CZ36" s="440"/>
      <c r="DA36" s="440"/>
      <c r="DB36" s="440"/>
      <c r="DC36" s="440"/>
      <c r="DD36" s="440"/>
      <c r="DE36" s="440"/>
      <c r="DF36" s="440"/>
      <c r="DG36" s="440"/>
      <c r="DH36" s="440"/>
      <c r="DI36" s="440"/>
      <c r="DJ36" s="440"/>
      <c r="DK36" s="440"/>
      <c r="DL36" s="440"/>
      <c r="DM36" s="440"/>
      <c r="DN36" s="440"/>
      <c r="DO36" s="440"/>
      <c r="DP36" s="440"/>
      <c r="DQ36" s="440"/>
      <c r="DR36" s="440"/>
      <c r="DS36" s="440"/>
      <c r="DT36" s="440"/>
      <c r="DU36" s="440"/>
      <c r="DV36" s="440"/>
      <c r="DW36" s="440"/>
      <c r="DX36" s="440"/>
      <c r="DY36" s="440"/>
      <c r="DZ36" s="440"/>
      <c r="EA36" s="440"/>
      <c r="EB36" s="440"/>
      <c r="EC36" s="440"/>
      <c r="ED36" s="440"/>
      <c r="EE36" s="440"/>
      <c r="EF36" s="440"/>
      <c r="EG36" s="440"/>
      <c r="EH36" s="440"/>
      <c r="EI36" s="440"/>
      <c r="EJ36" s="440"/>
      <c r="EK36" s="440"/>
      <c r="EL36" s="440"/>
      <c r="EM36" s="440"/>
      <c r="EN36" s="440"/>
      <c r="EO36" s="440"/>
      <c r="EP36" s="440"/>
      <c r="EQ36" s="440"/>
      <c r="ER36" s="440"/>
      <c r="ES36" s="440"/>
      <c r="ET36" s="440"/>
      <c r="EU36" s="440"/>
      <c r="EV36" s="472"/>
      <c r="EW36" s="64">
        <f>COUNTIF(C36:EV36,"=Met")</f>
        <v>0</v>
      </c>
      <c r="EX36" s="65">
        <f t="shared" ref="EX36" si="17">IF(SUM(EW36,EY36)=0,0,EW36/SUM(EW36,EY36))</f>
        <v>0</v>
      </c>
      <c r="EY36" s="66">
        <f>COUNTIF(C36:EV36,"=Not Met")</f>
        <v>0</v>
      </c>
      <c r="EZ36" s="65">
        <f t="shared" ref="EZ36" si="18">IF(SUM(EW36,EY36)=0,0,EY36/SUM(EW36,EY36))</f>
        <v>0</v>
      </c>
      <c r="FA36" s="67">
        <f>COUNTIF(C36:EV36,"=N/A")</f>
        <v>0</v>
      </c>
    </row>
    <row r="37" spans="1:157" ht="14.25">
      <c r="A37" s="669"/>
      <c r="B37" s="677"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476"/>
      <c r="CF37" s="476"/>
      <c r="CG37" s="476"/>
      <c r="CH37" s="476"/>
      <c r="CI37" s="476"/>
      <c r="CJ37" s="476"/>
      <c r="CK37" s="476"/>
      <c r="CL37" s="476"/>
      <c r="CM37" s="476"/>
      <c r="CN37" s="476"/>
      <c r="CO37" s="476"/>
      <c r="CP37" s="476"/>
      <c r="CQ37" s="476"/>
      <c r="CR37" s="476"/>
      <c r="CS37" s="476"/>
      <c r="CT37" s="476"/>
      <c r="CU37" s="476"/>
      <c r="CV37" s="476"/>
      <c r="CW37" s="476"/>
      <c r="CX37" s="476"/>
      <c r="CY37" s="476"/>
      <c r="CZ37" s="476"/>
      <c r="DA37" s="476"/>
      <c r="DB37" s="476"/>
      <c r="DC37" s="476"/>
      <c r="DD37" s="476"/>
      <c r="DE37" s="476"/>
      <c r="DF37" s="476"/>
      <c r="DG37" s="476"/>
      <c r="DH37" s="476"/>
      <c r="DI37" s="476"/>
      <c r="DJ37" s="476"/>
      <c r="DK37" s="476"/>
      <c r="DL37" s="476"/>
      <c r="DM37" s="476"/>
      <c r="DN37" s="476"/>
      <c r="DO37" s="476"/>
      <c r="DP37" s="476"/>
      <c r="DQ37" s="476"/>
      <c r="DR37" s="476"/>
      <c r="DS37" s="476"/>
      <c r="DT37" s="476"/>
      <c r="DU37" s="476"/>
      <c r="DV37" s="476"/>
      <c r="DW37" s="476"/>
      <c r="DX37" s="476"/>
      <c r="DY37" s="476"/>
      <c r="DZ37" s="476"/>
      <c r="EA37" s="476"/>
      <c r="EB37" s="476"/>
      <c r="EC37" s="476"/>
      <c r="ED37" s="476"/>
      <c r="EE37" s="476"/>
      <c r="EF37" s="476"/>
      <c r="EG37" s="476"/>
      <c r="EH37" s="476"/>
      <c r="EI37" s="476"/>
      <c r="EJ37" s="476"/>
      <c r="EK37" s="476"/>
      <c r="EL37" s="476"/>
      <c r="EM37" s="476"/>
      <c r="EN37" s="476"/>
      <c r="EO37" s="476"/>
      <c r="EP37" s="476"/>
      <c r="EQ37" s="476"/>
      <c r="ER37" s="476"/>
      <c r="ES37" s="476"/>
      <c r="ET37" s="476"/>
      <c r="EU37" s="476"/>
      <c r="EV37" s="477"/>
      <c r="EW37" s="458"/>
      <c r="EX37" s="459"/>
      <c r="EY37" s="460"/>
      <c r="EZ37" s="459"/>
      <c r="FA37" s="461"/>
    </row>
    <row r="38" spans="1:157" ht="14.25">
      <c r="A38" s="671" t="s">
        <v>53</v>
      </c>
      <c r="B38" s="674"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0"/>
      <c r="BR38" s="440"/>
      <c r="BS38" s="440"/>
      <c r="BT38" s="440"/>
      <c r="BU38" s="440"/>
      <c r="BV38" s="440"/>
      <c r="BW38" s="440"/>
      <c r="BX38" s="440"/>
      <c r="BY38" s="440"/>
      <c r="BZ38" s="440"/>
      <c r="CA38" s="440"/>
      <c r="CB38" s="440"/>
      <c r="CC38" s="440"/>
      <c r="CD38" s="440"/>
      <c r="CE38" s="440"/>
      <c r="CF38" s="440"/>
      <c r="CG38" s="440"/>
      <c r="CH38" s="440"/>
      <c r="CI38" s="440"/>
      <c r="CJ38" s="440"/>
      <c r="CK38" s="440"/>
      <c r="CL38" s="440"/>
      <c r="CM38" s="440"/>
      <c r="CN38" s="440"/>
      <c r="CO38" s="440"/>
      <c r="CP38" s="440"/>
      <c r="CQ38" s="440"/>
      <c r="CR38" s="440"/>
      <c r="CS38" s="440"/>
      <c r="CT38" s="440"/>
      <c r="CU38" s="440"/>
      <c r="CV38" s="440"/>
      <c r="CW38" s="440"/>
      <c r="CX38" s="440"/>
      <c r="CY38" s="440"/>
      <c r="CZ38" s="440"/>
      <c r="DA38" s="440"/>
      <c r="DB38" s="440"/>
      <c r="DC38" s="440"/>
      <c r="DD38" s="440"/>
      <c r="DE38" s="440"/>
      <c r="DF38" s="440"/>
      <c r="DG38" s="440"/>
      <c r="DH38" s="440"/>
      <c r="DI38" s="440"/>
      <c r="DJ38" s="440"/>
      <c r="DK38" s="440"/>
      <c r="DL38" s="440"/>
      <c r="DM38" s="440"/>
      <c r="DN38" s="440"/>
      <c r="DO38" s="440"/>
      <c r="DP38" s="440"/>
      <c r="DQ38" s="440"/>
      <c r="DR38" s="440"/>
      <c r="DS38" s="440"/>
      <c r="DT38" s="440"/>
      <c r="DU38" s="440"/>
      <c r="DV38" s="440"/>
      <c r="DW38" s="440"/>
      <c r="DX38" s="440"/>
      <c r="DY38" s="440"/>
      <c r="DZ38" s="440"/>
      <c r="EA38" s="440"/>
      <c r="EB38" s="440"/>
      <c r="EC38" s="440"/>
      <c r="ED38" s="440"/>
      <c r="EE38" s="440"/>
      <c r="EF38" s="440"/>
      <c r="EG38" s="440"/>
      <c r="EH38" s="440"/>
      <c r="EI38" s="440"/>
      <c r="EJ38" s="440"/>
      <c r="EK38" s="440"/>
      <c r="EL38" s="440"/>
      <c r="EM38" s="440"/>
      <c r="EN38" s="440"/>
      <c r="EO38" s="440"/>
      <c r="EP38" s="440"/>
      <c r="EQ38" s="440"/>
      <c r="ER38" s="440"/>
      <c r="ES38" s="440"/>
      <c r="ET38" s="440"/>
      <c r="EU38" s="440"/>
      <c r="EV38" s="472"/>
      <c r="EW38" s="64">
        <f>COUNTIF(C38:EV38,"=Met")</f>
        <v>0</v>
      </c>
      <c r="EX38" s="65">
        <f t="shared" ref="EX38" si="19">IF(SUM(EW38,EY38)=0,0,EW38/SUM(EW38,EY38))</f>
        <v>0</v>
      </c>
      <c r="EY38" s="66">
        <f>COUNTIF(C38:EV38,"=Not Met")</f>
        <v>0</v>
      </c>
      <c r="EZ38" s="65">
        <f t="shared" ref="EZ38" si="20">IF(SUM(EW38,EY38)=0,0,EY38/SUM(EW38,EY38))</f>
        <v>0</v>
      </c>
      <c r="FA38" s="67">
        <f>COUNTIF(C38:EV38,"=N/A")</f>
        <v>0</v>
      </c>
    </row>
    <row r="39" spans="1:157" ht="14.25">
      <c r="A39" s="669"/>
      <c r="B39" s="677"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6"/>
      <c r="AN39" s="476"/>
      <c r="AO39" s="476"/>
      <c r="AP39" s="476"/>
      <c r="AQ39" s="476"/>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c r="BT39" s="476"/>
      <c r="BU39" s="476"/>
      <c r="BV39" s="476"/>
      <c r="BW39" s="476"/>
      <c r="BX39" s="476"/>
      <c r="BY39" s="476"/>
      <c r="BZ39" s="476"/>
      <c r="CA39" s="476"/>
      <c r="CB39" s="476"/>
      <c r="CC39" s="476"/>
      <c r="CD39" s="476"/>
      <c r="CE39" s="476"/>
      <c r="CF39" s="476"/>
      <c r="CG39" s="476"/>
      <c r="CH39" s="476"/>
      <c r="CI39" s="476"/>
      <c r="CJ39" s="476"/>
      <c r="CK39" s="476"/>
      <c r="CL39" s="476"/>
      <c r="CM39" s="476"/>
      <c r="CN39" s="476"/>
      <c r="CO39" s="476"/>
      <c r="CP39" s="476"/>
      <c r="CQ39" s="476"/>
      <c r="CR39" s="476"/>
      <c r="CS39" s="476"/>
      <c r="CT39" s="476"/>
      <c r="CU39" s="476"/>
      <c r="CV39" s="476"/>
      <c r="CW39" s="476"/>
      <c r="CX39" s="476"/>
      <c r="CY39" s="476"/>
      <c r="CZ39" s="476"/>
      <c r="DA39" s="476"/>
      <c r="DB39" s="476"/>
      <c r="DC39" s="476"/>
      <c r="DD39" s="476"/>
      <c r="DE39" s="476"/>
      <c r="DF39" s="476"/>
      <c r="DG39" s="476"/>
      <c r="DH39" s="476"/>
      <c r="DI39" s="476"/>
      <c r="DJ39" s="476"/>
      <c r="DK39" s="476"/>
      <c r="DL39" s="476"/>
      <c r="DM39" s="476"/>
      <c r="DN39" s="476"/>
      <c r="DO39" s="476"/>
      <c r="DP39" s="476"/>
      <c r="DQ39" s="476"/>
      <c r="DR39" s="476"/>
      <c r="DS39" s="476"/>
      <c r="DT39" s="476"/>
      <c r="DU39" s="476"/>
      <c r="DV39" s="476"/>
      <c r="DW39" s="476"/>
      <c r="DX39" s="476"/>
      <c r="DY39" s="476"/>
      <c r="DZ39" s="476"/>
      <c r="EA39" s="476"/>
      <c r="EB39" s="476"/>
      <c r="EC39" s="476"/>
      <c r="ED39" s="476"/>
      <c r="EE39" s="476"/>
      <c r="EF39" s="476"/>
      <c r="EG39" s="476"/>
      <c r="EH39" s="476"/>
      <c r="EI39" s="476"/>
      <c r="EJ39" s="476"/>
      <c r="EK39" s="476"/>
      <c r="EL39" s="476"/>
      <c r="EM39" s="476"/>
      <c r="EN39" s="476"/>
      <c r="EO39" s="476"/>
      <c r="EP39" s="476"/>
      <c r="EQ39" s="476"/>
      <c r="ER39" s="476"/>
      <c r="ES39" s="476"/>
      <c r="ET39" s="476"/>
      <c r="EU39" s="476"/>
      <c r="EV39" s="477"/>
      <c r="EW39" s="458"/>
      <c r="EX39" s="459"/>
      <c r="EY39" s="460"/>
      <c r="EZ39" s="459"/>
      <c r="FA39" s="461"/>
    </row>
    <row r="40" spans="1:157" ht="25.5">
      <c r="A40" s="671" t="s">
        <v>54</v>
      </c>
      <c r="B40" s="674"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0"/>
      <c r="BI40" s="440"/>
      <c r="BJ40" s="440"/>
      <c r="BK40" s="440"/>
      <c r="BL40" s="440"/>
      <c r="BM40" s="440"/>
      <c r="BN40" s="440"/>
      <c r="BO40" s="440"/>
      <c r="BP40" s="440"/>
      <c r="BQ40" s="440"/>
      <c r="BR40" s="440"/>
      <c r="BS40" s="440"/>
      <c r="BT40" s="440"/>
      <c r="BU40" s="440"/>
      <c r="BV40" s="440"/>
      <c r="BW40" s="440"/>
      <c r="BX40" s="440"/>
      <c r="BY40" s="440"/>
      <c r="BZ40" s="440"/>
      <c r="CA40" s="440"/>
      <c r="CB40" s="440"/>
      <c r="CC40" s="440"/>
      <c r="CD40" s="440"/>
      <c r="CE40" s="440"/>
      <c r="CF40" s="440"/>
      <c r="CG40" s="440"/>
      <c r="CH40" s="440"/>
      <c r="CI40" s="440"/>
      <c r="CJ40" s="440"/>
      <c r="CK40" s="440"/>
      <c r="CL40" s="440"/>
      <c r="CM40" s="440"/>
      <c r="CN40" s="440"/>
      <c r="CO40" s="440"/>
      <c r="CP40" s="440"/>
      <c r="CQ40" s="440"/>
      <c r="CR40" s="440"/>
      <c r="CS40" s="440"/>
      <c r="CT40" s="440"/>
      <c r="CU40" s="440"/>
      <c r="CV40" s="440"/>
      <c r="CW40" s="440"/>
      <c r="CX40" s="440"/>
      <c r="CY40" s="440"/>
      <c r="CZ40" s="440"/>
      <c r="DA40" s="440"/>
      <c r="DB40" s="440"/>
      <c r="DC40" s="440"/>
      <c r="DD40" s="440"/>
      <c r="DE40" s="440"/>
      <c r="DF40" s="440"/>
      <c r="DG40" s="440"/>
      <c r="DH40" s="440"/>
      <c r="DI40" s="440"/>
      <c r="DJ40" s="440"/>
      <c r="DK40" s="440"/>
      <c r="DL40" s="440"/>
      <c r="DM40" s="440"/>
      <c r="DN40" s="440"/>
      <c r="DO40" s="440"/>
      <c r="DP40" s="440"/>
      <c r="DQ40" s="440"/>
      <c r="DR40" s="440"/>
      <c r="DS40" s="440"/>
      <c r="DT40" s="440"/>
      <c r="DU40" s="440"/>
      <c r="DV40" s="440"/>
      <c r="DW40" s="440"/>
      <c r="DX40" s="440"/>
      <c r="DY40" s="440"/>
      <c r="DZ40" s="440"/>
      <c r="EA40" s="440"/>
      <c r="EB40" s="440"/>
      <c r="EC40" s="440"/>
      <c r="ED40" s="440"/>
      <c r="EE40" s="440"/>
      <c r="EF40" s="440"/>
      <c r="EG40" s="440"/>
      <c r="EH40" s="440"/>
      <c r="EI40" s="440"/>
      <c r="EJ40" s="440"/>
      <c r="EK40" s="440"/>
      <c r="EL40" s="440"/>
      <c r="EM40" s="440"/>
      <c r="EN40" s="440"/>
      <c r="EO40" s="440"/>
      <c r="EP40" s="440"/>
      <c r="EQ40" s="440"/>
      <c r="ER40" s="440"/>
      <c r="ES40" s="440"/>
      <c r="ET40" s="440"/>
      <c r="EU40" s="440"/>
      <c r="EV40" s="472"/>
      <c r="EW40" s="64">
        <f>COUNTIF(C40:EV40,"=Met")</f>
        <v>0</v>
      </c>
      <c r="EX40" s="65">
        <f t="shared" ref="EX40" si="21">IF(SUM(EW40,EY40)=0,0,EW40/SUM(EW40,EY40))</f>
        <v>0</v>
      </c>
      <c r="EY40" s="66">
        <f>COUNTIF(C40:EV40,"=Not Met")</f>
        <v>0</v>
      </c>
      <c r="EZ40" s="65">
        <f t="shared" ref="EZ40" si="22">IF(SUM(EW40,EY40)=0,0,EY40/SUM(EW40,EY40))</f>
        <v>0</v>
      </c>
      <c r="FA40" s="67">
        <f>COUNTIF(C40:EV40,"=N/A")</f>
        <v>0</v>
      </c>
    </row>
    <row r="41" spans="1:157" ht="15" thickBot="1">
      <c r="A41" s="687"/>
      <c r="B41" s="688" t="s">
        <v>175</v>
      </c>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c r="BT41" s="689"/>
      <c r="BU41" s="689"/>
      <c r="BV41" s="689"/>
      <c r="BW41" s="689"/>
      <c r="BX41" s="689"/>
      <c r="BY41" s="689"/>
      <c r="BZ41" s="689"/>
      <c r="CA41" s="689"/>
      <c r="CB41" s="689"/>
      <c r="CC41" s="689"/>
      <c r="CD41" s="689"/>
      <c r="CE41" s="689"/>
      <c r="CF41" s="689"/>
      <c r="CG41" s="689"/>
      <c r="CH41" s="689"/>
      <c r="CI41" s="689"/>
      <c r="CJ41" s="689"/>
      <c r="CK41" s="689"/>
      <c r="CL41" s="689"/>
      <c r="CM41" s="689"/>
      <c r="CN41" s="689"/>
      <c r="CO41" s="689"/>
      <c r="CP41" s="689"/>
      <c r="CQ41" s="689"/>
      <c r="CR41" s="689"/>
      <c r="CS41" s="689"/>
      <c r="CT41" s="689"/>
      <c r="CU41" s="689"/>
      <c r="CV41" s="689"/>
      <c r="CW41" s="689"/>
      <c r="CX41" s="689"/>
      <c r="CY41" s="689"/>
      <c r="CZ41" s="689"/>
      <c r="DA41" s="689"/>
      <c r="DB41" s="689"/>
      <c r="DC41" s="689"/>
      <c r="DD41" s="689"/>
      <c r="DE41" s="689"/>
      <c r="DF41" s="689"/>
      <c r="DG41" s="689"/>
      <c r="DH41" s="689"/>
      <c r="DI41" s="689"/>
      <c r="DJ41" s="689"/>
      <c r="DK41" s="689"/>
      <c r="DL41" s="689"/>
      <c r="DM41" s="689"/>
      <c r="DN41" s="689"/>
      <c r="DO41" s="689"/>
      <c r="DP41" s="689"/>
      <c r="DQ41" s="689"/>
      <c r="DR41" s="689"/>
      <c r="DS41" s="689"/>
      <c r="DT41" s="689"/>
      <c r="DU41" s="689"/>
      <c r="DV41" s="689"/>
      <c r="DW41" s="689"/>
      <c r="DX41" s="689"/>
      <c r="DY41" s="689"/>
      <c r="DZ41" s="689"/>
      <c r="EA41" s="689"/>
      <c r="EB41" s="689"/>
      <c r="EC41" s="689"/>
      <c r="ED41" s="689"/>
      <c r="EE41" s="689"/>
      <c r="EF41" s="689"/>
      <c r="EG41" s="689"/>
      <c r="EH41" s="689"/>
      <c r="EI41" s="689"/>
      <c r="EJ41" s="689"/>
      <c r="EK41" s="689"/>
      <c r="EL41" s="689"/>
      <c r="EM41" s="689"/>
      <c r="EN41" s="689"/>
      <c r="EO41" s="689"/>
      <c r="EP41" s="689"/>
      <c r="EQ41" s="689"/>
      <c r="ER41" s="689"/>
      <c r="ES41" s="689"/>
      <c r="ET41" s="689"/>
      <c r="EU41" s="689"/>
      <c r="EV41" s="690"/>
      <c r="EW41" s="691"/>
      <c r="EX41" s="692"/>
      <c r="EY41" s="693"/>
      <c r="EZ41" s="692"/>
      <c r="FA41" s="694"/>
    </row>
    <row r="42" spans="1:157" ht="51.75" thickTop="1">
      <c r="A42" s="673" t="s">
        <v>295</v>
      </c>
      <c r="B42" s="674" t="s">
        <v>298</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7"/>
      <c r="BY42" s="487"/>
      <c r="BZ42" s="487"/>
      <c r="CA42" s="487"/>
      <c r="CB42" s="487"/>
      <c r="CC42" s="487"/>
      <c r="CD42" s="487"/>
      <c r="CE42" s="487"/>
      <c r="CF42" s="487"/>
      <c r="CG42" s="487"/>
      <c r="CH42" s="487"/>
      <c r="CI42" s="487"/>
      <c r="CJ42" s="487"/>
      <c r="CK42" s="487"/>
      <c r="CL42" s="487"/>
      <c r="CM42" s="487"/>
      <c r="CN42" s="487"/>
      <c r="CO42" s="487"/>
      <c r="CP42" s="487"/>
      <c r="CQ42" s="487"/>
      <c r="CR42" s="487"/>
      <c r="CS42" s="487"/>
      <c r="CT42" s="487"/>
      <c r="CU42" s="487"/>
      <c r="CV42" s="487"/>
      <c r="CW42" s="487"/>
      <c r="CX42" s="487"/>
      <c r="CY42" s="487"/>
      <c r="CZ42" s="487"/>
      <c r="DA42" s="487"/>
      <c r="DB42" s="487"/>
      <c r="DC42" s="487"/>
      <c r="DD42" s="487"/>
      <c r="DE42" s="487"/>
      <c r="DF42" s="487"/>
      <c r="DG42" s="487"/>
      <c r="DH42" s="487"/>
      <c r="DI42" s="487"/>
      <c r="DJ42" s="487"/>
      <c r="DK42" s="487"/>
      <c r="DL42" s="487"/>
      <c r="DM42" s="487"/>
      <c r="DN42" s="487"/>
      <c r="DO42" s="487"/>
      <c r="DP42" s="487"/>
      <c r="DQ42" s="487"/>
      <c r="DR42" s="487"/>
      <c r="DS42" s="487"/>
      <c r="DT42" s="487"/>
      <c r="DU42" s="487"/>
      <c r="DV42" s="487"/>
      <c r="DW42" s="487"/>
      <c r="DX42" s="487"/>
      <c r="DY42" s="487"/>
      <c r="DZ42" s="487"/>
      <c r="EA42" s="487"/>
      <c r="EB42" s="487"/>
      <c r="EC42" s="487"/>
      <c r="ED42" s="487"/>
      <c r="EE42" s="487"/>
      <c r="EF42" s="487"/>
      <c r="EG42" s="487"/>
      <c r="EH42" s="487"/>
      <c r="EI42" s="487"/>
      <c r="EJ42" s="487"/>
      <c r="EK42" s="487"/>
      <c r="EL42" s="487"/>
      <c r="EM42" s="487"/>
      <c r="EN42" s="487"/>
      <c r="EO42" s="487"/>
      <c r="EP42" s="487"/>
      <c r="EQ42" s="487"/>
      <c r="ER42" s="487"/>
      <c r="ES42" s="487"/>
      <c r="ET42" s="487"/>
      <c r="EU42" s="487"/>
      <c r="EV42" s="486"/>
      <c r="EW42" s="680">
        <f>COUNTIF(C42:EV42,"=Met")</f>
        <v>0</v>
      </c>
      <c r="EX42" s="681">
        <f t="shared" ref="EX42" si="23">IF(SUM(EW42,EY42)=0,0,EW42/SUM(EW42,EY42))</f>
        <v>0</v>
      </c>
      <c r="EY42" s="682">
        <f>COUNTIF(C42:EV42,"=Not Met")</f>
        <v>0</v>
      </c>
      <c r="EZ42" s="681">
        <f t="shared" ref="EZ42" si="24">IF(SUM(EW42,EY42)=0,0,EY42/SUM(EW42,EY42))</f>
        <v>0</v>
      </c>
      <c r="FA42" s="683">
        <f>COUNTIF(C42:EV42,"=N/A")</f>
        <v>0</v>
      </c>
    </row>
    <row r="43" spans="1:157" ht="14.25">
      <c r="A43" s="669"/>
      <c r="B43" s="677" t="s">
        <v>175</v>
      </c>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6"/>
      <c r="BD43" s="476"/>
      <c r="BE43" s="476"/>
      <c r="BF43" s="476"/>
      <c r="BG43" s="476"/>
      <c r="BH43" s="476"/>
      <c r="BI43" s="476"/>
      <c r="BJ43" s="476"/>
      <c r="BK43" s="476"/>
      <c r="BL43" s="476"/>
      <c r="BM43" s="476"/>
      <c r="BN43" s="476"/>
      <c r="BO43" s="476"/>
      <c r="BP43" s="476"/>
      <c r="BQ43" s="476"/>
      <c r="BR43" s="476"/>
      <c r="BS43" s="476"/>
      <c r="BT43" s="476"/>
      <c r="BU43" s="476"/>
      <c r="BV43" s="476"/>
      <c r="BW43" s="476"/>
      <c r="BX43" s="476"/>
      <c r="BY43" s="476"/>
      <c r="BZ43" s="476"/>
      <c r="CA43" s="476"/>
      <c r="CB43" s="476"/>
      <c r="CC43" s="476"/>
      <c r="CD43" s="476"/>
      <c r="CE43" s="476"/>
      <c r="CF43" s="476"/>
      <c r="CG43" s="476"/>
      <c r="CH43" s="476"/>
      <c r="CI43" s="476"/>
      <c r="CJ43" s="476"/>
      <c r="CK43" s="476"/>
      <c r="CL43" s="476"/>
      <c r="CM43" s="476"/>
      <c r="CN43" s="476"/>
      <c r="CO43" s="476"/>
      <c r="CP43" s="476"/>
      <c r="CQ43" s="476"/>
      <c r="CR43" s="476"/>
      <c r="CS43" s="476"/>
      <c r="CT43" s="476"/>
      <c r="CU43" s="476"/>
      <c r="CV43" s="476"/>
      <c r="CW43" s="476"/>
      <c r="CX43" s="476"/>
      <c r="CY43" s="476"/>
      <c r="CZ43" s="476"/>
      <c r="DA43" s="476"/>
      <c r="DB43" s="476"/>
      <c r="DC43" s="476"/>
      <c r="DD43" s="476"/>
      <c r="DE43" s="476"/>
      <c r="DF43" s="476"/>
      <c r="DG43" s="476"/>
      <c r="DH43" s="476"/>
      <c r="DI43" s="476"/>
      <c r="DJ43" s="476"/>
      <c r="DK43" s="476"/>
      <c r="DL43" s="476"/>
      <c r="DM43" s="476"/>
      <c r="DN43" s="476"/>
      <c r="DO43" s="476"/>
      <c r="DP43" s="476"/>
      <c r="DQ43" s="476"/>
      <c r="DR43" s="476"/>
      <c r="DS43" s="476"/>
      <c r="DT43" s="476"/>
      <c r="DU43" s="476"/>
      <c r="DV43" s="476"/>
      <c r="DW43" s="476"/>
      <c r="DX43" s="476"/>
      <c r="DY43" s="476"/>
      <c r="DZ43" s="476"/>
      <c r="EA43" s="476"/>
      <c r="EB43" s="476"/>
      <c r="EC43" s="476"/>
      <c r="ED43" s="476"/>
      <c r="EE43" s="476"/>
      <c r="EF43" s="476"/>
      <c r="EG43" s="476"/>
      <c r="EH43" s="476"/>
      <c r="EI43" s="476"/>
      <c r="EJ43" s="476"/>
      <c r="EK43" s="476"/>
      <c r="EL43" s="476"/>
      <c r="EM43" s="476"/>
      <c r="EN43" s="476"/>
      <c r="EO43" s="476"/>
      <c r="EP43" s="476"/>
      <c r="EQ43" s="476"/>
      <c r="ER43" s="476"/>
      <c r="ES43" s="476"/>
      <c r="ET43" s="476"/>
      <c r="EU43" s="476"/>
      <c r="EV43" s="477"/>
      <c r="EW43" s="458"/>
      <c r="EX43" s="459"/>
      <c r="EY43" s="460"/>
      <c r="EZ43" s="459"/>
      <c r="FA43" s="461"/>
    </row>
    <row r="44" spans="1:157" ht="76.5">
      <c r="A44" s="671" t="s">
        <v>296</v>
      </c>
      <c r="B44" s="674" t="s">
        <v>297</v>
      </c>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0"/>
      <c r="BC44" s="440"/>
      <c r="BD44" s="440"/>
      <c r="BE44" s="440"/>
      <c r="BF44" s="440"/>
      <c r="BG44" s="440"/>
      <c r="BH44" s="440"/>
      <c r="BI44" s="440"/>
      <c r="BJ44" s="440"/>
      <c r="BK44" s="440"/>
      <c r="BL44" s="440"/>
      <c r="BM44" s="440"/>
      <c r="BN44" s="440"/>
      <c r="BO44" s="440"/>
      <c r="BP44" s="440"/>
      <c r="BQ44" s="440"/>
      <c r="BR44" s="440"/>
      <c r="BS44" s="440"/>
      <c r="BT44" s="440"/>
      <c r="BU44" s="440"/>
      <c r="BV44" s="440"/>
      <c r="BW44" s="440"/>
      <c r="BX44" s="440"/>
      <c r="BY44" s="440"/>
      <c r="BZ44" s="440"/>
      <c r="CA44" s="440"/>
      <c r="CB44" s="440"/>
      <c r="CC44" s="440"/>
      <c r="CD44" s="440"/>
      <c r="CE44" s="440"/>
      <c r="CF44" s="440"/>
      <c r="CG44" s="440"/>
      <c r="CH44" s="440"/>
      <c r="CI44" s="440"/>
      <c r="CJ44" s="440"/>
      <c r="CK44" s="440"/>
      <c r="CL44" s="440"/>
      <c r="CM44" s="440"/>
      <c r="CN44" s="440"/>
      <c r="CO44" s="440"/>
      <c r="CP44" s="440"/>
      <c r="CQ44" s="440"/>
      <c r="CR44" s="440"/>
      <c r="CS44" s="440"/>
      <c r="CT44" s="440"/>
      <c r="CU44" s="440"/>
      <c r="CV44" s="440"/>
      <c r="CW44" s="440"/>
      <c r="CX44" s="440"/>
      <c r="CY44" s="440"/>
      <c r="CZ44" s="440"/>
      <c r="DA44" s="440"/>
      <c r="DB44" s="440"/>
      <c r="DC44" s="440"/>
      <c r="DD44" s="440"/>
      <c r="DE44" s="440"/>
      <c r="DF44" s="440"/>
      <c r="DG44" s="440"/>
      <c r="DH44" s="440"/>
      <c r="DI44" s="440"/>
      <c r="DJ44" s="440"/>
      <c r="DK44" s="440"/>
      <c r="DL44" s="440"/>
      <c r="DM44" s="440"/>
      <c r="DN44" s="440"/>
      <c r="DO44" s="440"/>
      <c r="DP44" s="440"/>
      <c r="DQ44" s="440"/>
      <c r="DR44" s="440"/>
      <c r="DS44" s="440"/>
      <c r="DT44" s="440"/>
      <c r="DU44" s="440"/>
      <c r="DV44" s="440"/>
      <c r="DW44" s="440"/>
      <c r="DX44" s="440"/>
      <c r="DY44" s="440"/>
      <c r="DZ44" s="440"/>
      <c r="EA44" s="440"/>
      <c r="EB44" s="440"/>
      <c r="EC44" s="440"/>
      <c r="ED44" s="440"/>
      <c r="EE44" s="440"/>
      <c r="EF44" s="440"/>
      <c r="EG44" s="440"/>
      <c r="EH44" s="440"/>
      <c r="EI44" s="440"/>
      <c r="EJ44" s="440"/>
      <c r="EK44" s="440"/>
      <c r="EL44" s="440"/>
      <c r="EM44" s="440"/>
      <c r="EN44" s="440"/>
      <c r="EO44" s="440"/>
      <c r="EP44" s="440"/>
      <c r="EQ44" s="440"/>
      <c r="ER44" s="440"/>
      <c r="ES44" s="440"/>
      <c r="ET44" s="440"/>
      <c r="EU44" s="440"/>
      <c r="EV44" s="472"/>
      <c r="EW44" s="64">
        <f>COUNTIF(C44:EV44,"=Met")</f>
        <v>0</v>
      </c>
      <c r="EX44" s="65">
        <f t="shared" si="7"/>
        <v>0</v>
      </c>
      <c r="EY44" s="66">
        <f>COUNTIF(C44:EV44,"=Not Met")</f>
        <v>0</v>
      </c>
      <c r="EZ44" s="65">
        <f t="shared" si="8"/>
        <v>0</v>
      </c>
      <c r="FA44" s="67">
        <f>COUNTIF(C44:EV44,"=N/A")</f>
        <v>0</v>
      </c>
    </row>
    <row r="45" spans="1:157" ht="15" thickBot="1">
      <c r="A45" s="672"/>
      <c r="B45" s="679" t="s">
        <v>175</v>
      </c>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8"/>
      <c r="AW45" s="478"/>
      <c r="AX45" s="478"/>
      <c r="AY45" s="478"/>
      <c r="AZ45" s="478"/>
      <c r="BA45" s="478"/>
      <c r="BB45" s="478"/>
      <c r="BC45" s="478"/>
      <c r="BD45" s="478"/>
      <c r="BE45" s="478"/>
      <c r="BF45" s="478"/>
      <c r="BG45" s="478"/>
      <c r="BH45" s="478"/>
      <c r="BI45" s="478"/>
      <c r="BJ45" s="478"/>
      <c r="BK45" s="478"/>
      <c r="BL45" s="478"/>
      <c r="BM45" s="478"/>
      <c r="BN45" s="478"/>
      <c r="BO45" s="478"/>
      <c r="BP45" s="478"/>
      <c r="BQ45" s="478"/>
      <c r="BR45" s="478"/>
      <c r="BS45" s="478"/>
      <c r="BT45" s="478"/>
      <c r="BU45" s="478"/>
      <c r="BV45" s="478"/>
      <c r="BW45" s="478"/>
      <c r="BX45" s="478"/>
      <c r="BY45" s="478"/>
      <c r="BZ45" s="478"/>
      <c r="CA45" s="478"/>
      <c r="CB45" s="478"/>
      <c r="CC45" s="478"/>
      <c r="CD45" s="478"/>
      <c r="CE45" s="478"/>
      <c r="CF45" s="478"/>
      <c r="CG45" s="478"/>
      <c r="CH45" s="478"/>
      <c r="CI45" s="478"/>
      <c r="CJ45" s="478"/>
      <c r="CK45" s="478"/>
      <c r="CL45" s="478"/>
      <c r="CM45" s="478"/>
      <c r="CN45" s="478"/>
      <c r="CO45" s="478"/>
      <c r="CP45" s="478"/>
      <c r="CQ45" s="478"/>
      <c r="CR45" s="478"/>
      <c r="CS45" s="478"/>
      <c r="CT45" s="478"/>
      <c r="CU45" s="478"/>
      <c r="CV45" s="478"/>
      <c r="CW45" s="478"/>
      <c r="CX45" s="478"/>
      <c r="CY45" s="478"/>
      <c r="CZ45" s="478"/>
      <c r="DA45" s="478"/>
      <c r="DB45" s="478"/>
      <c r="DC45" s="478"/>
      <c r="DD45" s="478"/>
      <c r="DE45" s="478"/>
      <c r="DF45" s="478"/>
      <c r="DG45" s="478"/>
      <c r="DH45" s="478"/>
      <c r="DI45" s="478"/>
      <c r="DJ45" s="478"/>
      <c r="DK45" s="478"/>
      <c r="DL45" s="478"/>
      <c r="DM45" s="478"/>
      <c r="DN45" s="478"/>
      <c r="DO45" s="478"/>
      <c r="DP45" s="478"/>
      <c r="DQ45" s="478"/>
      <c r="DR45" s="478"/>
      <c r="DS45" s="478"/>
      <c r="DT45" s="478"/>
      <c r="DU45" s="478"/>
      <c r="DV45" s="478"/>
      <c r="DW45" s="478"/>
      <c r="DX45" s="478"/>
      <c r="DY45" s="478"/>
      <c r="DZ45" s="478"/>
      <c r="EA45" s="478"/>
      <c r="EB45" s="478"/>
      <c r="EC45" s="478"/>
      <c r="ED45" s="478"/>
      <c r="EE45" s="478"/>
      <c r="EF45" s="478"/>
      <c r="EG45" s="478"/>
      <c r="EH45" s="478"/>
      <c r="EI45" s="478"/>
      <c r="EJ45" s="478"/>
      <c r="EK45" s="478"/>
      <c r="EL45" s="478"/>
      <c r="EM45" s="478"/>
      <c r="EN45" s="478"/>
      <c r="EO45" s="478"/>
      <c r="EP45" s="478"/>
      <c r="EQ45" s="478"/>
      <c r="ER45" s="478"/>
      <c r="ES45" s="478"/>
      <c r="ET45" s="478"/>
      <c r="EU45" s="478"/>
      <c r="EV45" s="479"/>
      <c r="EW45" s="462"/>
      <c r="EX45" s="463"/>
      <c r="EY45" s="464"/>
      <c r="EZ45" s="463"/>
      <c r="FA45" s="465"/>
    </row>
    <row r="46" spans="1:157" ht="17.25" thickBot="1">
      <c r="B46" s="446"/>
    </row>
    <row r="47" spans="1:157" s="204" customFormat="1" ht="13.9" customHeight="1">
      <c r="A47" s="273"/>
      <c r="B47" s="275" t="s">
        <v>56</v>
      </c>
      <c r="C47" s="276">
        <f t="shared" ref="C47:EV47" si="25">COUNTIF(C14:C45,"=Met")</f>
        <v>0</v>
      </c>
      <c r="D47" s="277">
        <f t="shared" si="25"/>
        <v>0</v>
      </c>
      <c r="E47" s="277">
        <f t="shared" si="25"/>
        <v>0</v>
      </c>
      <c r="F47" s="277">
        <f t="shared" ref="F47:I47" si="26">COUNTIF(F14:F45,"=Met")</f>
        <v>0</v>
      </c>
      <c r="G47" s="277">
        <f t="shared" si="26"/>
        <v>0</v>
      </c>
      <c r="H47" s="277">
        <f t="shared" si="26"/>
        <v>0</v>
      </c>
      <c r="I47" s="277">
        <f t="shared" si="26"/>
        <v>0</v>
      </c>
      <c r="J47" s="277">
        <f t="shared" ref="J47:BU47" si="27">COUNTIF(J14:J45,"=Met")</f>
        <v>0</v>
      </c>
      <c r="K47" s="277">
        <f t="shared" si="27"/>
        <v>0</v>
      </c>
      <c r="L47" s="278">
        <f t="shared" si="27"/>
        <v>0</v>
      </c>
      <c r="M47" s="276">
        <f t="shared" si="27"/>
        <v>0</v>
      </c>
      <c r="N47" s="277">
        <f t="shared" si="27"/>
        <v>0</v>
      </c>
      <c r="O47" s="277">
        <f t="shared" si="27"/>
        <v>0</v>
      </c>
      <c r="P47" s="277">
        <f t="shared" si="27"/>
        <v>0</v>
      </c>
      <c r="Q47" s="277">
        <f t="shared" si="27"/>
        <v>0</v>
      </c>
      <c r="R47" s="277">
        <f t="shared" si="27"/>
        <v>0</v>
      </c>
      <c r="S47" s="277">
        <f t="shared" si="27"/>
        <v>0</v>
      </c>
      <c r="T47" s="277">
        <f t="shared" si="27"/>
        <v>0</v>
      </c>
      <c r="U47" s="277">
        <f t="shared" si="27"/>
        <v>0</v>
      </c>
      <c r="V47" s="278">
        <f t="shared" si="27"/>
        <v>0</v>
      </c>
      <c r="W47" s="276">
        <f t="shared" si="27"/>
        <v>0</v>
      </c>
      <c r="X47" s="277">
        <f t="shared" si="27"/>
        <v>0</v>
      </c>
      <c r="Y47" s="277">
        <f t="shared" si="27"/>
        <v>0</v>
      </c>
      <c r="Z47" s="277">
        <f t="shared" si="27"/>
        <v>0</v>
      </c>
      <c r="AA47" s="277">
        <f t="shared" si="27"/>
        <v>0</v>
      </c>
      <c r="AB47" s="277">
        <f t="shared" si="27"/>
        <v>0</v>
      </c>
      <c r="AC47" s="277">
        <f t="shared" si="27"/>
        <v>0</v>
      </c>
      <c r="AD47" s="277">
        <f t="shared" si="27"/>
        <v>0</v>
      </c>
      <c r="AE47" s="277">
        <f t="shared" si="27"/>
        <v>0</v>
      </c>
      <c r="AF47" s="278">
        <f t="shared" si="27"/>
        <v>0</v>
      </c>
      <c r="AG47" s="276">
        <f t="shared" si="27"/>
        <v>0</v>
      </c>
      <c r="AH47" s="277">
        <f t="shared" si="27"/>
        <v>0</v>
      </c>
      <c r="AI47" s="277">
        <f t="shared" si="27"/>
        <v>0</v>
      </c>
      <c r="AJ47" s="277">
        <f t="shared" si="27"/>
        <v>0</v>
      </c>
      <c r="AK47" s="277">
        <f t="shared" si="27"/>
        <v>0</v>
      </c>
      <c r="AL47" s="277">
        <f t="shared" si="27"/>
        <v>0</v>
      </c>
      <c r="AM47" s="277">
        <f t="shared" si="27"/>
        <v>0</v>
      </c>
      <c r="AN47" s="277">
        <f t="shared" si="27"/>
        <v>0</v>
      </c>
      <c r="AO47" s="277">
        <f t="shared" si="27"/>
        <v>0</v>
      </c>
      <c r="AP47" s="278">
        <f t="shared" si="27"/>
        <v>0</v>
      </c>
      <c r="AQ47" s="276">
        <f t="shared" si="27"/>
        <v>0</v>
      </c>
      <c r="AR47" s="277">
        <f t="shared" si="27"/>
        <v>0</v>
      </c>
      <c r="AS47" s="277">
        <f t="shared" si="27"/>
        <v>0</v>
      </c>
      <c r="AT47" s="277">
        <f t="shared" si="27"/>
        <v>0</v>
      </c>
      <c r="AU47" s="277">
        <f t="shared" si="27"/>
        <v>0</v>
      </c>
      <c r="AV47" s="277">
        <f t="shared" si="27"/>
        <v>0</v>
      </c>
      <c r="AW47" s="277">
        <f t="shared" si="27"/>
        <v>0</v>
      </c>
      <c r="AX47" s="277">
        <f t="shared" si="27"/>
        <v>0</v>
      </c>
      <c r="AY47" s="277">
        <f t="shared" si="27"/>
        <v>0</v>
      </c>
      <c r="AZ47" s="278">
        <f t="shared" si="27"/>
        <v>0</v>
      </c>
      <c r="BA47" s="276">
        <f t="shared" si="27"/>
        <v>0</v>
      </c>
      <c r="BB47" s="277">
        <f t="shared" si="27"/>
        <v>0</v>
      </c>
      <c r="BC47" s="277">
        <f t="shared" si="27"/>
        <v>0</v>
      </c>
      <c r="BD47" s="277">
        <f t="shared" si="27"/>
        <v>0</v>
      </c>
      <c r="BE47" s="277">
        <f t="shared" si="27"/>
        <v>0</v>
      </c>
      <c r="BF47" s="277">
        <f t="shared" si="27"/>
        <v>0</v>
      </c>
      <c r="BG47" s="277">
        <f t="shared" si="27"/>
        <v>0</v>
      </c>
      <c r="BH47" s="277">
        <f t="shared" si="27"/>
        <v>0</v>
      </c>
      <c r="BI47" s="277">
        <f t="shared" si="27"/>
        <v>0</v>
      </c>
      <c r="BJ47" s="278">
        <f t="shared" si="27"/>
        <v>0</v>
      </c>
      <c r="BK47" s="276">
        <f t="shared" si="27"/>
        <v>0</v>
      </c>
      <c r="BL47" s="277">
        <f t="shared" si="27"/>
        <v>0</v>
      </c>
      <c r="BM47" s="277">
        <f t="shared" si="27"/>
        <v>0</v>
      </c>
      <c r="BN47" s="277">
        <f t="shared" si="27"/>
        <v>0</v>
      </c>
      <c r="BO47" s="277">
        <f t="shared" si="27"/>
        <v>0</v>
      </c>
      <c r="BP47" s="277">
        <f t="shared" si="27"/>
        <v>0</v>
      </c>
      <c r="BQ47" s="277">
        <f t="shared" si="27"/>
        <v>0</v>
      </c>
      <c r="BR47" s="277">
        <f t="shared" si="27"/>
        <v>0</v>
      </c>
      <c r="BS47" s="277">
        <f t="shared" si="27"/>
        <v>0</v>
      </c>
      <c r="BT47" s="278">
        <f t="shared" si="27"/>
        <v>0</v>
      </c>
      <c r="BU47" s="276">
        <f t="shared" si="27"/>
        <v>0</v>
      </c>
      <c r="BV47" s="277">
        <f t="shared" ref="BV47:EG47" si="28">COUNTIF(BV14:BV45,"=Met")</f>
        <v>0</v>
      </c>
      <c r="BW47" s="277">
        <f t="shared" si="28"/>
        <v>0</v>
      </c>
      <c r="BX47" s="277">
        <f t="shared" si="28"/>
        <v>0</v>
      </c>
      <c r="BY47" s="277">
        <f t="shared" si="28"/>
        <v>0</v>
      </c>
      <c r="BZ47" s="277">
        <f t="shared" si="28"/>
        <v>0</v>
      </c>
      <c r="CA47" s="277">
        <f t="shared" si="28"/>
        <v>0</v>
      </c>
      <c r="CB47" s="277">
        <f t="shared" si="28"/>
        <v>0</v>
      </c>
      <c r="CC47" s="277">
        <f t="shared" si="28"/>
        <v>0</v>
      </c>
      <c r="CD47" s="278">
        <f t="shared" si="28"/>
        <v>0</v>
      </c>
      <c r="CE47" s="276">
        <f t="shared" si="28"/>
        <v>0</v>
      </c>
      <c r="CF47" s="277">
        <f t="shared" si="28"/>
        <v>0</v>
      </c>
      <c r="CG47" s="277">
        <f t="shared" si="28"/>
        <v>0</v>
      </c>
      <c r="CH47" s="277">
        <f t="shared" si="28"/>
        <v>0</v>
      </c>
      <c r="CI47" s="277">
        <f t="shared" si="28"/>
        <v>0</v>
      </c>
      <c r="CJ47" s="277">
        <f t="shared" si="28"/>
        <v>0</v>
      </c>
      <c r="CK47" s="277">
        <f t="shared" si="28"/>
        <v>0</v>
      </c>
      <c r="CL47" s="277">
        <f t="shared" si="28"/>
        <v>0</v>
      </c>
      <c r="CM47" s="277">
        <f t="shared" si="28"/>
        <v>0</v>
      </c>
      <c r="CN47" s="278">
        <f t="shared" si="28"/>
        <v>0</v>
      </c>
      <c r="CO47" s="276">
        <f t="shared" si="28"/>
        <v>0</v>
      </c>
      <c r="CP47" s="277">
        <f t="shared" si="28"/>
        <v>0</v>
      </c>
      <c r="CQ47" s="277">
        <f t="shared" si="28"/>
        <v>0</v>
      </c>
      <c r="CR47" s="277">
        <f t="shared" si="28"/>
        <v>0</v>
      </c>
      <c r="CS47" s="277">
        <f t="shared" si="28"/>
        <v>0</v>
      </c>
      <c r="CT47" s="277">
        <f t="shared" si="28"/>
        <v>0</v>
      </c>
      <c r="CU47" s="277">
        <f t="shared" si="28"/>
        <v>0</v>
      </c>
      <c r="CV47" s="277">
        <f t="shared" si="28"/>
        <v>0</v>
      </c>
      <c r="CW47" s="277">
        <f t="shared" si="28"/>
        <v>0</v>
      </c>
      <c r="CX47" s="278">
        <f t="shared" si="28"/>
        <v>0</v>
      </c>
      <c r="CY47" s="276">
        <f t="shared" si="28"/>
        <v>0</v>
      </c>
      <c r="CZ47" s="277">
        <f t="shared" si="28"/>
        <v>0</v>
      </c>
      <c r="DA47" s="277">
        <f t="shared" si="28"/>
        <v>0</v>
      </c>
      <c r="DB47" s="277">
        <f t="shared" si="28"/>
        <v>0</v>
      </c>
      <c r="DC47" s="277">
        <f t="shared" si="28"/>
        <v>0</v>
      </c>
      <c r="DD47" s="277">
        <f t="shared" si="28"/>
        <v>0</v>
      </c>
      <c r="DE47" s="277">
        <f t="shared" si="28"/>
        <v>0</v>
      </c>
      <c r="DF47" s="277">
        <f t="shared" si="28"/>
        <v>0</v>
      </c>
      <c r="DG47" s="277">
        <f t="shared" si="28"/>
        <v>0</v>
      </c>
      <c r="DH47" s="278">
        <f t="shared" si="28"/>
        <v>0</v>
      </c>
      <c r="DI47" s="276">
        <f t="shared" si="28"/>
        <v>0</v>
      </c>
      <c r="DJ47" s="277">
        <f t="shared" si="28"/>
        <v>0</v>
      </c>
      <c r="DK47" s="277">
        <f t="shared" si="28"/>
        <v>0</v>
      </c>
      <c r="DL47" s="277">
        <f t="shared" si="28"/>
        <v>0</v>
      </c>
      <c r="DM47" s="277">
        <f t="shared" si="28"/>
        <v>0</v>
      </c>
      <c r="DN47" s="277">
        <f t="shared" si="28"/>
        <v>0</v>
      </c>
      <c r="DO47" s="277">
        <f t="shared" si="28"/>
        <v>0</v>
      </c>
      <c r="DP47" s="277">
        <f t="shared" si="28"/>
        <v>0</v>
      </c>
      <c r="DQ47" s="277">
        <f t="shared" si="28"/>
        <v>0</v>
      </c>
      <c r="DR47" s="278">
        <f t="shared" si="28"/>
        <v>0</v>
      </c>
      <c r="DS47" s="276">
        <f t="shared" si="28"/>
        <v>0</v>
      </c>
      <c r="DT47" s="277">
        <f t="shared" si="28"/>
        <v>0</v>
      </c>
      <c r="DU47" s="277">
        <f t="shared" si="28"/>
        <v>0</v>
      </c>
      <c r="DV47" s="277">
        <f t="shared" si="28"/>
        <v>0</v>
      </c>
      <c r="DW47" s="277">
        <f t="shared" si="28"/>
        <v>0</v>
      </c>
      <c r="DX47" s="277">
        <f t="shared" si="28"/>
        <v>0</v>
      </c>
      <c r="DY47" s="277">
        <f t="shared" si="28"/>
        <v>0</v>
      </c>
      <c r="DZ47" s="277">
        <f t="shared" si="28"/>
        <v>0</v>
      </c>
      <c r="EA47" s="277">
        <f t="shared" si="28"/>
        <v>0</v>
      </c>
      <c r="EB47" s="278">
        <f t="shared" si="28"/>
        <v>0</v>
      </c>
      <c r="EC47" s="276">
        <f t="shared" si="28"/>
        <v>0</v>
      </c>
      <c r="ED47" s="277">
        <f t="shared" si="28"/>
        <v>0</v>
      </c>
      <c r="EE47" s="277">
        <f t="shared" si="28"/>
        <v>0</v>
      </c>
      <c r="EF47" s="277">
        <f t="shared" si="28"/>
        <v>0</v>
      </c>
      <c r="EG47" s="277">
        <f t="shared" si="28"/>
        <v>0</v>
      </c>
      <c r="EH47" s="277">
        <f t="shared" ref="EH47:ET47" si="29">COUNTIF(EH14:EH45,"=Met")</f>
        <v>0</v>
      </c>
      <c r="EI47" s="277">
        <f t="shared" si="29"/>
        <v>0</v>
      </c>
      <c r="EJ47" s="277">
        <f t="shared" si="29"/>
        <v>0</v>
      </c>
      <c r="EK47" s="277">
        <f t="shared" si="29"/>
        <v>0</v>
      </c>
      <c r="EL47" s="278">
        <f t="shared" si="29"/>
        <v>0</v>
      </c>
      <c r="EM47" s="276">
        <f t="shared" si="29"/>
        <v>0</v>
      </c>
      <c r="EN47" s="277">
        <f t="shared" si="29"/>
        <v>0</v>
      </c>
      <c r="EO47" s="277">
        <f t="shared" si="29"/>
        <v>0</v>
      </c>
      <c r="EP47" s="277">
        <f t="shared" si="29"/>
        <v>0</v>
      </c>
      <c r="EQ47" s="277">
        <f t="shared" si="29"/>
        <v>0</v>
      </c>
      <c r="ER47" s="277">
        <f t="shared" si="29"/>
        <v>0</v>
      </c>
      <c r="ES47" s="277">
        <f t="shared" si="29"/>
        <v>0</v>
      </c>
      <c r="ET47" s="277">
        <f t="shared" si="29"/>
        <v>0</v>
      </c>
      <c r="EU47" s="277">
        <f t="shared" si="25"/>
        <v>0</v>
      </c>
      <c r="EV47" s="278">
        <f t="shared" si="25"/>
        <v>0</v>
      </c>
      <c r="EX47" s="273"/>
      <c r="EY47" s="274"/>
      <c r="EZ47" s="273"/>
      <c r="FA47" s="274"/>
    </row>
    <row r="48" spans="1:157" s="204" customFormat="1" ht="13.9" customHeight="1">
      <c r="A48" s="273"/>
      <c r="B48" s="275" t="s">
        <v>57</v>
      </c>
      <c r="C48" s="279">
        <f t="shared" ref="C48:EV48" si="30">IF(SUM(C47,C49)=0,0,C47/SUM(C47,C49))</f>
        <v>0</v>
      </c>
      <c r="D48" s="280">
        <f t="shared" si="30"/>
        <v>0</v>
      </c>
      <c r="E48" s="280">
        <f t="shared" si="30"/>
        <v>0</v>
      </c>
      <c r="F48" s="280">
        <f t="shared" ref="F48:I48" si="31">IF(SUM(F47,F49)=0,0,F47/SUM(F47,F49))</f>
        <v>0</v>
      </c>
      <c r="G48" s="280">
        <f t="shared" si="31"/>
        <v>0</v>
      </c>
      <c r="H48" s="280">
        <f t="shared" si="31"/>
        <v>0</v>
      </c>
      <c r="I48" s="280">
        <f t="shared" si="31"/>
        <v>0</v>
      </c>
      <c r="J48" s="280">
        <f t="shared" ref="J48:BU48" si="32">IF(SUM(J47,J49)=0,0,J47/SUM(J47,J49))</f>
        <v>0</v>
      </c>
      <c r="K48" s="280">
        <f t="shared" si="32"/>
        <v>0</v>
      </c>
      <c r="L48" s="281">
        <f t="shared" si="32"/>
        <v>0</v>
      </c>
      <c r="M48" s="279">
        <f t="shared" si="32"/>
        <v>0</v>
      </c>
      <c r="N48" s="280">
        <f t="shared" si="32"/>
        <v>0</v>
      </c>
      <c r="O48" s="280">
        <f t="shared" si="32"/>
        <v>0</v>
      </c>
      <c r="P48" s="280">
        <f t="shared" si="32"/>
        <v>0</v>
      </c>
      <c r="Q48" s="280">
        <f t="shared" si="32"/>
        <v>0</v>
      </c>
      <c r="R48" s="280">
        <f t="shared" si="32"/>
        <v>0</v>
      </c>
      <c r="S48" s="280">
        <f t="shared" si="32"/>
        <v>0</v>
      </c>
      <c r="T48" s="280">
        <f t="shared" si="32"/>
        <v>0</v>
      </c>
      <c r="U48" s="280">
        <f t="shared" si="32"/>
        <v>0</v>
      </c>
      <c r="V48" s="281">
        <f t="shared" si="32"/>
        <v>0</v>
      </c>
      <c r="W48" s="279">
        <f t="shared" si="32"/>
        <v>0</v>
      </c>
      <c r="X48" s="280">
        <f t="shared" si="32"/>
        <v>0</v>
      </c>
      <c r="Y48" s="280">
        <f t="shared" si="32"/>
        <v>0</v>
      </c>
      <c r="Z48" s="280">
        <f t="shared" si="32"/>
        <v>0</v>
      </c>
      <c r="AA48" s="280">
        <f t="shared" si="32"/>
        <v>0</v>
      </c>
      <c r="AB48" s="280">
        <f t="shared" si="32"/>
        <v>0</v>
      </c>
      <c r="AC48" s="280">
        <f t="shared" si="32"/>
        <v>0</v>
      </c>
      <c r="AD48" s="280">
        <f t="shared" si="32"/>
        <v>0</v>
      </c>
      <c r="AE48" s="280">
        <f t="shared" si="32"/>
        <v>0</v>
      </c>
      <c r="AF48" s="281">
        <f t="shared" si="32"/>
        <v>0</v>
      </c>
      <c r="AG48" s="279">
        <f t="shared" si="32"/>
        <v>0</v>
      </c>
      <c r="AH48" s="280">
        <f t="shared" si="32"/>
        <v>0</v>
      </c>
      <c r="AI48" s="280">
        <f t="shared" si="32"/>
        <v>0</v>
      </c>
      <c r="AJ48" s="280">
        <f t="shared" si="32"/>
        <v>0</v>
      </c>
      <c r="AK48" s="280">
        <f t="shared" si="32"/>
        <v>0</v>
      </c>
      <c r="AL48" s="280">
        <f t="shared" si="32"/>
        <v>0</v>
      </c>
      <c r="AM48" s="280">
        <f t="shared" si="32"/>
        <v>0</v>
      </c>
      <c r="AN48" s="280">
        <f t="shared" si="32"/>
        <v>0</v>
      </c>
      <c r="AO48" s="280">
        <f t="shared" si="32"/>
        <v>0</v>
      </c>
      <c r="AP48" s="281">
        <f t="shared" si="32"/>
        <v>0</v>
      </c>
      <c r="AQ48" s="279">
        <f t="shared" si="32"/>
        <v>0</v>
      </c>
      <c r="AR48" s="280">
        <f t="shared" si="32"/>
        <v>0</v>
      </c>
      <c r="AS48" s="280">
        <f t="shared" si="32"/>
        <v>0</v>
      </c>
      <c r="AT48" s="280">
        <f t="shared" si="32"/>
        <v>0</v>
      </c>
      <c r="AU48" s="280">
        <f t="shared" si="32"/>
        <v>0</v>
      </c>
      <c r="AV48" s="280">
        <f t="shared" si="32"/>
        <v>0</v>
      </c>
      <c r="AW48" s="280">
        <f t="shared" si="32"/>
        <v>0</v>
      </c>
      <c r="AX48" s="280">
        <f t="shared" si="32"/>
        <v>0</v>
      </c>
      <c r="AY48" s="280">
        <f t="shared" si="32"/>
        <v>0</v>
      </c>
      <c r="AZ48" s="281">
        <f t="shared" si="32"/>
        <v>0</v>
      </c>
      <c r="BA48" s="279">
        <f t="shared" si="32"/>
        <v>0</v>
      </c>
      <c r="BB48" s="280">
        <f t="shared" si="32"/>
        <v>0</v>
      </c>
      <c r="BC48" s="280">
        <f t="shared" si="32"/>
        <v>0</v>
      </c>
      <c r="BD48" s="280">
        <f t="shared" si="32"/>
        <v>0</v>
      </c>
      <c r="BE48" s="280">
        <f t="shared" si="32"/>
        <v>0</v>
      </c>
      <c r="BF48" s="280">
        <f t="shared" si="32"/>
        <v>0</v>
      </c>
      <c r="BG48" s="280">
        <f t="shared" si="32"/>
        <v>0</v>
      </c>
      <c r="BH48" s="280">
        <f t="shared" si="32"/>
        <v>0</v>
      </c>
      <c r="BI48" s="280">
        <f t="shared" si="32"/>
        <v>0</v>
      </c>
      <c r="BJ48" s="281">
        <f t="shared" si="32"/>
        <v>0</v>
      </c>
      <c r="BK48" s="279">
        <f t="shared" si="32"/>
        <v>0</v>
      </c>
      <c r="BL48" s="280">
        <f t="shared" si="32"/>
        <v>0</v>
      </c>
      <c r="BM48" s="280">
        <f t="shared" si="32"/>
        <v>0</v>
      </c>
      <c r="BN48" s="280">
        <f t="shared" si="32"/>
        <v>0</v>
      </c>
      <c r="BO48" s="280">
        <f t="shared" si="32"/>
        <v>0</v>
      </c>
      <c r="BP48" s="280">
        <f t="shared" si="32"/>
        <v>0</v>
      </c>
      <c r="BQ48" s="280">
        <f t="shared" si="32"/>
        <v>0</v>
      </c>
      <c r="BR48" s="280">
        <f t="shared" si="32"/>
        <v>0</v>
      </c>
      <c r="BS48" s="280">
        <f t="shared" si="32"/>
        <v>0</v>
      </c>
      <c r="BT48" s="281">
        <f t="shared" si="32"/>
        <v>0</v>
      </c>
      <c r="BU48" s="279">
        <f t="shared" si="32"/>
        <v>0</v>
      </c>
      <c r="BV48" s="280">
        <f t="shared" ref="BV48:EG48" si="33">IF(SUM(BV47,BV49)=0,0,BV47/SUM(BV47,BV49))</f>
        <v>0</v>
      </c>
      <c r="BW48" s="280">
        <f t="shared" si="33"/>
        <v>0</v>
      </c>
      <c r="BX48" s="280">
        <f t="shared" si="33"/>
        <v>0</v>
      </c>
      <c r="BY48" s="280">
        <f t="shared" si="33"/>
        <v>0</v>
      </c>
      <c r="BZ48" s="280">
        <f t="shared" si="33"/>
        <v>0</v>
      </c>
      <c r="CA48" s="280">
        <f t="shared" si="33"/>
        <v>0</v>
      </c>
      <c r="CB48" s="280">
        <f t="shared" si="33"/>
        <v>0</v>
      </c>
      <c r="CC48" s="280">
        <f t="shared" si="33"/>
        <v>0</v>
      </c>
      <c r="CD48" s="281">
        <f t="shared" si="33"/>
        <v>0</v>
      </c>
      <c r="CE48" s="279">
        <f t="shared" si="33"/>
        <v>0</v>
      </c>
      <c r="CF48" s="280">
        <f t="shared" si="33"/>
        <v>0</v>
      </c>
      <c r="CG48" s="280">
        <f t="shared" si="33"/>
        <v>0</v>
      </c>
      <c r="CH48" s="280">
        <f t="shared" si="33"/>
        <v>0</v>
      </c>
      <c r="CI48" s="280">
        <f t="shared" si="33"/>
        <v>0</v>
      </c>
      <c r="CJ48" s="280">
        <f t="shared" si="33"/>
        <v>0</v>
      </c>
      <c r="CK48" s="280">
        <f t="shared" si="33"/>
        <v>0</v>
      </c>
      <c r="CL48" s="280">
        <f t="shared" si="33"/>
        <v>0</v>
      </c>
      <c r="CM48" s="280">
        <f t="shared" si="33"/>
        <v>0</v>
      </c>
      <c r="CN48" s="281">
        <f t="shared" si="33"/>
        <v>0</v>
      </c>
      <c r="CO48" s="279">
        <f t="shared" si="33"/>
        <v>0</v>
      </c>
      <c r="CP48" s="280">
        <f t="shared" si="33"/>
        <v>0</v>
      </c>
      <c r="CQ48" s="280">
        <f t="shared" si="33"/>
        <v>0</v>
      </c>
      <c r="CR48" s="280">
        <f t="shared" si="33"/>
        <v>0</v>
      </c>
      <c r="CS48" s="280">
        <f t="shared" si="33"/>
        <v>0</v>
      </c>
      <c r="CT48" s="280">
        <f t="shared" si="33"/>
        <v>0</v>
      </c>
      <c r="CU48" s="280">
        <f t="shared" si="33"/>
        <v>0</v>
      </c>
      <c r="CV48" s="280">
        <f t="shared" si="33"/>
        <v>0</v>
      </c>
      <c r="CW48" s="280">
        <f t="shared" si="33"/>
        <v>0</v>
      </c>
      <c r="CX48" s="281">
        <f t="shared" si="33"/>
        <v>0</v>
      </c>
      <c r="CY48" s="279">
        <f t="shared" si="33"/>
        <v>0</v>
      </c>
      <c r="CZ48" s="280">
        <f t="shared" si="33"/>
        <v>0</v>
      </c>
      <c r="DA48" s="280">
        <f t="shared" si="33"/>
        <v>0</v>
      </c>
      <c r="DB48" s="280">
        <f t="shared" si="33"/>
        <v>0</v>
      </c>
      <c r="DC48" s="280">
        <f t="shared" si="33"/>
        <v>0</v>
      </c>
      <c r="DD48" s="280">
        <f t="shared" si="33"/>
        <v>0</v>
      </c>
      <c r="DE48" s="280">
        <f t="shared" si="33"/>
        <v>0</v>
      </c>
      <c r="DF48" s="280">
        <f t="shared" si="33"/>
        <v>0</v>
      </c>
      <c r="DG48" s="280">
        <f t="shared" si="33"/>
        <v>0</v>
      </c>
      <c r="DH48" s="281">
        <f t="shared" si="33"/>
        <v>0</v>
      </c>
      <c r="DI48" s="279">
        <f t="shared" si="33"/>
        <v>0</v>
      </c>
      <c r="DJ48" s="280">
        <f t="shared" si="33"/>
        <v>0</v>
      </c>
      <c r="DK48" s="280">
        <f t="shared" si="33"/>
        <v>0</v>
      </c>
      <c r="DL48" s="280">
        <f t="shared" si="33"/>
        <v>0</v>
      </c>
      <c r="DM48" s="280">
        <f t="shared" si="33"/>
        <v>0</v>
      </c>
      <c r="DN48" s="280">
        <f t="shared" si="33"/>
        <v>0</v>
      </c>
      <c r="DO48" s="280">
        <f t="shared" si="33"/>
        <v>0</v>
      </c>
      <c r="DP48" s="280">
        <f t="shared" si="33"/>
        <v>0</v>
      </c>
      <c r="DQ48" s="280">
        <f t="shared" si="33"/>
        <v>0</v>
      </c>
      <c r="DR48" s="281">
        <f t="shared" si="33"/>
        <v>0</v>
      </c>
      <c r="DS48" s="279">
        <f t="shared" si="33"/>
        <v>0</v>
      </c>
      <c r="DT48" s="280">
        <f t="shared" si="33"/>
        <v>0</v>
      </c>
      <c r="DU48" s="280">
        <f t="shared" si="33"/>
        <v>0</v>
      </c>
      <c r="DV48" s="280">
        <f t="shared" si="33"/>
        <v>0</v>
      </c>
      <c r="DW48" s="280">
        <f t="shared" si="33"/>
        <v>0</v>
      </c>
      <c r="DX48" s="280">
        <f t="shared" si="33"/>
        <v>0</v>
      </c>
      <c r="DY48" s="280">
        <f t="shared" si="33"/>
        <v>0</v>
      </c>
      <c r="DZ48" s="280">
        <f t="shared" si="33"/>
        <v>0</v>
      </c>
      <c r="EA48" s="280">
        <f t="shared" si="33"/>
        <v>0</v>
      </c>
      <c r="EB48" s="281">
        <f t="shared" si="33"/>
        <v>0</v>
      </c>
      <c r="EC48" s="279">
        <f t="shared" si="33"/>
        <v>0</v>
      </c>
      <c r="ED48" s="280">
        <f t="shared" si="33"/>
        <v>0</v>
      </c>
      <c r="EE48" s="280">
        <f t="shared" si="33"/>
        <v>0</v>
      </c>
      <c r="EF48" s="280">
        <f t="shared" si="33"/>
        <v>0</v>
      </c>
      <c r="EG48" s="280">
        <f t="shared" si="33"/>
        <v>0</v>
      </c>
      <c r="EH48" s="280">
        <f t="shared" ref="EH48:ET48" si="34">IF(SUM(EH47,EH49)=0,0,EH47/SUM(EH47,EH49))</f>
        <v>0</v>
      </c>
      <c r="EI48" s="280">
        <f t="shared" si="34"/>
        <v>0</v>
      </c>
      <c r="EJ48" s="280">
        <f t="shared" si="34"/>
        <v>0</v>
      </c>
      <c r="EK48" s="280">
        <f t="shared" si="34"/>
        <v>0</v>
      </c>
      <c r="EL48" s="281">
        <f t="shared" si="34"/>
        <v>0</v>
      </c>
      <c r="EM48" s="279">
        <f t="shared" si="34"/>
        <v>0</v>
      </c>
      <c r="EN48" s="280">
        <f t="shared" si="34"/>
        <v>0</v>
      </c>
      <c r="EO48" s="280">
        <f t="shared" si="34"/>
        <v>0</v>
      </c>
      <c r="EP48" s="280">
        <f t="shared" si="34"/>
        <v>0</v>
      </c>
      <c r="EQ48" s="280">
        <f t="shared" si="34"/>
        <v>0</v>
      </c>
      <c r="ER48" s="280">
        <f t="shared" si="34"/>
        <v>0</v>
      </c>
      <c r="ES48" s="280">
        <f t="shared" si="34"/>
        <v>0</v>
      </c>
      <c r="ET48" s="280">
        <f t="shared" si="34"/>
        <v>0</v>
      </c>
      <c r="EU48" s="280">
        <f t="shared" si="30"/>
        <v>0</v>
      </c>
      <c r="EV48" s="281">
        <f t="shared" si="30"/>
        <v>0</v>
      </c>
      <c r="EX48" s="273"/>
      <c r="EY48" s="274"/>
      <c r="EZ48" s="273"/>
      <c r="FA48" s="274"/>
    </row>
    <row r="49" spans="1:157" s="204" customFormat="1" ht="13.9" customHeight="1">
      <c r="A49" s="273"/>
      <c r="B49" s="275" t="s">
        <v>58</v>
      </c>
      <c r="C49" s="282">
        <f t="shared" ref="C49:EV49" si="35">COUNTIF(C14:C45,"=Not Met")</f>
        <v>0</v>
      </c>
      <c r="D49" s="283">
        <f t="shared" si="35"/>
        <v>0</v>
      </c>
      <c r="E49" s="283">
        <f t="shared" si="35"/>
        <v>0</v>
      </c>
      <c r="F49" s="283">
        <f t="shared" ref="F49:I49" si="36">COUNTIF(F14:F45,"=Not Met")</f>
        <v>0</v>
      </c>
      <c r="G49" s="283">
        <f t="shared" si="36"/>
        <v>0</v>
      </c>
      <c r="H49" s="283">
        <f t="shared" si="36"/>
        <v>0</v>
      </c>
      <c r="I49" s="283">
        <f t="shared" si="36"/>
        <v>0</v>
      </c>
      <c r="J49" s="283">
        <f t="shared" ref="J49:BU49" si="37">COUNTIF(J14:J45,"=Not Met")</f>
        <v>0</v>
      </c>
      <c r="K49" s="283">
        <f t="shared" si="37"/>
        <v>0</v>
      </c>
      <c r="L49" s="284">
        <f t="shared" si="37"/>
        <v>0</v>
      </c>
      <c r="M49" s="282">
        <f t="shared" si="37"/>
        <v>0</v>
      </c>
      <c r="N49" s="283">
        <f t="shared" si="37"/>
        <v>0</v>
      </c>
      <c r="O49" s="283">
        <f t="shared" si="37"/>
        <v>0</v>
      </c>
      <c r="P49" s="283">
        <f t="shared" si="37"/>
        <v>0</v>
      </c>
      <c r="Q49" s="283">
        <f t="shared" si="37"/>
        <v>0</v>
      </c>
      <c r="R49" s="283">
        <f t="shared" si="37"/>
        <v>0</v>
      </c>
      <c r="S49" s="283">
        <f t="shared" si="37"/>
        <v>0</v>
      </c>
      <c r="T49" s="283">
        <f t="shared" si="37"/>
        <v>0</v>
      </c>
      <c r="U49" s="283">
        <f t="shared" si="37"/>
        <v>0</v>
      </c>
      <c r="V49" s="284">
        <f t="shared" si="37"/>
        <v>0</v>
      </c>
      <c r="W49" s="282">
        <f t="shared" si="37"/>
        <v>0</v>
      </c>
      <c r="X49" s="283">
        <f t="shared" si="37"/>
        <v>0</v>
      </c>
      <c r="Y49" s="283">
        <f t="shared" si="37"/>
        <v>0</v>
      </c>
      <c r="Z49" s="283">
        <f t="shared" si="37"/>
        <v>0</v>
      </c>
      <c r="AA49" s="283">
        <f t="shared" si="37"/>
        <v>0</v>
      </c>
      <c r="AB49" s="283">
        <f t="shared" si="37"/>
        <v>0</v>
      </c>
      <c r="AC49" s="283">
        <f t="shared" si="37"/>
        <v>0</v>
      </c>
      <c r="AD49" s="283">
        <f t="shared" si="37"/>
        <v>0</v>
      </c>
      <c r="AE49" s="283">
        <f t="shared" si="37"/>
        <v>0</v>
      </c>
      <c r="AF49" s="284">
        <f t="shared" si="37"/>
        <v>0</v>
      </c>
      <c r="AG49" s="282">
        <f t="shared" si="37"/>
        <v>0</v>
      </c>
      <c r="AH49" s="283">
        <f t="shared" si="37"/>
        <v>0</v>
      </c>
      <c r="AI49" s="283">
        <f t="shared" si="37"/>
        <v>0</v>
      </c>
      <c r="AJ49" s="283">
        <f t="shared" si="37"/>
        <v>0</v>
      </c>
      <c r="AK49" s="283">
        <f t="shared" si="37"/>
        <v>0</v>
      </c>
      <c r="AL49" s="283">
        <f t="shared" si="37"/>
        <v>0</v>
      </c>
      <c r="AM49" s="283">
        <f t="shared" si="37"/>
        <v>0</v>
      </c>
      <c r="AN49" s="283">
        <f t="shared" si="37"/>
        <v>0</v>
      </c>
      <c r="AO49" s="283">
        <f t="shared" si="37"/>
        <v>0</v>
      </c>
      <c r="AP49" s="284">
        <f t="shared" si="37"/>
        <v>0</v>
      </c>
      <c r="AQ49" s="282">
        <f t="shared" si="37"/>
        <v>0</v>
      </c>
      <c r="AR49" s="283">
        <f t="shared" si="37"/>
        <v>0</v>
      </c>
      <c r="AS49" s="283">
        <f t="shared" si="37"/>
        <v>0</v>
      </c>
      <c r="AT49" s="283">
        <f t="shared" si="37"/>
        <v>0</v>
      </c>
      <c r="AU49" s="283">
        <f t="shared" si="37"/>
        <v>0</v>
      </c>
      <c r="AV49" s="283">
        <f t="shared" si="37"/>
        <v>0</v>
      </c>
      <c r="AW49" s="283">
        <f t="shared" si="37"/>
        <v>0</v>
      </c>
      <c r="AX49" s="283">
        <f t="shared" si="37"/>
        <v>0</v>
      </c>
      <c r="AY49" s="283">
        <f t="shared" si="37"/>
        <v>0</v>
      </c>
      <c r="AZ49" s="284">
        <f t="shared" si="37"/>
        <v>0</v>
      </c>
      <c r="BA49" s="282">
        <f t="shared" si="37"/>
        <v>0</v>
      </c>
      <c r="BB49" s="283">
        <f t="shared" si="37"/>
        <v>0</v>
      </c>
      <c r="BC49" s="283">
        <f t="shared" si="37"/>
        <v>0</v>
      </c>
      <c r="BD49" s="283">
        <f t="shared" si="37"/>
        <v>0</v>
      </c>
      <c r="BE49" s="283">
        <f t="shared" si="37"/>
        <v>0</v>
      </c>
      <c r="BF49" s="283">
        <f t="shared" si="37"/>
        <v>0</v>
      </c>
      <c r="BG49" s="283">
        <f t="shared" si="37"/>
        <v>0</v>
      </c>
      <c r="BH49" s="283">
        <f t="shared" si="37"/>
        <v>0</v>
      </c>
      <c r="BI49" s="283">
        <f t="shared" si="37"/>
        <v>0</v>
      </c>
      <c r="BJ49" s="284">
        <f t="shared" si="37"/>
        <v>0</v>
      </c>
      <c r="BK49" s="282">
        <f t="shared" si="37"/>
        <v>0</v>
      </c>
      <c r="BL49" s="283">
        <f t="shared" si="37"/>
        <v>0</v>
      </c>
      <c r="BM49" s="283">
        <f t="shared" si="37"/>
        <v>0</v>
      </c>
      <c r="BN49" s="283">
        <f t="shared" si="37"/>
        <v>0</v>
      </c>
      <c r="BO49" s="283">
        <f t="shared" si="37"/>
        <v>0</v>
      </c>
      <c r="BP49" s="283">
        <f t="shared" si="37"/>
        <v>0</v>
      </c>
      <c r="BQ49" s="283">
        <f t="shared" si="37"/>
        <v>0</v>
      </c>
      <c r="BR49" s="283">
        <f t="shared" si="37"/>
        <v>0</v>
      </c>
      <c r="BS49" s="283">
        <f t="shared" si="37"/>
        <v>0</v>
      </c>
      <c r="BT49" s="284">
        <f t="shared" si="37"/>
        <v>0</v>
      </c>
      <c r="BU49" s="282">
        <f t="shared" si="37"/>
        <v>0</v>
      </c>
      <c r="BV49" s="283">
        <f t="shared" ref="BV49:EG49" si="38">COUNTIF(BV14:BV45,"=Not Met")</f>
        <v>0</v>
      </c>
      <c r="BW49" s="283">
        <f t="shared" si="38"/>
        <v>0</v>
      </c>
      <c r="BX49" s="283">
        <f t="shared" si="38"/>
        <v>0</v>
      </c>
      <c r="BY49" s="283">
        <f t="shared" si="38"/>
        <v>0</v>
      </c>
      <c r="BZ49" s="283">
        <f t="shared" si="38"/>
        <v>0</v>
      </c>
      <c r="CA49" s="283">
        <f t="shared" si="38"/>
        <v>0</v>
      </c>
      <c r="CB49" s="283">
        <f t="shared" si="38"/>
        <v>0</v>
      </c>
      <c r="CC49" s="283">
        <f t="shared" si="38"/>
        <v>0</v>
      </c>
      <c r="CD49" s="284">
        <f t="shared" si="38"/>
        <v>0</v>
      </c>
      <c r="CE49" s="282">
        <f t="shared" si="38"/>
        <v>0</v>
      </c>
      <c r="CF49" s="283">
        <f t="shared" si="38"/>
        <v>0</v>
      </c>
      <c r="CG49" s="283">
        <f t="shared" si="38"/>
        <v>0</v>
      </c>
      <c r="CH49" s="283">
        <f t="shared" si="38"/>
        <v>0</v>
      </c>
      <c r="CI49" s="283">
        <f t="shared" si="38"/>
        <v>0</v>
      </c>
      <c r="CJ49" s="283">
        <f t="shared" si="38"/>
        <v>0</v>
      </c>
      <c r="CK49" s="283">
        <f t="shared" si="38"/>
        <v>0</v>
      </c>
      <c r="CL49" s="283">
        <f t="shared" si="38"/>
        <v>0</v>
      </c>
      <c r="CM49" s="283">
        <f t="shared" si="38"/>
        <v>0</v>
      </c>
      <c r="CN49" s="284">
        <f t="shared" si="38"/>
        <v>0</v>
      </c>
      <c r="CO49" s="282">
        <f t="shared" si="38"/>
        <v>0</v>
      </c>
      <c r="CP49" s="283">
        <f t="shared" si="38"/>
        <v>0</v>
      </c>
      <c r="CQ49" s="283">
        <f t="shared" si="38"/>
        <v>0</v>
      </c>
      <c r="CR49" s="283">
        <f t="shared" si="38"/>
        <v>0</v>
      </c>
      <c r="CS49" s="283">
        <f t="shared" si="38"/>
        <v>0</v>
      </c>
      <c r="CT49" s="283">
        <f t="shared" si="38"/>
        <v>0</v>
      </c>
      <c r="CU49" s="283">
        <f t="shared" si="38"/>
        <v>0</v>
      </c>
      <c r="CV49" s="283">
        <f t="shared" si="38"/>
        <v>0</v>
      </c>
      <c r="CW49" s="283">
        <f t="shared" si="38"/>
        <v>0</v>
      </c>
      <c r="CX49" s="284">
        <f t="shared" si="38"/>
        <v>0</v>
      </c>
      <c r="CY49" s="282">
        <f t="shared" si="38"/>
        <v>0</v>
      </c>
      <c r="CZ49" s="283">
        <f t="shared" si="38"/>
        <v>0</v>
      </c>
      <c r="DA49" s="283">
        <f t="shared" si="38"/>
        <v>0</v>
      </c>
      <c r="DB49" s="283">
        <f t="shared" si="38"/>
        <v>0</v>
      </c>
      <c r="DC49" s="283">
        <f t="shared" si="38"/>
        <v>0</v>
      </c>
      <c r="DD49" s="283">
        <f t="shared" si="38"/>
        <v>0</v>
      </c>
      <c r="DE49" s="283">
        <f t="shared" si="38"/>
        <v>0</v>
      </c>
      <c r="DF49" s="283">
        <f t="shared" si="38"/>
        <v>0</v>
      </c>
      <c r="DG49" s="283">
        <f t="shared" si="38"/>
        <v>0</v>
      </c>
      <c r="DH49" s="284">
        <f t="shared" si="38"/>
        <v>0</v>
      </c>
      <c r="DI49" s="282">
        <f t="shared" si="38"/>
        <v>0</v>
      </c>
      <c r="DJ49" s="283">
        <f t="shared" si="38"/>
        <v>0</v>
      </c>
      <c r="DK49" s="283">
        <f t="shared" si="38"/>
        <v>0</v>
      </c>
      <c r="DL49" s="283">
        <f t="shared" si="38"/>
        <v>0</v>
      </c>
      <c r="DM49" s="283">
        <f t="shared" si="38"/>
        <v>0</v>
      </c>
      <c r="DN49" s="283">
        <f t="shared" si="38"/>
        <v>0</v>
      </c>
      <c r="DO49" s="283">
        <f t="shared" si="38"/>
        <v>0</v>
      </c>
      <c r="DP49" s="283">
        <f t="shared" si="38"/>
        <v>0</v>
      </c>
      <c r="DQ49" s="283">
        <f t="shared" si="38"/>
        <v>0</v>
      </c>
      <c r="DR49" s="284">
        <f t="shared" si="38"/>
        <v>0</v>
      </c>
      <c r="DS49" s="282">
        <f t="shared" si="38"/>
        <v>0</v>
      </c>
      <c r="DT49" s="283">
        <f t="shared" si="38"/>
        <v>0</v>
      </c>
      <c r="DU49" s="283">
        <f t="shared" si="38"/>
        <v>0</v>
      </c>
      <c r="DV49" s="283">
        <f t="shared" si="38"/>
        <v>0</v>
      </c>
      <c r="DW49" s="283">
        <f t="shared" si="38"/>
        <v>0</v>
      </c>
      <c r="DX49" s="283">
        <f t="shared" si="38"/>
        <v>0</v>
      </c>
      <c r="DY49" s="283">
        <f t="shared" si="38"/>
        <v>0</v>
      </c>
      <c r="DZ49" s="283">
        <f t="shared" si="38"/>
        <v>0</v>
      </c>
      <c r="EA49" s="283">
        <f t="shared" si="38"/>
        <v>0</v>
      </c>
      <c r="EB49" s="284">
        <f t="shared" si="38"/>
        <v>0</v>
      </c>
      <c r="EC49" s="282">
        <f t="shared" si="38"/>
        <v>0</v>
      </c>
      <c r="ED49" s="283">
        <f t="shared" si="38"/>
        <v>0</v>
      </c>
      <c r="EE49" s="283">
        <f t="shared" si="38"/>
        <v>0</v>
      </c>
      <c r="EF49" s="283">
        <f t="shared" si="38"/>
        <v>0</v>
      </c>
      <c r="EG49" s="283">
        <f t="shared" si="38"/>
        <v>0</v>
      </c>
      <c r="EH49" s="283">
        <f t="shared" ref="EH49:ET49" si="39">COUNTIF(EH14:EH45,"=Not Met")</f>
        <v>0</v>
      </c>
      <c r="EI49" s="283">
        <f t="shared" si="39"/>
        <v>0</v>
      </c>
      <c r="EJ49" s="283">
        <f t="shared" si="39"/>
        <v>0</v>
      </c>
      <c r="EK49" s="283">
        <f t="shared" si="39"/>
        <v>0</v>
      </c>
      <c r="EL49" s="284">
        <f t="shared" si="39"/>
        <v>0</v>
      </c>
      <c r="EM49" s="282">
        <f t="shared" si="39"/>
        <v>0</v>
      </c>
      <c r="EN49" s="283">
        <f t="shared" si="39"/>
        <v>0</v>
      </c>
      <c r="EO49" s="283">
        <f t="shared" si="39"/>
        <v>0</v>
      </c>
      <c r="EP49" s="283">
        <f t="shared" si="39"/>
        <v>0</v>
      </c>
      <c r="EQ49" s="283">
        <f t="shared" si="39"/>
        <v>0</v>
      </c>
      <c r="ER49" s="283">
        <f t="shared" si="39"/>
        <v>0</v>
      </c>
      <c r="ES49" s="283">
        <f t="shared" si="39"/>
        <v>0</v>
      </c>
      <c r="ET49" s="283">
        <f t="shared" si="39"/>
        <v>0</v>
      </c>
      <c r="EU49" s="283">
        <f t="shared" si="35"/>
        <v>0</v>
      </c>
      <c r="EV49" s="284">
        <f t="shared" si="35"/>
        <v>0</v>
      </c>
      <c r="EX49" s="273"/>
      <c r="EY49" s="274"/>
      <c r="EZ49" s="273"/>
      <c r="FA49" s="274"/>
    </row>
    <row r="50" spans="1:157" s="204" customFormat="1" ht="13.9" customHeight="1">
      <c r="A50" s="273"/>
      <c r="B50" s="275" t="s">
        <v>59</v>
      </c>
      <c r="C50" s="279">
        <f t="shared" ref="C50:EV50" si="40">IF(SUM(C47,C49)=0,0,C49/SUM(C47,C49))</f>
        <v>0</v>
      </c>
      <c r="D50" s="280">
        <f t="shared" si="40"/>
        <v>0</v>
      </c>
      <c r="E50" s="280">
        <f t="shared" si="40"/>
        <v>0</v>
      </c>
      <c r="F50" s="280">
        <f t="shared" ref="F50:I50" si="41">IF(SUM(F47,F49)=0,0,F49/SUM(F47,F49))</f>
        <v>0</v>
      </c>
      <c r="G50" s="280">
        <f t="shared" si="41"/>
        <v>0</v>
      </c>
      <c r="H50" s="280">
        <f t="shared" si="41"/>
        <v>0</v>
      </c>
      <c r="I50" s="280">
        <f t="shared" si="41"/>
        <v>0</v>
      </c>
      <c r="J50" s="280">
        <f t="shared" ref="J50:BU50" si="42">IF(SUM(J47,J49)=0,0,J49/SUM(J47,J49))</f>
        <v>0</v>
      </c>
      <c r="K50" s="280">
        <f t="shared" si="42"/>
        <v>0</v>
      </c>
      <c r="L50" s="281">
        <f t="shared" si="42"/>
        <v>0</v>
      </c>
      <c r="M50" s="279">
        <f t="shared" si="42"/>
        <v>0</v>
      </c>
      <c r="N50" s="280">
        <f t="shared" si="42"/>
        <v>0</v>
      </c>
      <c r="O50" s="280">
        <f t="shared" si="42"/>
        <v>0</v>
      </c>
      <c r="P50" s="280">
        <f t="shared" si="42"/>
        <v>0</v>
      </c>
      <c r="Q50" s="280">
        <f t="shared" si="42"/>
        <v>0</v>
      </c>
      <c r="R50" s="280">
        <f t="shared" si="42"/>
        <v>0</v>
      </c>
      <c r="S50" s="280">
        <f t="shared" si="42"/>
        <v>0</v>
      </c>
      <c r="T50" s="280">
        <f t="shared" si="42"/>
        <v>0</v>
      </c>
      <c r="U50" s="280">
        <f t="shared" si="42"/>
        <v>0</v>
      </c>
      <c r="V50" s="281">
        <f t="shared" si="42"/>
        <v>0</v>
      </c>
      <c r="W50" s="279">
        <f t="shared" si="42"/>
        <v>0</v>
      </c>
      <c r="X50" s="280">
        <f t="shared" si="42"/>
        <v>0</v>
      </c>
      <c r="Y50" s="280">
        <f t="shared" si="42"/>
        <v>0</v>
      </c>
      <c r="Z50" s="280">
        <f t="shared" si="42"/>
        <v>0</v>
      </c>
      <c r="AA50" s="280">
        <f t="shared" si="42"/>
        <v>0</v>
      </c>
      <c r="AB50" s="280">
        <f t="shared" si="42"/>
        <v>0</v>
      </c>
      <c r="AC50" s="280">
        <f t="shared" si="42"/>
        <v>0</v>
      </c>
      <c r="AD50" s="280">
        <f t="shared" si="42"/>
        <v>0</v>
      </c>
      <c r="AE50" s="280">
        <f t="shared" si="42"/>
        <v>0</v>
      </c>
      <c r="AF50" s="281">
        <f t="shared" si="42"/>
        <v>0</v>
      </c>
      <c r="AG50" s="279">
        <f t="shared" si="42"/>
        <v>0</v>
      </c>
      <c r="AH50" s="280">
        <f t="shared" si="42"/>
        <v>0</v>
      </c>
      <c r="AI50" s="280">
        <f t="shared" si="42"/>
        <v>0</v>
      </c>
      <c r="AJ50" s="280">
        <f t="shared" si="42"/>
        <v>0</v>
      </c>
      <c r="AK50" s="280">
        <f t="shared" si="42"/>
        <v>0</v>
      </c>
      <c r="AL50" s="280">
        <f t="shared" si="42"/>
        <v>0</v>
      </c>
      <c r="AM50" s="280">
        <f t="shared" si="42"/>
        <v>0</v>
      </c>
      <c r="AN50" s="280">
        <f t="shared" si="42"/>
        <v>0</v>
      </c>
      <c r="AO50" s="280">
        <f t="shared" si="42"/>
        <v>0</v>
      </c>
      <c r="AP50" s="281">
        <f t="shared" si="42"/>
        <v>0</v>
      </c>
      <c r="AQ50" s="279">
        <f t="shared" si="42"/>
        <v>0</v>
      </c>
      <c r="AR50" s="280">
        <f t="shared" si="42"/>
        <v>0</v>
      </c>
      <c r="AS50" s="280">
        <f t="shared" si="42"/>
        <v>0</v>
      </c>
      <c r="AT50" s="280">
        <f t="shared" si="42"/>
        <v>0</v>
      </c>
      <c r="AU50" s="280">
        <f t="shared" si="42"/>
        <v>0</v>
      </c>
      <c r="AV50" s="280">
        <f t="shared" si="42"/>
        <v>0</v>
      </c>
      <c r="AW50" s="280">
        <f t="shared" si="42"/>
        <v>0</v>
      </c>
      <c r="AX50" s="280">
        <f t="shared" si="42"/>
        <v>0</v>
      </c>
      <c r="AY50" s="280">
        <f t="shared" si="42"/>
        <v>0</v>
      </c>
      <c r="AZ50" s="281">
        <f t="shared" si="42"/>
        <v>0</v>
      </c>
      <c r="BA50" s="279">
        <f t="shared" si="42"/>
        <v>0</v>
      </c>
      <c r="BB50" s="280">
        <f t="shared" si="42"/>
        <v>0</v>
      </c>
      <c r="BC50" s="280">
        <f t="shared" si="42"/>
        <v>0</v>
      </c>
      <c r="BD50" s="280">
        <f t="shared" si="42"/>
        <v>0</v>
      </c>
      <c r="BE50" s="280">
        <f t="shared" si="42"/>
        <v>0</v>
      </c>
      <c r="BF50" s="280">
        <f t="shared" si="42"/>
        <v>0</v>
      </c>
      <c r="BG50" s="280">
        <f t="shared" si="42"/>
        <v>0</v>
      </c>
      <c r="BH50" s="280">
        <f t="shared" si="42"/>
        <v>0</v>
      </c>
      <c r="BI50" s="280">
        <f t="shared" si="42"/>
        <v>0</v>
      </c>
      <c r="BJ50" s="281">
        <f t="shared" si="42"/>
        <v>0</v>
      </c>
      <c r="BK50" s="279">
        <f t="shared" si="42"/>
        <v>0</v>
      </c>
      <c r="BL50" s="280">
        <f t="shared" si="42"/>
        <v>0</v>
      </c>
      <c r="BM50" s="280">
        <f t="shared" si="42"/>
        <v>0</v>
      </c>
      <c r="BN50" s="280">
        <f t="shared" si="42"/>
        <v>0</v>
      </c>
      <c r="BO50" s="280">
        <f t="shared" si="42"/>
        <v>0</v>
      </c>
      <c r="BP50" s="280">
        <f t="shared" si="42"/>
        <v>0</v>
      </c>
      <c r="BQ50" s="280">
        <f t="shared" si="42"/>
        <v>0</v>
      </c>
      <c r="BR50" s="280">
        <f t="shared" si="42"/>
        <v>0</v>
      </c>
      <c r="BS50" s="280">
        <f t="shared" si="42"/>
        <v>0</v>
      </c>
      <c r="BT50" s="281">
        <f t="shared" si="42"/>
        <v>0</v>
      </c>
      <c r="BU50" s="279">
        <f t="shared" si="42"/>
        <v>0</v>
      </c>
      <c r="BV50" s="280">
        <f t="shared" ref="BV50:EG50" si="43">IF(SUM(BV47,BV49)=0,0,BV49/SUM(BV47,BV49))</f>
        <v>0</v>
      </c>
      <c r="BW50" s="280">
        <f t="shared" si="43"/>
        <v>0</v>
      </c>
      <c r="BX50" s="280">
        <f t="shared" si="43"/>
        <v>0</v>
      </c>
      <c r="BY50" s="280">
        <f t="shared" si="43"/>
        <v>0</v>
      </c>
      <c r="BZ50" s="280">
        <f t="shared" si="43"/>
        <v>0</v>
      </c>
      <c r="CA50" s="280">
        <f t="shared" si="43"/>
        <v>0</v>
      </c>
      <c r="CB50" s="280">
        <f t="shared" si="43"/>
        <v>0</v>
      </c>
      <c r="CC50" s="280">
        <f t="shared" si="43"/>
        <v>0</v>
      </c>
      <c r="CD50" s="281">
        <f t="shared" si="43"/>
        <v>0</v>
      </c>
      <c r="CE50" s="279">
        <f t="shared" si="43"/>
        <v>0</v>
      </c>
      <c r="CF50" s="280">
        <f t="shared" si="43"/>
        <v>0</v>
      </c>
      <c r="CG50" s="280">
        <f t="shared" si="43"/>
        <v>0</v>
      </c>
      <c r="CH50" s="280">
        <f t="shared" si="43"/>
        <v>0</v>
      </c>
      <c r="CI50" s="280">
        <f t="shared" si="43"/>
        <v>0</v>
      </c>
      <c r="CJ50" s="280">
        <f t="shared" si="43"/>
        <v>0</v>
      </c>
      <c r="CK50" s="280">
        <f t="shared" si="43"/>
        <v>0</v>
      </c>
      <c r="CL50" s="280">
        <f t="shared" si="43"/>
        <v>0</v>
      </c>
      <c r="CM50" s="280">
        <f t="shared" si="43"/>
        <v>0</v>
      </c>
      <c r="CN50" s="281">
        <f t="shared" si="43"/>
        <v>0</v>
      </c>
      <c r="CO50" s="279">
        <f t="shared" si="43"/>
        <v>0</v>
      </c>
      <c r="CP50" s="280">
        <f t="shared" si="43"/>
        <v>0</v>
      </c>
      <c r="CQ50" s="280">
        <f t="shared" si="43"/>
        <v>0</v>
      </c>
      <c r="CR50" s="280">
        <f t="shared" si="43"/>
        <v>0</v>
      </c>
      <c r="CS50" s="280">
        <f t="shared" si="43"/>
        <v>0</v>
      </c>
      <c r="CT50" s="280">
        <f t="shared" si="43"/>
        <v>0</v>
      </c>
      <c r="CU50" s="280">
        <f t="shared" si="43"/>
        <v>0</v>
      </c>
      <c r="CV50" s="280">
        <f t="shared" si="43"/>
        <v>0</v>
      </c>
      <c r="CW50" s="280">
        <f t="shared" si="43"/>
        <v>0</v>
      </c>
      <c r="CX50" s="281">
        <f t="shared" si="43"/>
        <v>0</v>
      </c>
      <c r="CY50" s="279">
        <f t="shared" si="43"/>
        <v>0</v>
      </c>
      <c r="CZ50" s="280">
        <f t="shared" si="43"/>
        <v>0</v>
      </c>
      <c r="DA50" s="280">
        <f t="shared" si="43"/>
        <v>0</v>
      </c>
      <c r="DB50" s="280">
        <f t="shared" si="43"/>
        <v>0</v>
      </c>
      <c r="DC50" s="280">
        <f t="shared" si="43"/>
        <v>0</v>
      </c>
      <c r="DD50" s="280">
        <f t="shared" si="43"/>
        <v>0</v>
      </c>
      <c r="DE50" s="280">
        <f t="shared" si="43"/>
        <v>0</v>
      </c>
      <c r="DF50" s="280">
        <f t="shared" si="43"/>
        <v>0</v>
      </c>
      <c r="DG50" s="280">
        <f t="shared" si="43"/>
        <v>0</v>
      </c>
      <c r="DH50" s="281">
        <f t="shared" si="43"/>
        <v>0</v>
      </c>
      <c r="DI50" s="279">
        <f t="shared" si="43"/>
        <v>0</v>
      </c>
      <c r="DJ50" s="280">
        <f t="shared" si="43"/>
        <v>0</v>
      </c>
      <c r="DK50" s="280">
        <f t="shared" si="43"/>
        <v>0</v>
      </c>
      <c r="DL50" s="280">
        <f t="shared" si="43"/>
        <v>0</v>
      </c>
      <c r="DM50" s="280">
        <f t="shared" si="43"/>
        <v>0</v>
      </c>
      <c r="DN50" s="280">
        <f t="shared" si="43"/>
        <v>0</v>
      </c>
      <c r="DO50" s="280">
        <f t="shared" si="43"/>
        <v>0</v>
      </c>
      <c r="DP50" s="280">
        <f t="shared" si="43"/>
        <v>0</v>
      </c>
      <c r="DQ50" s="280">
        <f t="shared" si="43"/>
        <v>0</v>
      </c>
      <c r="DR50" s="281">
        <f t="shared" si="43"/>
        <v>0</v>
      </c>
      <c r="DS50" s="279">
        <f t="shared" si="43"/>
        <v>0</v>
      </c>
      <c r="DT50" s="280">
        <f t="shared" si="43"/>
        <v>0</v>
      </c>
      <c r="DU50" s="280">
        <f t="shared" si="43"/>
        <v>0</v>
      </c>
      <c r="DV50" s="280">
        <f t="shared" si="43"/>
        <v>0</v>
      </c>
      <c r="DW50" s="280">
        <f t="shared" si="43"/>
        <v>0</v>
      </c>
      <c r="DX50" s="280">
        <f t="shared" si="43"/>
        <v>0</v>
      </c>
      <c r="DY50" s="280">
        <f t="shared" si="43"/>
        <v>0</v>
      </c>
      <c r="DZ50" s="280">
        <f t="shared" si="43"/>
        <v>0</v>
      </c>
      <c r="EA50" s="280">
        <f t="shared" si="43"/>
        <v>0</v>
      </c>
      <c r="EB50" s="281">
        <f t="shared" si="43"/>
        <v>0</v>
      </c>
      <c r="EC50" s="279">
        <f t="shared" si="43"/>
        <v>0</v>
      </c>
      <c r="ED50" s="280">
        <f t="shared" si="43"/>
        <v>0</v>
      </c>
      <c r="EE50" s="280">
        <f t="shared" si="43"/>
        <v>0</v>
      </c>
      <c r="EF50" s="280">
        <f t="shared" si="43"/>
        <v>0</v>
      </c>
      <c r="EG50" s="280">
        <f t="shared" si="43"/>
        <v>0</v>
      </c>
      <c r="EH50" s="280">
        <f t="shared" ref="EH50:ET50" si="44">IF(SUM(EH47,EH49)=0,0,EH49/SUM(EH47,EH49))</f>
        <v>0</v>
      </c>
      <c r="EI50" s="280">
        <f t="shared" si="44"/>
        <v>0</v>
      </c>
      <c r="EJ50" s="280">
        <f t="shared" si="44"/>
        <v>0</v>
      </c>
      <c r="EK50" s="280">
        <f t="shared" si="44"/>
        <v>0</v>
      </c>
      <c r="EL50" s="281">
        <f t="shared" si="44"/>
        <v>0</v>
      </c>
      <c r="EM50" s="279">
        <f t="shared" si="44"/>
        <v>0</v>
      </c>
      <c r="EN50" s="280">
        <f t="shared" si="44"/>
        <v>0</v>
      </c>
      <c r="EO50" s="280">
        <f t="shared" si="44"/>
        <v>0</v>
      </c>
      <c r="EP50" s="280">
        <f t="shared" si="44"/>
        <v>0</v>
      </c>
      <c r="EQ50" s="280">
        <f t="shared" si="44"/>
        <v>0</v>
      </c>
      <c r="ER50" s="280">
        <f t="shared" si="44"/>
        <v>0</v>
      </c>
      <c r="ES50" s="280">
        <f t="shared" si="44"/>
        <v>0</v>
      </c>
      <c r="ET50" s="280">
        <f t="shared" si="44"/>
        <v>0</v>
      </c>
      <c r="EU50" s="280">
        <f t="shared" si="40"/>
        <v>0</v>
      </c>
      <c r="EV50" s="281">
        <f t="shared" si="40"/>
        <v>0</v>
      </c>
      <c r="EX50" s="273"/>
      <c r="EY50" s="274"/>
      <c r="EZ50" s="273"/>
      <c r="FA50" s="274"/>
    </row>
    <row r="51" spans="1:157" s="204" customFormat="1" ht="13.9" customHeight="1" thickBot="1">
      <c r="A51" s="273"/>
      <c r="B51" s="275" t="s">
        <v>60</v>
      </c>
      <c r="C51" s="285">
        <f t="shared" ref="C51:EV51" si="45">COUNTIF(C14:C45,"=N/A")</f>
        <v>0</v>
      </c>
      <c r="D51" s="286">
        <f t="shared" si="45"/>
        <v>0</v>
      </c>
      <c r="E51" s="286">
        <f t="shared" si="45"/>
        <v>0</v>
      </c>
      <c r="F51" s="286">
        <f t="shared" ref="F51:I51" si="46">COUNTIF(F14:F45,"=N/A")</f>
        <v>0</v>
      </c>
      <c r="G51" s="286">
        <f t="shared" si="46"/>
        <v>0</v>
      </c>
      <c r="H51" s="286">
        <f t="shared" si="46"/>
        <v>0</v>
      </c>
      <c r="I51" s="286">
        <f t="shared" si="46"/>
        <v>0</v>
      </c>
      <c r="J51" s="286">
        <f t="shared" ref="J51:BU51" si="47">COUNTIF(J14:J45,"=N/A")</f>
        <v>0</v>
      </c>
      <c r="K51" s="286">
        <f t="shared" si="47"/>
        <v>0</v>
      </c>
      <c r="L51" s="287">
        <f t="shared" si="47"/>
        <v>0</v>
      </c>
      <c r="M51" s="285">
        <f t="shared" si="47"/>
        <v>0</v>
      </c>
      <c r="N51" s="286">
        <f t="shared" si="47"/>
        <v>0</v>
      </c>
      <c r="O51" s="286">
        <f t="shared" si="47"/>
        <v>0</v>
      </c>
      <c r="P51" s="286">
        <f t="shared" si="47"/>
        <v>0</v>
      </c>
      <c r="Q51" s="286">
        <f t="shared" si="47"/>
        <v>0</v>
      </c>
      <c r="R51" s="286">
        <f t="shared" si="47"/>
        <v>0</v>
      </c>
      <c r="S51" s="286">
        <f t="shared" si="47"/>
        <v>0</v>
      </c>
      <c r="T51" s="286">
        <f t="shared" si="47"/>
        <v>0</v>
      </c>
      <c r="U51" s="286">
        <f t="shared" si="47"/>
        <v>0</v>
      </c>
      <c r="V51" s="287">
        <f t="shared" si="47"/>
        <v>0</v>
      </c>
      <c r="W51" s="285">
        <f t="shared" si="47"/>
        <v>0</v>
      </c>
      <c r="X51" s="286">
        <f t="shared" si="47"/>
        <v>0</v>
      </c>
      <c r="Y51" s="286">
        <f t="shared" si="47"/>
        <v>0</v>
      </c>
      <c r="Z51" s="286">
        <f t="shared" si="47"/>
        <v>0</v>
      </c>
      <c r="AA51" s="286">
        <f t="shared" si="47"/>
        <v>0</v>
      </c>
      <c r="AB51" s="286">
        <f t="shared" si="47"/>
        <v>0</v>
      </c>
      <c r="AC51" s="286">
        <f t="shared" si="47"/>
        <v>0</v>
      </c>
      <c r="AD51" s="286">
        <f t="shared" si="47"/>
        <v>0</v>
      </c>
      <c r="AE51" s="286">
        <f t="shared" si="47"/>
        <v>0</v>
      </c>
      <c r="AF51" s="287">
        <f t="shared" si="47"/>
        <v>0</v>
      </c>
      <c r="AG51" s="285">
        <f t="shared" si="47"/>
        <v>0</v>
      </c>
      <c r="AH51" s="286">
        <f t="shared" si="47"/>
        <v>0</v>
      </c>
      <c r="AI51" s="286">
        <f t="shared" si="47"/>
        <v>0</v>
      </c>
      <c r="AJ51" s="286">
        <f t="shared" si="47"/>
        <v>0</v>
      </c>
      <c r="AK51" s="286">
        <f t="shared" si="47"/>
        <v>0</v>
      </c>
      <c r="AL51" s="286">
        <f t="shared" si="47"/>
        <v>0</v>
      </c>
      <c r="AM51" s="286">
        <f t="shared" si="47"/>
        <v>0</v>
      </c>
      <c r="AN51" s="286">
        <f t="shared" si="47"/>
        <v>0</v>
      </c>
      <c r="AO51" s="286">
        <f t="shared" si="47"/>
        <v>0</v>
      </c>
      <c r="AP51" s="287">
        <f t="shared" si="47"/>
        <v>0</v>
      </c>
      <c r="AQ51" s="285">
        <f t="shared" si="47"/>
        <v>0</v>
      </c>
      <c r="AR51" s="286">
        <f t="shared" si="47"/>
        <v>0</v>
      </c>
      <c r="AS51" s="286">
        <f t="shared" si="47"/>
        <v>0</v>
      </c>
      <c r="AT51" s="286">
        <f t="shared" si="47"/>
        <v>0</v>
      </c>
      <c r="AU51" s="286">
        <f t="shared" si="47"/>
        <v>0</v>
      </c>
      <c r="AV51" s="286">
        <f t="shared" si="47"/>
        <v>0</v>
      </c>
      <c r="AW51" s="286">
        <f t="shared" si="47"/>
        <v>0</v>
      </c>
      <c r="AX51" s="286">
        <f t="shared" si="47"/>
        <v>0</v>
      </c>
      <c r="AY51" s="286">
        <f t="shared" si="47"/>
        <v>0</v>
      </c>
      <c r="AZ51" s="287">
        <f t="shared" si="47"/>
        <v>0</v>
      </c>
      <c r="BA51" s="285">
        <f t="shared" si="47"/>
        <v>0</v>
      </c>
      <c r="BB51" s="286">
        <f t="shared" si="47"/>
        <v>0</v>
      </c>
      <c r="BC51" s="286">
        <f t="shared" si="47"/>
        <v>0</v>
      </c>
      <c r="BD51" s="286">
        <f t="shared" si="47"/>
        <v>0</v>
      </c>
      <c r="BE51" s="286">
        <f t="shared" si="47"/>
        <v>0</v>
      </c>
      <c r="BF51" s="286">
        <f t="shared" si="47"/>
        <v>0</v>
      </c>
      <c r="BG51" s="286">
        <f t="shared" si="47"/>
        <v>0</v>
      </c>
      <c r="BH51" s="286">
        <f t="shared" si="47"/>
        <v>0</v>
      </c>
      <c r="BI51" s="286">
        <f t="shared" si="47"/>
        <v>0</v>
      </c>
      <c r="BJ51" s="287">
        <f t="shared" si="47"/>
        <v>0</v>
      </c>
      <c r="BK51" s="285">
        <f t="shared" si="47"/>
        <v>0</v>
      </c>
      <c r="BL51" s="286">
        <f t="shared" si="47"/>
        <v>0</v>
      </c>
      <c r="BM51" s="286">
        <f t="shared" si="47"/>
        <v>0</v>
      </c>
      <c r="BN51" s="286">
        <f t="shared" si="47"/>
        <v>0</v>
      </c>
      <c r="BO51" s="286">
        <f t="shared" si="47"/>
        <v>0</v>
      </c>
      <c r="BP51" s="286">
        <f t="shared" si="47"/>
        <v>0</v>
      </c>
      <c r="BQ51" s="286">
        <f t="shared" si="47"/>
        <v>0</v>
      </c>
      <c r="BR51" s="286">
        <f t="shared" si="47"/>
        <v>0</v>
      </c>
      <c r="BS51" s="286">
        <f t="shared" si="47"/>
        <v>0</v>
      </c>
      <c r="BT51" s="287">
        <f t="shared" si="47"/>
        <v>0</v>
      </c>
      <c r="BU51" s="285">
        <f t="shared" si="47"/>
        <v>0</v>
      </c>
      <c r="BV51" s="286">
        <f t="shared" ref="BV51:EG51" si="48">COUNTIF(BV14:BV45,"=N/A")</f>
        <v>0</v>
      </c>
      <c r="BW51" s="286">
        <f t="shared" si="48"/>
        <v>0</v>
      </c>
      <c r="BX51" s="286">
        <f t="shared" si="48"/>
        <v>0</v>
      </c>
      <c r="BY51" s="286">
        <f t="shared" si="48"/>
        <v>0</v>
      </c>
      <c r="BZ51" s="286">
        <f t="shared" si="48"/>
        <v>0</v>
      </c>
      <c r="CA51" s="286">
        <f t="shared" si="48"/>
        <v>0</v>
      </c>
      <c r="CB51" s="286">
        <f t="shared" si="48"/>
        <v>0</v>
      </c>
      <c r="CC51" s="286">
        <f t="shared" si="48"/>
        <v>0</v>
      </c>
      <c r="CD51" s="287">
        <f t="shared" si="48"/>
        <v>0</v>
      </c>
      <c r="CE51" s="285">
        <f t="shared" si="48"/>
        <v>0</v>
      </c>
      <c r="CF51" s="286">
        <f t="shared" si="48"/>
        <v>0</v>
      </c>
      <c r="CG51" s="286">
        <f t="shared" si="48"/>
        <v>0</v>
      </c>
      <c r="CH51" s="286">
        <f t="shared" si="48"/>
        <v>0</v>
      </c>
      <c r="CI51" s="286">
        <f t="shared" si="48"/>
        <v>0</v>
      </c>
      <c r="CJ51" s="286">
        <f t="shared" si="48"/>
        <v>0</v>
      </c>
      <c r="CK51" s="286">
        <f t="shared" si="48"/>
        <v>0</v>
      </c>
      <c r="CL51" s="286">
        <f t="shared" si="48"/>
        <v>0</v>
      </c>
      <c r="CM51" s="286">
        <f t="shared" si="48"/>
        <v>0</v>
      </c>
      <c r="CN51" s="287">
        <f t="shared" si="48"/>
        <v>0</v>
      </c>
      <c r="CO51" s="285">
        <f t="shared" si="48"/>
        <v>0</v>
      </c>
      <c r="CP51" s="286">
        <f t="shared" si="48"/>
        <v>0</v>
      </c>
      <c r="CQ51" s="286">
        <f t="shared" si="48"/>
        <v>0</v>
      </c>
      <c r="CR51" s="286">
        <f t="shared" si="48"/>
        <v>0</v>
      </c>
      <c r="CS51" s="286">
        <f t="shared" si="48"/>
        <v>0</v>
      </c>
      <c r="CT51" s="286">
        <f t="shared" si="48"/>
        <v>0</v>
      </c>
      <c r="CU51" s="286">
        <f t="shared" si="48"/>
        <v>0</v>
      </c>
      <c r="CV51" s="286">
        <f t="shared" si="48"/>
        <v>0</v>
      </c>
      <c r="CW51" s="286">
        <f t="shared" si="48"/>
        <v>0</v>
      </c>
      <c r="CX51" s="287">
        <f t="shared" si="48"/>
        <v>0</v>
      </c>
      <c r="CY51" s="285">
        <f t="shared" si="48"/>
        <v>0</v>
      </c>
      <c r="CZ51" s="286">
        <f t="shared" si="48"/>
        <v>0</v>
      </c>
      <c r="DA51" s="286">
        <f t="shared" si="48"/>
        <v>0</v>
      </c>
      <c r="DB51" s="286">
        <f t="shared" si="48"/>
        <v>0</v>
      </c>
      <c r="DC51" s="286">
        <f t="shared" si="48"/>
        <v>0</v>
      </c>
      <c r="DD51" s="286">
        <f t="shared" si="48"/>
        <v>0</v>
      </c>
      <c r="DE51" s="286">
        <f t="shared" si="48"/>
        <v>0</v>
      </c>
      <c r="DF51" s="286">
        <f t="shared" si="48"/>
        <v>0</v>
      </c>
      <c r="DG51" s="286">
        <f t="shared" si="48"/>
        <v>0</v>
      </c>
      <c r="DH51" s="287">
        <f t="shared" si="48"/>
        <v>0</v>
      </c>
      <c r="DI51" s="285">
        <f t="shared" si="48"/>
        <v>0</v>
      </c>
      <c r="DJ51" s="286">
        <f t="shared" si="48"/>
        <v>0</v>
      </c>
      <c r="DK51" s="286">
        <f t="shared" si="48"/>
        <v>0</v>
      </c>
      <c r="DL51" s="286">
        <f t="shared" si="48"/>
        <v>0</v>
      </c>
      <c r="DM51" s="286">
        <f t="shared" si="48"/>
        <v>0</v>
      </c>
      <c r="DN51" s="286">
        <f t="shared" si="48"/>
        <v>0</v>
      </c>
      <c r="DO51" s="286">
        <f t="shared" si="48"/>
        <v>0</v>
      </c>
      <c r="DP51" s="286">
        <f t="shared" si="48"/>
        <v>0</v>
      </c>
      <c r="DQ51" s="286">
        <f t="shared" si="48"/>
        <v>0</v>
      </c>
      <c r="DR51" s="287">
        <f t="shared" si="48"/>
        <v>0</v>
      </c>
      <c r="DS51" s="285">
        <f t="shared" si="48"/>
        <v>0</v>
      </c>
      <c r="DT51" s="286">
        <f t="shared" si="48"/>
        <v>0</v>
      </c>
      <c r="DU51" s="286">
        <f t="shared" si="48"/>
        <v>0</v>
      </c>
      <c r="DV51" s="286">
        <f t="shared" si="48"/>
        <v>0</v>
      </c>
      <c r="DW51" s="286">
        <f t="shared" si="48"/>
        <v>0</v>
      </c>
      <c r="DX51" s="286">
        <f t="shared" si="48"/>
        <v>0</v>
      </c>
      <c r="DY51" s="286">
        <f t="shared" si="48"/>
        <v>0</v>
      </c>
      <c r="DZ51" s="286">
        <f t="shared" si="48"/>
        <v>0</v>
      </c>
      <c r="EA51" s="286">
        <f t="shared" si="48"/>
        <v>0</v>
      </c>
      <c r="EB51" s="287">
        <f t="shared" si="48"/>
        <v>0</v>
      </c>
      <c r="EC51" s="285">
        <f t="shared" si="48"/>
        <v>0</v>
      </c>
      <c r="ED51" s="286">
        <f t="shared" si="48"/>
        <v>0</v>
      </c>
      <c r="EE51" s="286">
        <f t="shared" si="48"/>
        <v>0</v>
      </c>
      <c r="EF51" s="286">
        <f t="shared" si="48"/>
        <v>0</v>
      </c>
      <c r="EG51" s="286">
        <f t="shared" si="48"/>
        <v>0</v>
      </c>
      <c r="EH51" s="286">
        <f t="shared" ref="EH51:ET51" si="49">COUNTIF(EH14:EH45,"=N/A")</f>
        <v>0</v>
      </c>
      <c r="EI51" s="286">
        <f t="shared" si="49"/>
        <v>0</v>
      </c>
      <c r="EJ51" s="286">
        <f t="shared" si="49"/>
        <v>0</v>
      </c>
      <c r="EK51" s="286">
        <f t="shared" si="49"/>
        <v>0</v>
      </c>
      <c r="EL51" s="287">
        <f t="shared" si="49"/>
        <v>0</v>
      </c>
      <c r="EM51" s="285">
        <f t="shared" si="49"/>
        <v>0</v>
      </c>
      <c r="EN51" s="286">
        <f t="shared" si="49"/>
        <v>0</v>
      </c>
      <c r="EO51" s="286">
        <f t="shared" si="49"/>
        <v>0</v>
      </c>
      <c r="EP51" s="286">
        <f t="shared" si="49"/>
        <v>0</v>
      </c>
      <c r="EQ51" s="286">
        <f t="shared" si="49"/>
        <v>0</v>
      </c>
      <c r="ER51" s="286">
        <f t="shared" si="49"/>
        <v>0</v>
      </c>
      <c r="ES51" s="286">
        <f t="shared" si="49"/>
        <v>0</v>
      </c>
      <c r="ET51" s="286">
        <f t="shared" si="49"/>
        <v>0</v>
      </c>
      <c r="EU51" s="286">
        <f t="shared" si="45"/>
        <v>0</v>
      </c>
      <c r="EV51" s="287">
        <f t="shared" si="45"/>
        <v>0</v>
      </c>
      <c r="EX51" s="92"/>
      <c r="EY51" s="92"/>
      <c r="EZ51" s="92"/>
      <c r="FA51" s="92"/>
    </row>
    <row r="52" spans="1:157" s="204" customFormat="1" ht="13.9" customHeight="1" thickBot="1">
      <c r="A52" s="273"/>
      <c r="B52" s="861"/>
      <c r="C52" s="862"/>
      <c r="D52" s="862"/>
      <c r="E52" s="862"/>
      <c r="F52" s="862"/>
      <c r="G52" s="862"/>
      <c r="H52" s="862"/>
      <c r="I52" s="862"/>
      <c r="J52" s="862"/>
      <c r="K52" s="862"/>
      <c r="L52" s="862"/>
      <c r="M52" s="862"/>
      <c r="N52" s="862"/>
      <c r="O52" s="862"/>
      <c r="P52" s="862"/>
      <c r="Q52" s="862"/>
      <c r="R52" s="862"/>
      <c r="S52" s="862"/>
      <c r="T52" s="862"/>
      <c r="U52" s="862"/>
      <c r="V52" s="862"/>
      <c r="W52" s="862"/>
      <c r="X52" s="862"/>
      <c r="Y52" s="862"/>
      <c r="Z52" s="862"/>
      <c r="AA52" s="862"/>
      <c r="AB52" s="862"/>
      <c r="AC52" s="862"/>
      <c r="AD52" s="862"/>
      <c r="AE52" s="862"/>
      <c r="AF52" s="862"/>
      <c r="AG52" s="862"/>
      <c r="AH52" s="862"/>
      <c r="AI52" s="862"/>
      <c r="AJ52" s="862"/>
      <c r="AK52" s="862"/>
      <c r="AL52" s="862"/>
      <c r="AM52" s="862"/>
      <c r="AN52" s="862"/>
      <c r="AO52" s="862"/>
      <c r="AP52" s="862"/>
      <c r="AQ52" s="862"/>
      <c r="AR52" s="862"/>
      <c r="AS52" s="862"/>
      <c r="AT52" s="862"/>
      <c r="AU52" s="862"/>
      <c r="AV52" s="862"/>
      <c r="AW52" s="862"/>
      <c r="AX52" s="862"/>
      <c r="AY52" s="862"/>
      <c r="AZ52" s="862"/>
      <c r="BA52" s="862"/>
      <c r="BB52" s="862"/>
      <c r="BC52" s="862"/>
      <c r="BD52" s="862"/>
      <c r="BE52" s="862"/>
      <c r="BF52" s="862"/>
      <c r="BG52" s="862"/>
      <c r="BH52" s="862"/>
      <c r="BI52" s="862"/>
      <c r="BJ52" s="862"/>
      <c r="BK52" s="862"/>
      <c r="BL52" s="862"/>
      <c r="BM52" s="862"/>
      <c r="BN52" s="862"/>
      <c r="BO52" s="862"/>
      <c r="BP52" s="862"/>
      <c r="BQ52" s="862"/>
      <c r="BR52" s="862"/>
      <c r="BS52" s="862"/>
      <c r="BT52" s="862"/>
      <c r="BU52" s="862"/>
      <c r="BV52" s="862"/>
      <c r="BW52" s="862"/>
      <c r="BX52" s="862"/>
      <c r="BY52" s="862"/>
      <c r="BZ52" s="862"/>
      <c r="CA52" s="862"/>
      <c r="CB52" s="862"/>
      <c r="CC52" s="862"/>
      <c r="CD52" s="862"/>
      <c r="CE52" s="862"/>
      <c r="CF52" s="862"/>
      <c r="CG52" s="862"/>
      <c r="CH52" s="862"/>
      <c r="CI52" s="862"/>
      <c r="CJ52" s="862"/>
      <c r="CK52" s="862"/>
      <c r="CL52" s="862"/>
      <c r="CM52" s="862"/>
      <c r="CN52" s="862"/>
      <c r="CO52" s="862"/>
      <c r="CP52" s="862"/>
      <c r="CQ52" s="862"/>
      <c r="CR52" s="862"/>
      <c r="CS52" s="862"/>
      <c r="CT52" s="862"/>
      <c r="CU52" s="862"/>
      <c r="CV52" s="862"/>
      <c r="CW52" s="862"/>
      <c r="CX52" s="862"/>
      <c r="CY52" s="862"/>
      <c r="CZ52" s="862"/>
      <c r="DA52" s="862"/>
      <c r="DB52" s="862"/>
      <c r="DC52" s="862"/>
      <c r="DD52" s="862"/>
      <c r="DE52" s="862"/>
      <c r="DF52" s="862"/>
      <c r="DG52" s="862"/>
      <c r="DH52" s="862"/>
      <c r="DI52" s="862"/>
      <c r="DJ52" s="862"/>
      <c r="DK52" s="862"/>
      <c r="DL52" s="862"/>
      <c r="DM52" s="862"/>
      <c r="DN52" s="862"/>
      <c r="DO52" s="862"/>
      <c r="DP52" s="862"/>
      <c r="DQ52" s="862"/>
      <c r="DR52" s="862"/>
      <c r="DS52" s="862"/>
      <c r="DT52" s="862"/>
      <c r="DU52" s="862"/>
      <c r="DV52" s="862"/>
      <c r="DW52" s="862"/>
      <c r="DX52" s="862"/>
      <c r="DY52" s="862"/>
      <c r="DZ52" s="862"/>
      <c r="EA52" s="862"/>
      <c r="EB52" s="862"/>
      <c r="EC52" s="862"/>
      <c r="ED52" s="862"/>
      <c r="EE52" s="862"/>
      <c r="EF52" s="862"/>
      <c r="EG52" s="862"/>
      <c r="EH52" s="862"/>
      <c r="EI52" s="862"/>
      <c r="EJ52" s="862"/>
      <c r="EK52" s="862"/>
      <c r="EL52" s="862"/>
      <c r="EM52" s="862"/>
      <c r="EN52" s="862"/>
      <c r="EO52" s="862"/>
      <c r="EP52" s="862"/>
      <c r="EQ52" s="862"/>
      <c r="ER52" s="862"/>
      <c r="ES52" s="862"/>
      <c r="ET52" s="862"/>
      <c r="EU52" s="862"/>
      <c r="EV52" s="862"/>
      <c r="EW52" s="862"/>
      <c r="EX52" s="862"/>
      <c r="EY52" s="862"/>
      <c r="EZ52" s="862"/>
      <c r="FA52" s="862"/>
    </row>
    <row r="53" spans="1:157" ht="17.25" thickBot="1">
      <c r="C53" s="707" t="s">
        <v>533</v>
      </c>
      <c r="D53" s="708"/>
      <c r="E53" s="708"/>
      <c r="F53" s="708"/>
      <c r="G53" s="708"/>
      <c r="H53" s="708"/>
      <c r="I53" s="708"/>
      <c r="J53" s="708"/>
      <c r="K53" s="708"/>
      <c r="L53" s="720"/>
      <c r="M53" s="707" t="s">
        <v>534</v>
      </c>
      <c r="N53" s="708"/>
      <c r="O53" s="708"/>
      <c r="P53" s="708"/>
      <c r="Q53" s="708"/>
      <c r="R53" s="708"/>
      <c r="S53" s="708"/>
      <c r="T53" s="708"/>
      <c r="U53" s="708"/>
      <c r="V53" s="720"/>
      <c r="W53" s="707" t="s">
        <v>535</v>
      </c>
      <c r="X53" s="708"/>
      <c r="Y53" s="708"/>
      <c r="Z53" s="708"/>
      <c r="AA53" s="708"/>
      <c r="AB53" s="708"/>
      <c r="AC53" s="708"/>
      <c r="AD53" s="708"/>
      <c r="AE53" s="708"/>
      <c r="AF53" s="708"/>
      <c r="AG53" s="707" t="s">
        <v>536</v>
      </c>
      <c r="AH53" s="708"/>
      <c r="AI53" s="708"/>
      <c r="AJ53" s="708"/>
      <c r="AK53" s="708"/>
      <c r="AL53" s="708"/>
      <c r="AM53" s="708"/>
      <c r="AN53" s="708"/>
      <c r="AO53" s="708"/>
      <c r="AP53" s="708"/>
      <c r="AQ53" s="707" t="s">
        <v>537</v>
      </c>
      <c r="AR53" s="708"/>
      <c r="AS53" s="708"/>
      <c r="AT53" s="708"/>
      <c r="AU53" s="708"/>
      <c r="AV53" s="708"/>
      <c r="AW53" s="708"/>
      <c r="AX53" s="708"/>
      <c r="AY53" s="708"/>
      <c r="AZ53" s="708"/>
      <c r="BA53" s="707" t="s">
        <v>538</v>
      </c>
      <c r="BB53" s="708"/>
      <c r="BC53" s="708"/>
      <c r="BD53" s="708"/>
      <c r="BE53" s="708"/>
      <c r="BF53" s="708"/>
      <c r="BG53" s="708"/>
      <c r="BH53" s="708"/>
      <c r="BI53" s="708"/>
      <c r="BJ53" s="708"/>
      <c r="BK53" s="707" t="s">
        <v>539</v>
      </c>
      <c r="BL53" s="708"/>
      <c r="BM53" s="708"/>
      <c r="BN53" s="708"/>
      <c r="BO53" s="708"/>
      <c r="BP53" s="708"/>
      <c r="BQ53" s="708"/>
      <c r="BR53" s="708"/>
      <c r="BS53" s="708"/>
      <c r="BT53" s="708"/>
      <c r="BU53" s="707" t="s">
        <v>540</v>
      </c>
      <c r="BV53" s="708"/>
      <c r="BW53" s="708"/>
      <c r="BX53" s="708"/>
      <c r="BY53" s="708"/>
      <c r="BZ53" s="708"/>
      <c r="CA53" s="708"/>
      <c r="CB53" s="708"/>
      <c r="CC53" s="708"/>
      <c r="CD53" s="708"/>
      <c r="CE53" s="707" t="s">
        <v>541</v>
      </c>
      <c r="CF53" s="708"/>
      <c r="CG53" s="708"/>
      <c r="CH53" s="708"/>
      <c r="CI53" s="708"/>
      <c r="CJ53" s="708"/>
      <c r="CK53" s="708"/>
      <c r="CL53" s="708"/>
      <c r="CM53" s="708"/>
      <c r="CN53" s="708"/>
      <c r="CO53" s="707" t="s">
        <v>542</v>
      </c>
      <c r="CP53" s="708"/>
      <c r="CQ53" s="708"/>
      <c r="CR53" s="708"/>
      <c r="CS53" s="708"/>
      <c r="CT53" s="708"/>
      <c r="CU53" s="708"/>
      <c r="CV53" s="708"/>
      <c r="CW53" s="708"/>
      <c r="CX53" s="708"/>
      <c r="CY53" s="707" t="s">
        <v>543</v>
      </c>
      <c r="CZ53" s="708"/>
      <c r="DA53" s="708"/>
      <c r="DB53" s="708"/>
      <c r="DC53" s="708"/>
      <c r="DD53" s="708"/>
      <c r="DE53" s="708"/>
      <c r="DF53" s="708"/>
      <c r="DG53" s="708"/>
      <c r="DH53" s="708"/>
      <c r="DI53" s="707" t="s">
        <v>544</v>
      </c>
      <c r="DJ53" s="708"/>
      <c r="DK53" s="708"/>
      <c r="DL53" s="708"/>
      <c r="DM53" s="708"/>
      <c r="DN53" s="708"/>
      <c r="DO53" s="708"/>
      <c r="DP53" s="708"/>
      <c r="DQ53" s="708"/>
      <c r="DR53" s="708"/>
      <c r="DS53" s="707" t="s">
        <v>545</v>
      </c>
      <c r="DT53" s="708"/>
      <c r="DU53" s="708"/>
      <c r="DV53" s="708"/>
      <c r="DW53" s="708"/>
      <c r="DX53" s="708"/>
      <c r="DY53" s="708"/>
      <c r="DZ53" s="708"/>
      <c r="EA53" s="708"/>
      <c r="EB53" s="708"/>
      <c r="EC53" s="707" t="s">
        <v>546</v>
      </c>
      <c r="ED53" s="708"/>
      <c r="EE53" s="708"/>
      <c r="EF53" s="708"/>
      <c r="EG53" s="708"/>
      <c r="EH53" s="708"/>
      <c r="EI53" s="708"/>
      <c r="EJ53" s="708"/>
      <c r="EK53" s="708"/>
      <c r="EL53" s="720"/>
      <c r="EM53" s="707" t="s">
        <v>471</v>
      </c>
      <c r="EN53" s="708"/>
      <c r="EO53" s="708"/>
      <c r="EP53" s="708"/>
      <c r="EQ53" s="708"/>
      <c r="ER53" s="708"/>
      <c r="ES53" s="708"/>
      <c r="ET53" s="708"/>
      <c r="EU53" s="708"/>
      <c r="EV53" s="720"/>
    </row>
    <row r="54" spans="1:157" ht="49.9" customHeight="1" thickBot="1">
      <c r="C54" s="889"/>
      <c r="D54" s="890"/>
      <c r="E54" s="890"/>
      <c r="F54" s="890"/>
      <c r="G54" s="890"/>
      <c r="H54" s="890"/>
      <c r="I54" s="890"/>
      <c r="J54" s="890"/>
      <c r="K54" s="890"/>
      <c r="L54" s="891"/>
      <c r="M54" s="889"/>
      <c r="N54" s="890"/>
      <c r="O54" s="890"/>
      <c r="P54" s="890"/>
      <c r="Q54" s="890"/>
      <c r="R54" s="890"/>
      <c r="S54" s="890"/>
      <c r="T54" s="890"/>
      <c r="U54" s="890"/>
      <c r="V54" s="891"/>
      <c r="W54" s="889"/>
      <c r="X54" s="890"/>
      <c r="Y54" s="890"/>
      <c r="Z54" s="890"/>
      <c r="AA54" s="890"/>
      <c r="AB54" s="890"/>
      <c r="AC54" s="890"/>
      <c r="AD54" s="890"/>
      <c r="AE54" s="890"/>
      <c r="AF54" s="891"/>
      <c r="AG54" s="889"/>
      <c r="AH54" s="890"/>
      <c r="AI54" s="890"/>
      <c r="AJ54" s="890"/>
      <c r="AK54" s="890"/>
      <c r="AL54" s="890"/>
      <c r="AM54" s="890"/>
      <c r="AN54" s="890"/>
      <c r="AO54" s="890"/>
      <c r="AP54" s="891"/>
      <c r="AQ54" s="889"/>
      <c r="AR54" s="890"/>
      <c r="AS54" s="890"/>
      <c r="AT54" s="890"/>
      <c r="AU54" s="890"/>
      <c r="AV54" s="890"/>
      <c r="AW54" s="890"/>
      <c r="AX54" s="890"/>
      <c r="AY54" s="890"/>
      <c r="AZ54" s="891"/>
      <c r="BA54" s="889"/>
      <c r="BB54" s="890"/>
      <c r="BC54" s="890"/>
      <c r="BD54" s="890"/>
      <c r="BE54" s="890"/>
      <c r="BF54" s="890"/>
      <c r="BG54" s="890"/>
      <c r="BH54" s="890"/>
      <c r="BI54" s="890"/>
      <c r="BJ54" s="891"/>
      <c r="BK54" s="889"/>
      <c r="BL54" s="890"/>
      <c r="BM54" s="890"/>
      <c r="BN54" s="890"/>
      <c r="BO54" s="890"/>
      <c r="BP54" s="890"/>
      <c r="BQ54" s="890"/>
      <c r="BR54" s="890"/>
      <c r="BS54" s="890"/>
      <c r="BT54" s="891"/>
      <c r="BU54" s="889"/>
      <c r="BV54" s="890"/>
      <c r="BW54" s="890"/>
      <c r="BX54" s="890"/>
      <c r="BY54" s="890"/>
      <c r="BZ54" s="890"/>
      <c r="CA54" s="890"/>
      <c r="CB54" s="890"/>
      <c r="CC54" s="890"/>
      <c r="CD54" s="891"/>
      <c r="CE54" s="889"/>
      <c r="CF54" s="890"/>
      <c r="CG54" s="890"/>
      <c r="CH54" s="890"/>
      <c r="CI54" s="890"/>
      <c r="CJ54" s="890"/>
      <c r="CK54" s="890"/>
      <c r="CL54" s="890"/>
      <c r="CM54" s="890"/>
      <c r="CN54" s="891"/>
      <c r="CO54" s="889"/>
      <c r="CP54" s="890"/>
      <c r="CQ54" s="890"/>
      <c r="CR54" s="890"/>
      <c r="CS54" s="890"/>
      <c r="CT54" s="890"/>
      <c r="CU54" s="890"/>
      <c r="CV54" s="890"/>
      <c r="CW54" s="890"/>
      <c r="CX54" s="891"/>
      <c r="CY54" s="889"/>
      <c r="CZ54" s="890"/>
      <c r="DA54" s="890"/>
      <c r="DB54" s="890"/>
      <c r="DC54" s="890"/>
      <c r="DD54" s="890"/>
      <c r="DE54" s="890"/>
      <c r="DF54" s="890"/>
      <c r="DG54" s="890"/>
      <c r="DH54" s="891"/>
      <c r="DI54" s="889"/>
      <c r="DJ54" s="890"/>
      <c r="DK54" s="890"/>
      <c r="DL54" s="890"/>
      <c r="DM54" s="890"/>
      <c r="DN54" s="890"/>
      <c r="DO54" s="890"/>
      <c r="DP54" s="890"/>
      <c r="DQ54" s="890"/>
      <c r="DR54" s="891"/>
      <c r="DS54" s="889"/>
      <c r="DT54" s="890"/>
      <c r="DU54" s="890"/>
      <c r="DV54" s="890"/>
      <c r="DW54" s="890"/>
      <c r="DX54" s="890"/>
      <c r="DY54" s="890"/>
      <c r="DZ54" s="890"/>
      <c r="EA54" s="890"/>
      <c r="EB54" s="891"/>
      <c r="EC54" s="889"/>
      <c r="ED54" s="890"/>
      <c r="EE54" s="890"/>
      <c r="EF54" s="890"/>
      <c r="EG54" s="890"/>
      <c r="EH54" s="890"/>
      <c r="EI54" s="890"/>
      <c r="EJ54" s="890"/>
      <c r="EK54" s="890"/>
      <c r="EL54" s="891"/>
      <c r="EM54" s="863"/>
      <c r="EN54" s="864"/>
      <c r="EO54" s="864"/>
      <c r="EP54" s="864"/>
      <c r="EQ54" s="864"/>
      <c r="ER54" s="864"/>
      <c r="ES54" s="864"/>
      <c r="ET54" s="864"/>
      <c r="EU54" s="864"/>
      <c r="EV54" s="865"/>
    </row>
    <row r="57" spans="1:157">
      <c r="B57" s="505"/>
    </row>
    <row r="58" spans="1:157">
      <c r="B58" s="505"/>
    </row>
    <row r="59" spans="1:157">
      <c r="B59" s="505"/>
    </row>
    <row r="60" spans="1:157" s="435" customFormat="1" ht="15">
      <c r="B60" s="506"/>
      <c r="EW60" s="434"/>
      <c r="EX60" s="434"/>
      <c r="EY60" s="434"/>
      <c r="EZ60" s="434"/>
      <c r="FA60" s="434"/>
    </row>
  </sheetData>
  <sheetProtection sheet="1" objects="1" scenarios="1"/>
  <mergeCells count="61">
    <mergeCell ref="EM5:EV5"/>
    <mergeCell ref="EM6:EV6"/>
    <mergeCell ref="EM54:EV54"/>
    <mergeCell ref="DJ5:DR5"/>
    <mergeCell ref="CY6:DH6"/>
    <mergeCell ref="DJ6:DR6"/>
    <mergeCell ref="B52:FA52"/>
    <mergeCell ref="BB5:BJ5"/>
    <mergeCell ref="AQ6:AZ6"/>
    <mergeCell ref="BB6:BJ6"/>
    <mergeCell ref="BK5:BT5"/>
    <mergeCell ref="BV5:CD5"/>
    <mergeCell ref="BK6:BT6"/>
    <mergeCell ref="BV6:CD6"/>
    <mergeCell ref="W54:AF54"/>
    <mergeCell ref="AG54:AP54"/>
    <mergeCell ref="DS4:EB4"/>
    <mergeCell ref="ED4:EL4"/>
    <mergeCell ref="DS5:EB5"/>
    <mergeCell ref="ED5:EL5"/>
    <mergeCell ref="DS6:EB6"/>
    <mergeCell ref="ED6:EL6"/>
    <mergeCell ref="DJ4:DR4"/>
    <mergeCell ref="EM4:EV4"/>
    <mergeCell ref="W6:AF6"/>
    <mergeCell ref="AH6:AP6"/>
    <mergeCell ref="AQ5:AZ5"/>
    <mergeCell ref="CP6:CX6"/>
    <mergeCell ref="CY4:DH4"/>
    <mergeCell ref="CY5:DH5"/>
    <mergeCell ref="W4:AF4"/>
    <mergeCell ref="AH4:AP4"/>
    <mergeCell ref="W5:AF5"/>
    <mergeCell ref="AH5:AP5"/>
    <mergeCell ref="AQ4:AZ4"/>
    <mergeCell ref="BB4:BJ4"/>
    <mergeCell ref="BK4:BT4"/>
    <mergeCell ref="BV4:CD4"/>
    <mergeCell ref="CE4:CN4"/>
    <mergeCell ref="CP4:CX4"/>
    <mergeCell ref="CE5:CN5"/>
    <mergeCell ref="CP5:CX5"/>
    <mergeCell ref="CE6:CN6"/>
    <mergeCell ref="N4:V4"/>
    <mergeCell ref="N5:V5"/>
    <mergeCell ref="N6:V6"/>
    <mergeCell ref="C54:L54"/>
    <mergeCell ref="M54:V54"/>
    <mergeCell ref="C4:L4"/>
    <mergeCell ref="C5:L5"/>
    <mergeCell ref="C6:L6"/>
    <mergeCell ref="AQ54:AZ54"/>
    <mergeCell ref="CY54:DH54"/>
    <mergeCell ref="DI54:DR54"/>
    <mergeCell ref="DS54:EB54"/>
    <mergeCell ref="EC54:EL54"/>
    <mergeCell ref="BA54:BJ54"/>
    <mergeCell ref="BK54:BT54"/>
    <mergeCell ref="BU54:CD54"/>
    <mergeCell ref="CE54:CN54"/>
    <mergeCell ref="CO54:CX54"/>
  </mergeCells>
  <conditionalFormatting sqref="C14:EV14 C22:EV22 C24:EV24 C44:EV44 C32:EV32 C34:EV34 C42:EV42 C38:EV38 C36:EV36 C40:EV40 C12:EV12 C18:EV18 C16:EV16 C20:EV20 C28:EV28 C30:EV30 C26:EV26">
    <cfRule type="cellIs" dxfId="7" priority="41" operator="equal">
      <formula>"N/A"</formula>
    </cfRule>
    <cfRule type="cellIs" dxfId="6" priority="42" operator="equal">
      <formula>"Not Met"</formula>
    </cfRule>
  </conditionalFormatting>
  <dataValidations count="2">
    <dataValidation type="list" allowBlank="1" showInputMessage="1" showErrorMessage="1" sqref="C30:EV30 C28:EV28 C20:EV20 C16:EV16 C18:EV18 C26:EV26 C40:EV40 C38:EV38 C36:EV36 C42:EV42 C34:EV34 C32:EV32 C44:EV44 C24:EV24 C22:EV22 C14:EV14">
      <formula1>"Met,Not Met,N/A"</formula1>
    </dataValidation>
    <dataValidation type="list" allowBlank="1" showInputMessage="1" showErrorMessage="1" sqref="D12:EV12">
      <formula1>Staff_Credentials</formula1>
    </dataValidation>
  </dataValidations>
  <printOptions horizontalCentered="1"/>
  <pageMargins left="0.2" right="0.2" top="0.35" bottom="0.35" header="0.05" footer="0.05"/>
  <pageSetup paperSize="5" scale="96" orientation="landscape" r:id="rId1"/>
  <headerFooter>
    <oddFooter>&amp;L&amp;8Staff Qualifications Worksheet for Residential Treatment and Psychiatric Residential Treatment Program (PRTF) - Revised December 8, 2015&amp;R&amp;"Arial Narrow,Regular"&amp;8&amp;P</oddFooter>
  </headerFooter>
  <colBreaks count="15" manualBreakCount="15">
    <brk id="12" max="1048575" man="1"/>
    <brk id="22" max="1048575" man="1"/>
    <brk id="32" max="1048575" man="1"/>
    <brk id="42" max="1048575" man="1"/>
    <brk id="52" max="1048575" man="1"/>
    <brk id="62" max="1048575" man="1"/>
    <brk id="72" max="1048575" man="1"/>
    <brk id="82" max="1048575" man="1"/>
    <brk id="92" max="1048575" man="1"/>
    <brk id="102" max="1048575" man="1"/>
    <brk id="112" max="1048575" man="1"/>
    <brk id="122" max="1048575" man="1"/>
    <brk id="132" max="1048575" man="1"/>
    <brk id="142" max="1048575" man="1"/>
    <brk id="15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cols>
    <col min="1" max="1" width="9.42578125" customWidth="1"/>
  </cols>
  <sheetData>
    <row r="1" spans="1:1">
      <c r="A1" t="s">
        <v>299</v>
      </c>
    </row>
    <row r="2" spans="1:1">
      <c r="A2" t="s">
        <v>300</v>
      </c>
    </row>
    <row r="3" spans="1:1">
      <c r="A3" t="s">
        <v>301</v>
      </c>
    </row>
    <row r="4" spans="1:1">
      <c r="A4" t="s">
        <v>302</v>
      </c>
    </row>
    <row r="5" spans="1:1">
      <c r="A5" t="s">
        <v>320</v>
      </c>
    </row>
    <row r="6" spans="1:1">
      <c r="A6" t="s">
        <v>303</v>
      </c>
    </row>
    <row r="7" spans="1:1">
      <c r="A7" t="s">
        <v>304</v>
      </c>
    </row>
    <row r="8" spans="1:1">
      <c r="A8" t="s">
        <v>305</v>
      </c>
    </row>
    <row r="9" spans="1:1">
      <c r="A9" t="s">
        <v>306</v>
      </c>
    </row>
    <row r="10" spans="1:1">
      <c r="A10" t="s">
        <v>307</v>
      </c>
    </row>
    <row r="11" spans="1:1">
      <c r="A11" t="s">
        <v>308</v>
      </c>
    </row>
    <row r="12" spans="1:1">
      <c r="A12" t="s">
        <v>309</v>
      </c>
    </row>
    <row r="13" spans="1:1">
      <c r="A13" t="s">
        <v>310</v>
      </c>
    </row>
    <row r="14" spans="1:1">
      <c r="A14" t="s">
        <v>311</v>
      </c>
    </row>
    <row r="15" spans="1:1">
      <c r="A15" t="s">
        <v>312</v>
      </c>
    </row>
    <row r="16" spans="1:1">
      <c r="A16" t="s">
        <v>313</v>
      </c>
    </row>
    <row r="17" spans="1:1">
      <c r="A17" t="s">
        <v>314</v>
      </c>
    </row>
    <row r="18" spans="1:1">
      <c r="A18" t="s">
        <v>315</v>
      </c>
    </row>
    <row r="19" spans="1:1">
      <c r="A19" t="s">
        <v>316</v>
      </c>
    </row>
    <row r="20" spans="1:1">
      <c r="A20" t="s">
        <v>317</v>
      </c>
    </row>
    <row r="21" spans="1:1">
      <c r="A21" t="s">
        <v>318</v>
      </c>
    </row>
    <row r="22" spans="1:1">
      <c r="A22" t="s">
        <v>319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2.75"/>
  <cols>
    <col min="1" max="1" width="119.28515625" customWidth="1"/>
    <col min="17" max="17" width="31" customWidth="1"/>
    <col min="18" max="18" width="29.42578125" customWidth="1"/>
  </cols>
  <sheetData/>
  <sheetProtection sheet="1" objects="1" scenarios="1"/>
  <printOptions horizontalCentered="1"/>
  <pageMargins left="0.2" right="0.2" top="0.5" bottom="0.5" header="0.3" footer="0.3"/>
  <pageSetup orientation="portrait" horizontalDpi="1200" verticalDpi="1200" r:id="rId1"/>
  <drawing r:id="rId2"/>
  <legacyDrawing r:id="rId3"/>
  <oleObjects>
    <mc:AlternateContent xmlns:mc="http://schemas.openxmlformats.org/markup-compatibility/2006">
      <mc:Choice Requires="x14">
        <oleObject progId="Document" shapeId="79886" r:id="rId4">
          <objectPr defaultSize="0" r:id="rId5">
            <anchor moveWithCells="1">
              <from>
                <xdr:col>0</xdr:col>
                <xdr:colOff>28575</xdr:colOff>
                <xdr:row>0</xdr:row>
                <xdr:rowOff>38100</xdr:rowOff>
              </from>
              <to>
                <xdr:col>0</xdr:col>
                <xdr:colOff>7096125</xdr:colOff>
                <xdr:row>44</xdr:row>
                <xdr:rowOff>95250</xdr:rowOff>
              </to>
            </anchor>
          </objectPr>
        </oleObject>
      </mc:Choice>
      <mc:Fallback>
        <oleObject progId="Document" shapeId="79886"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21"/>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299" customWidth="1"/>
    <col min="2" max="2" width="75.7109375" style="300" customWidth="1"/>
    <col min="3" max="31" width="6.7109375" style="301" customWidth="1"/>
    <col min="32" max="32" width="6.7109375" style="302" customWidth="1"/>
    <col min="33" max="37" width="5.7109375" style="103" customWidth="1"/>
    <col min="38" max="16384" width="8.85546875" style="303"/>
  </cols>
  <sheetData>
    <row r="1" spans="1:37" s="204" customFormat="1" ht="40.15" customHeight="1">
      <c r="A1" s="199"/>
      <c r="B1" s="200"/>
      <c r="C1" s="201" t="s">
        <v>547</v>
      </c>
      <c r="D1" s="201"/>
      <c r="E1" s="201"/>
      <c r="F1" s="201"/>
      <c r="G1" s="201"/>
      <c r="H1" s="201"/>
      <c r="I1" s="201"/>
      <c r="J1" s="201"/>
      <c r="K1" s="201"/>
      <c r="L1" s="201"/>
      <c r="M1" s="201" t="s">
        <v>547</v>
      </c>
      <c r="N1" s="201"/>
      <c r="O1" s="201"/>
      <c r="P1" s="201"/>
      <c r="Q1" s="201"/>
      <c r="R1" s="201"/>
      <c r="S1" s="201"/>
      <c r="T1" s="201"/>
      <c r="U1" s="201"/>
      <c r="V1" s="201"/>
      <c r="W1" s="201" t="s">
        <v>547</v>
      </c>
      <c r="X1" s="201"/>
      <c r="Y1" s="201"/>
      <c r="Z1" s="201"/>
      <c r="AA1" s="201"/>
      <c r="AB1" s="201"/>
      <c r="AC1" s="201"/>
      <c r="AD1" s="201"/>
      <c r="AE1" s="201"/>
      <c r="AF1" s="201"/>
      <c r="AG1" s="202"/>
      <c r="AH1" s="200"/>
      <c r="AI1" s="200"/>
      <c r="AJ1" s="200"/>
      <c r="AK1" s="203"/>
    </row>
    <row r="2" spans="1:37" s="204" customFormat="1" ht="19.899999999999999" customHeight="1" thickBot="1">
      <c r="A2" s="205"/>
      <c r="B2" s="206"/>
      <c r="C2" s="207" t="str">
        <f>IF('Workbook Set-up'!B4="","[Name of LME/MCO]",'Workbook Set-up'!B4)</f>
        <v>[Name of LME/MCO]</v>
      </c>
      <c r="D2" s="206"/>
      <c r="E2" s="206"/>
      <c r="F2" s="206"/>
      <c r="G2" s="206"/>
      <c r="H2" s="206"/>
      <c r="I2" s="206"/>
      <c r="J2" s="206"/>
      <c r="K2" s="206"/>
      <c r="L2" s="206"/>
      <c r="M2" s="207" t="str">
        <f>IF('Workbook Set-up'!B4="","[Name of LME/MCO]",'Workbook Set-up'!B4)</f>
        <v>[Name of LME/MCO]</v>
      </c>
      <c r="N2" s="206"/>
      <c r="O2" s="206"/>
      <c r="P2" s="206"/>
      <c r="Q2" s="206"/>
      <c r="R2" s="206"/>
      <c r="S2" s="206"/>
      <c r="T2" s="206"/>
      <c r="U2" s="206"/>
      <c r="V2" s="206"/>
      <c r="W2" s="885" t="str">
        <f>IF('Workbook Set-up'!B4="","[Name of LME/MCO]",'Workbook Set-up'!B4)</f>
        <v>[Name of LME/MCO]</v>
      </c>
      <c r="X2" s="885"/>
      <c r="Y2" s="885"/>
      <c r="Z2" s="885"/>
      <c r="AA2" s="885"/>
      <c r="AB2" s="885"/>
      <c r="AC2" s="885"/>
      <c r="AD2" s="885"/>
      <c r="AE2" s="885"/>
      <c r="AF2" s="885"/>
      <c r="AG2" s="208"/>
      <c r="AH2" s="206"/>
      <c r="AI2" s="206"/>
      <c r="AJ2" s="206"/>
      <c r="AK2" s="209"/>
    </row>
    <row r="3" spans="1:37" s="204" customFormat="1" ht="15" customHeight="1">
      <c r="A3" s="210"/>
      <c r="B3" s="211" t="s">
        <v>4</v>
      </c>
      <c r="C3" s="212"/>
      <c r="D3" s="213" t="str">
        <f>IF('Workbook Set-up'!B5="","",'Workbook Set-up'!B5)</f>
        <v/>
      </c>
      <c r="E3" s="213"/>
      <c r="F3" s="213"/>
      <c r="G3" s="213"/>
      <c r="H3" s="213"/>
      <c r="I3" s="213"/>
      <c r="J3" s="213"/>
      <c r="K3" s="213"/>
      <c r="L3" s="802"/>
      <c r="M3" s="213"/>
      <c r="N3" s="213" t="str">
        <f>IF('Workbook Set-up'!B5="","",'Workbook Set-up'!B5)</f>
        <v/>
      </c>
      <c r="O3" s="213"/>
      <c r="P3" s="213"/>
      <c r="Q3" s="213"/>
      <c r="R3" s="213"/>
      <c r="S3" s="213"/>
      <c r="T3" s="213" t="str">
        <f>IF('Workbook Set-up'!J5="","",'Workbook Set-up'!J5)</f>
        <v/>
      </c>
      <c r="U3" s="213"/>
      <c r="V3" s="802"/>
      <c r="W3" s="213"/>
      <c r="X3" s="213" t="str">
        <f>IF('Workbook Set-up'!B5="","",'Workbook Set-up'!B5)</f>
        <v/>
      </c>
      <c r="Y3" s="213"/>
      <c r="Z3" s="213"/>
      <c r="AA3" s="213"/>
      <c r="AB3" s="213"/>
      <c r="AC3" s="213"/>
      <c r="AD3" s="213"/>
      <c r="AE3" s="213"/>
      <c r="AF3" s="214"/>
      <c r="AG3" s="215"/>
      <c r="AH3" s="216"/>
      <c r="AI3" s="216"/>
      <c r="AJ3" s="216"/>
      <c r="AK3" s="217"/>
    </row>
    <row r="4" spans="1:37" s="204" customFormat="1" ht="15" customHeight="1">
      <c r="A4" s="218"/>
      <c r="B4" s="219" t="s">
        <v>28</v>
      </c>
      <c r="C4" s="220"/>
      <c r="D4" s="221" t="str">
        <f>IF('Workbook Set-up'!B6="","",'Workbook Set-up'!B6)</f>
        <v/>
      </c>
      <c r="E4" s="221"/>
      <c r="F4" s="221"/>
      <c r="G4" s="221"/>
      <c r="H4" s="221"/>
      <c r="I4" s="221"/>
      <c r="J4" s="221"/>
      <c r="K4" s="221"/>
      <c r="L4" s="803"/>
      <c r="M4" s="221"/>
      <c r="N4" s="221" t="str">
        <f>IF('Workbook Set-up'!B6="","",'Workbook Set-up'!B6)</f>
        <v/>
      </c>
      <c r="O4" s="221"/>
      <c r="P4" s="221"/>
      <c r="Q4" s="221"/>
      <c r="R4" s="221"/>
      <c r="S4" s="221"/>
      <c r="T4" s="221" t="str">
        <f>IF('Workbook Set-up'!J6="","",'Workbook Set-up'!J6)</f>
        <v/>
      </c>
      <c r="U4" s="221"/>
      <c r="V4" s="803"/>
      <c r="W4" s="221"/>
      <c r="X4" s="221" t="str">
        <f>IF('Workbook Set-up'!B6="","",'Workbook Set-up'!B6)</f>
        <v/>
      </c>
      <c r="Y4" s="221"/>
      <c r="Z4" s="221"/>
      <c r="AA4" s="221"/>
      <c r="AB4" s="221"/>
      <c r="AC4" s="221"/>
      <c r="AD4" s="221"/>
      <c r="AE4" s="221"/>
      <c r="AF4" s="222"/>
      <c r="AG4" s="223"/>
      <c r="AH4" s="224"/>
      <c r="AI4" s="224"/>
      <c r="AJ4" s="224"/>
      <c r="AK4" s="225"/>
    </row>
    <row r="5" spans="1:37" s="204" customFormat="1" ht="15" customHeight="1">
      <c r="A5" s="226"/>
      <c r="B5" s="227" t="s">
        <v>9</v>
      </c>
      <c r="C5" s="228"/>
      <c r="D5" s="229" t="str">
        <f>IF('Workbook Set-up'!B11="","",'Workbook Set-up'!B11)</f>
        <v/>
      </c>
      <c r="E5" s="229"/>
      <c r="F5" s="229"/>
      <c r="G5" s="229"/>
      <c r="H5" s="229"/>
      <c r="I5" s="229"/>
      <c r="J5" s="229"/>
      <c r="K5" s="229"/>
      <c r="L5" s="804"/>
      <c r="M5" s="229"/>
      <c r="N5" s="229" t="str">
        <f>IF('Workbook Set-up'!B11="","",'Workbook Set-up'!B11)</f>
        <v/>
      </c>
      <c r="O5" s="229"/>
      <c r="P5" s="229"/>
      <c r="Q5" s="229"/>
      <c r="R5" s="229"/>
      <c r="S5" s="229"/>
      <c r="T5" s="229"/>
      <c r="U5" s="229"/>
      <c r="V5" s="804"/>
      <c r="W5" s="229"/>
      <c r="X5" s="229" t="str">
        <f>IF('Workbook Set-up'!B11="","",'Workbook Set-up'!B11)</f>
        <v/>
      </c>
      <c r="Y5" s="229"/>
      <c r="Z5" s="229"/>
      <c r="AA5" s="229"/>
      <c r="AB5" s="229"/>
      <c r="AC5" s="229"/>
      <c r="AD5" s="229"/>
      <c r="AE5" s="229"/>
      <c r="AF5" s="230"/>
      <c r="AG5" s="223"/>
      <c r="AH5" s="224"/>
      <c r="AI5" s="224"/>
      <c r="AJ5" s="224"/>
      <c r="AK5" s="225"/>
    </row>
    <row r="6" spans="1:37" s="204" customFormat="1" ht="15" customHeight="1" thickBot="1">
      <c r="A6" s="231"/>
      <c r="B6" s="232" t="s">
        <v>29</v>
      </c>
      <c r="C6" s="233"/>
      <c r="D6" s="234" t="str">
        <f>IF(AND('Workbook Set-up'!$B$12="",'Workbook Set-up'!$B$13=""),"",IF('Workbook Set-up'!$B$12='Workbook Set-up'!$B$13,TEXT('Workbook Set-up'!$B$12,"m/d/yyyy"),IF('Workbook Set-up'!$B$12&lt;&gt;'Workbook Set-up'!$B$13,TEXT('Workbook Set-up'!$B$12,"m/d/yyyy")&amp;" to "&amp;TEXT('Workbook Set-up'!$B$13,"m/d/yyyy"),"")))</f>
        <v/>
      </c>
      <c r="E6" s="234"/>
      <c r="F6" s="234"/>
      <c r="G6" s="234"/>
      <c r="H6" s="234"/>
      <c r="I6" s="234"/>
      <c r="J6" s="234"/>
      <c r="K6" s="234"/>
      <c r="L6" s="805"/>
      <c r="M6" s="234"/>
      <c r="N6" s="234" t="str">
        <f>IF(AND('Workbook Set-up'!$B$12="",'Workbook Set-up'!$B$13=""),"",IF('Workbook Set-up'!$B$12='Workbook Set-up'!$B$13,TEXT('Workbook Set-up'!$B$12,"m/d/yyyy"),IF('Workbook Set-up'!$B$12&lt;&gt;'Workbook Set-up'!$B$13,TEXT('Workbook Set-up'!$B$12,"m/d/yyyy")&amp;" to "&amp;TEXT('Workbook Set-up'!$B$13,"m/d/yyyy"),"")))</f>
        <v/>
      </c>
      <c r="O6" s="234"/>
      <c r="P6" s="234"/>
      <c r="Q6" s="234"/>
      <c r="R6" s="234"/>
      <c r="S6" s="234"/>
      <c r="T6" s="234"/>
      <c r="U6" s="234"/>
      <c r="V6" s="805"/>
      <c r="W6" s="234"/>
      <c r="X6" s="234" t="str">
        <f>IF(AND('Workbook Set-up'!$B$12="",'Workbook Set-up'!$B$13=""),"",IF('Workbook Set-up'!$B$12='Workbook Set-up'!$B$13,TEXT('Workbook Set-up'!$B$12,"m/d/yyyy"),IF('Workbook Set-up'!$B$12&lt;&gt;'Workbook Set-up'!$B$13,TEXT('Workbook Set-up'!$B$12,"m/d/yyyy")&amp;" to "&amp;TEXT('Workbook Set-up'!$B$13,"m/d/yyyy"),"")))</f>
        <v/>
      </c>
      <c r="Y6" s="234"/>
      <c r="Z6" s="234"/>
      <c r="AA6" s="234"/>
      <c r="AB6" s="234"/>
      <c r="AC6" s="234"/>
      <c r="AD6" s="234"/>
      <c r="AE6" s="234"/>
      <c r="AF6" s="235"/>
      <c r="AG6" s="236" t="s">
        <v>30</v>
      </c>
      <c r="AH6" s="237"/>
      <c r="AI6" s="237"/>
      <c r="AJ6" s="237"/>
      <c r="AK6" s="238"/>
    </row>
    <row r="7" spans="1:37" s="204" customFormat="1" ht="31.9" customHeight="1" thickBot="1">
      <c r="A7" s="239" t="s">
        <v>31</v>
      </c>
      <c r="B7" s="240" t="s">
        <v>600</v>
      </c>
      <c r="C7" s="241">
        <v>1</v>
      </c>
      <c r="D7" s="242">
        <v>2</v>
      </c>
      <c r="E7" s="242">
        <v>3</v>
      </c>
      <c r="F7" s="242">
        <v>4</v>
      </c>
      <c r="G7" s="242">
        <v>5</v>
      </c>
      <c r="H7" s="242">
        <v>6</v>
      </c>
      <c r="I7" s="242">
        <v>7</v>
      </c>
      <c r="J7" s="242">
        <v>8</v>
      </c>
      <c r="K7" s="242">
        <v>9</v>
      </c>
      <c r="L7" s="242">
        <v>10</v>
      </c>
      <c r="M7" s="242">
        <v>11</v>
      </c>
      <c r="N7" s="242">
        <v>12</v>
      </c>
      <c r="O7" s="242">
        <v>13</v>
      </c>
      <c r="P7" s="242">
        <v>14</v>
      </c>
      <c r="Q7" s="242">
        <v>15</v>
      </c>
      <c r="R7" s="242">
        <v>16</v>
      </c>
      <c r="S7" s="242">
        <v>17</v>
      </c>
      <c r="T7" s="242">
        <v>18</v>
      </c>
      <c r="U7" s="242">
        <v>19</v>
      </c>
      <c r="V7" s="242">
        <v>20</v>
      </c>
      <c r="W7" s="242">
        <v>21</v>
      </c>
      <c r="X7" s="243">
        <v>22</v>
      </c>
      <c r="Y7" s="242">
        <v>23</v>
      </c>
      <c r="Z7" s="242">
        <v>24</v>
      </c>
      <c r="AA7" s="242">
        <v>25</v>
      </c>
      <c r="AB7" s="242">
        <v>26</v>
      </c>
      <c r="AC7" s="242">
        <v>27</v>
      </c>
      <c r="AD7" s="242">
        <v>28</v>
      </c>
      <c r="AE7" s="243">
        <v>29</v>
      </c>
      <c r="AF7" s="244">
        <v>30</v>
      </c>
      <c r="AG7" s="245" t="s">
        <v>32</v>
      </c>
      <c r="AH7" s="246" t="s">
        <v>33</v>
      </c>
      <c r="AI7" s="247" t="s">
        <v>34</v>
      </c>
      <c r="AJ7" s="248" t="s">
        <v>35</v>
      </c>
      <c r="AK7" s="249" t="s">
        <v>36</v>
      </c>
    </row>
    <row r="8" spans="1:37" s="113" customFormat="1" ht="19.899999999999999" customHeight="1" thickBot="1">
      <c r="A8" s="135"/>
      <c r="B8" s="137"/>
      <c r="C8" s="540" t="s">
        <v>598</v>
      </c>
      <c r="D8" s="136"/>
      <c r="E8" s="136"/>
      <c r="F8" s="136"/>
      <c r="G8" s="136"/>
      <c r="H8" s="136"/>
      <c r="I8" s="136"/>
      <c r="J8" s="136"/>
      <c r="K8" s="136"/>
      <c r="L8" s="168"/>
      <c r="M8" s="136" t="s">
        <v>598</v>
      </c>
      <c r="N8" s="136"/>
      <c r="O8" s="136"/>
      <c r="P8" s="136"/>
      <c r="Q8" s="136"/>
      <c r="R8" s="136"/>
      <c r="S8" s="136"/>
      <c r="T8" s="136"/>
      <c r="U8" s="136"/>
      <c r="V8" s="168"/>
      <c r="W8" s="136" t="s">
        <v>598</v>
      </c>
      <c r="X8" s="136"/>
      <c r="Y8" s="136"/>
      <c r="Z8" s="136"/>
      <c r="AA8" s="136"/>
      <c r="AB8" s="136"/>
      <c r="AC8" s="136"/>
      <c r="AD8" s="136"/>
      <c r="AE8" s="136"/>
      <c r="AF8" s="136"/>
      <c r="AG8" s="170"/>
      <c r="AH8" s="171"/>
      <c r="AI8" s="171"/>
      <c r="AJ8" s="171"/>
      <c r="AK8" s="137"/>
    </row>
    <row r="9" spans="1:37" s="113" customFormat="1" ht="25.5">
      <c r="A9" s="547" t="s">
        <v>37</v>
      </c>
      <c r="B9" s="530" t="s">
        <v>588</v>
      </c>
      <c r="C9" s="732"/>
      <c r="D9" s="733"/>
      <c r="E9" s="733"/>
      <c r="F9" s="733"/>
      <c r="G9" s="733"/>
      <c r="H9" s="733"/>
      <c r="I9" s="733"/>
      <c r="J9" s="733"/>
      <c r="K9" s="733"/>
      <c r="L9" s="733"/>
      <c r="M9" s="766"/>
      <c r="N9" s="766"/>
      <c r="O9" s="766"/>
      <c r="P9" s="766"/>
      <c r="Q9" s="766"/>
      <c r="R9" s="766"/>
      <c r="S9" s="766"/>
      <c r="T9" s="766"/>
      <c r="U9" s="766"/>
      <c r="V9" s="771"/>
      <c r="W9" s="766"/>
      <c r="X9" s="766"/>
      <c r="Y9" s="766"/>
      <c r="Z9" s="766"/>
      <c r="AA9" s="766"/>
      <c r="AB9" s="766"/>
      <c r="AC9" s="766"/>
      <c r="AD9" s="766"/>
      <c r="AE9" s="766"/>
      <c r="AF9" s="767"/>
      <c r="AG9" s="680">
        <f>COUNTIF(C9:AF9,"=Met")</f>
        <v>0</v>
      </c>
      <c r="AH9" s="681">
        <f>IF(SUM(AG9,AI9)=0,0,AG9/SUM(AG9,AI9))</f>
        <v>0</v>
      </c>
      <c r="AI9" s="682">
        <f>COUNTIF(C9:AF9,"=Not Met")</f>
        <v>0</v>
      </c>
      <c r="AJ9" s="681">
        <f>IF(SUM(AG9,AI9)=0,0,AI9/SUM(AG9,AI9))</f>
        <v>0</v>
      </c>
      <c r="AK9" s="683">
        <f>COUNTIF(C9:AF9,"=N/A")</f>
        <v>0</v>
      </c>
    </row>
    <row r="10" spans="1:37" s="113" customFormat="1" ht="25.5">
      <c r="A10" s="546" t="s">
        <v>38</v>
      </c>
      <c r="B10" s="614" t="s">
        <v>589</v>
      </c>
      <c r="C10" s="541"/>
      <c r="D10" s="759"/>
      <c r="E10" s="760"/>
      <c r="F10" s="760"/>
      <c r="G10" s="760"/>
      <c r="H10" s="760"/>
      <c r="I10" s="760"/>
      <c r="J10" s="760"/>
      <c r="K10" s="760"/>
      <c r="L10" s="769"/>
      <c r="M10" s="760"/>
      <c r="N10" s="760"/>
      <c r="O10" s="760"/>
      <c r="P10" s="760"/>
      <c r="Q10" s="760"/>
      <c r="R10" s="760"/>
      <c r="S10" s="760"/>
      <c r="T10" s="760"/>
      <c r="U10" s="760"/>
      <c r="V10" s="769"/>
      <c r="W10" s="760"/>
      <c r="X10" s="760"/>
      <c r="Y10" s="760"/>
      <c r="Z10" s="760"/>
      <c r="AA10" s="760"/>
      <c r="AB10" s="760"/>
      <c r="AC10" s="760"/>
      <c r="AD10" s="760"/>
      <c r="AE10" s="760"/>
      <c r="AF10" s="761"/>
      <c r="AG10" s="64">
        <f t="shared" ref="AG10:AG11" si="0">COUNTIF(C10:AF10,"=Met")</f>
        <v>0</v>
      </c>
      <c r="AH10" s="65">
        <f t="shared" ref="AH10:AH11" si="1">IF(SUM(AG10,AI10)=0,0,AG10/SUM(AG10,AI10))</f>
        <v>0</v>
      </c>
      <c r="AI10" s="66">
        <f t="shared" ref="AI10:AI11" si="2">COUNTIF(C10:AF10,"=Not Met")</f>
        <v>0</v>
      </c>
      <c r="AJ10" s="65">
        <f t="shared" ref="AJ10:AJ11" si="3">IF(SUM(AG10,AI10)=0,0,AI10/SUM(AG10,AI10))</f>
        <v>0</v>
      </c>
      <c r="AK10" s="67">
        <f t="shared" ref="AK10:AK11" si="4">COUNTIF(C10:AF10,"=N/A")</f>
        <v>0</v>
      </c>
    </row>
    <row r="11" spans="1:37" s="113" customFormat="1" ht="26.25" thickBot="1">
      <c r="A11" s="120" t="s">
        <v>39</v>
      </c>
      <c r="B11" s="642" t="s">
        <v>590</v>
      </c>
      <c r="C11" s="544"/>
      <c r="D11" s="762"/>
      <c r="E11" s="763"/>
      <c r="F11" s="763"/>
      <c r="G11" s="763"/>
      <c r="H11" s="763"/>
      <c r="I11" s="763"/>
      <c r="J11" s="763"/>
      <c r="K11" s="763"/>
      <c r="L11" s="770"/>
      <c r="M11" s="763"/>
      <c r="N11" s="763"/>
      <c r="O11" s="763"/>
      <c r="P11" s="763"/>
      <c r="Q11" s="763"/>
      <c r="R11" s="763"/>
      <c r="S11" s="763"/>
      <c r="T11" s="763"/>
      <c r="U11" s="763"/>
      <c r="V11" s="770"/>
      <c r="W11" s="763"/>
      <c r="X11" s="763"/>
      <c r="Y11" s="763"/>
      <c r="Z11" s="763"/>
      <c r="AA11" s="763"/>
      <c r="AB11" s="763"/>
      <c r="AC11" s="763"/>
      <c r="AD11" s="763"/>
      <c r="AE11" s="763"/>
      <c r="AF11" s="764"/>
      <c r="AG11" s="93">
        <f t="shared" si="0"/>
        <v>0</v>
      </c>
      <c r="AH11" s="68">
        <f t="shared" si="1"/>
        <v>0</v>
      </c>
      <c r="AI11" s="94">
        <f t="shared" si="2"/>
        <v>0</v>
      </c>
      <c r="AJ11" s="68">
        <f t="shared" si="3"/>
        <v>0</v>
      </c>
      <c r="AK11" s="95">
        <f t="shared" si="4"/>
        <v>0</v>
      </c>
    </row>
    <row r="12" spans="1:37" s="204" customFormat="1" ht="19.899999999999999" customHeight="1" thickBot="1">
      <c r="A12" s="314"/>
      <c r="B12" s="307"/>
      <c r="C12" s="537" t="s">
        <v>94</v>
      </c>
      <c r="D12" s="304"/>
      <c r="E12" s="304"/>
      <c r="F12" s="304"/>
      <c r="G12" s="304"/>
      <c r="H12" s="304"/>
      <c r="I12" s="304"/>
      <c r="J12" s="304"/>
      <c r="K12" s="304"/>
      <c r="L12" s="806"/>
      <c r="M12" s="304" t="s">
        <v>94</v>
      </c>
      <c r="N12" s="304"/>
      <c r="O12" s="304"/>
      <c r="P12" s="304"/>
      <c r="Q12" s="304"/>
      <c r="R12" s="304"/>
      <c r="S12" s="304"/>
      <c r="T12" s="304"/>
      <c r="U12" s="304"/>
      <c r="V12" s="806"/>
      <c r="W12" s="304" t="s">
        <v>94</v>
      </c>
      <c r="X12" s="304"/>
      <c r="Y12" s="304"/>
      <c r="Z12" s="304"/>
      <c r="AA12" s="304"/>
      <c r="AB12" s="304"/>
      <c r="AC12" s="304"/>
      <c r="AD12" s="304"/>
      <c r="AE12" s="304"/>
      <c r="AF12" s="649"/>
      <c r="AG12" s="305"/>
      <c r="AH12" s="306"/>
      <c r="AI12" s="306"/>
      <c r="AJ12" s="306"/>
      <c r="AK12" s="307"/>
    </row>
    <row r="13" spans="1:37" s="204" customFormat="1">
      <c r="A13" s="561" t="s">
        <v>612</v>
      </c>
      <c r="B13" s="643" t="s">
        <v>211</v>
      </c>
      <c r="C13" s="538"/>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650"/>
      <c r="AG13" s="562">
        <f>COUNTIF(C13:AF13,"=Met")</f>
        <v>0</v>
      </c>
      <c r="AH13" s="308">
        <f>IF(SUM(AG13,AI13)=0,0,AG13/SUM(AG13,AI13))</f>
        <v>0</v>
      </c>
      <c r="AI13" s="563">
        <f>COUNTIF(C13:AF13,"=Not Met")</f>
        <v>0</v>
      </c>
      <c r="AJ13" s="308">
        <f>IF(SUM(AG13,AI13)=0,0,AI13/SUM(AG13,AI13))</f>
        <v>0</v>
      </c>
      <c r="AK13" s="564">
        <f>COUNTIF(C13:AF13,"=N/A")</f>
        <v>0</v>
      </c>
    </row>
    <row r="14" spans="1:37" s="204" customFormat="1">
      <c r="A14" s="263" t="s">
        <v>613</v>
      </c>
      <c r="B14" s="644" t="s">
        <v>548</v>
      </c>
      <c r="C14" s="538"/>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650"/>
      <c r="AG14" s="722">
        <f>COUNTIF(C14:AF14,"=Met")</f>
        <v>0</v>
      </c>
      <c r="AH14" s="558">
        <f>IF(SUM(AG14,AI14)=0,0,AG14/SUM(AG14,AI14))</f>
        <v>0</v>
      </c>
      <c r="AI14" s="723">
        <f>COUNTIF(C14:AF14,"=Not Met")</f>
        <v>0</v>
      </c>
      <c r="AJ14" s="558">
        <f>IF(SUM(AG14,AI14)=0,0,AI14/SUM(AG14,AI14))</f>
        <v>0</v>
      </c>
      <c r="AK14" s="724">
        <f>COUNTIF(C14:AF14,"=N/A")</f>
        <v>0</v>
      </c>
    </row>
    <row r="15" spans="1:37" s="204" customFormat="1" ht="13.5" thickBot="1">
      <c r="A15" s="261" t="s">
        <v>614</v>
      </c>
      <c r="B15" s="808" t="s">
        <v>549</v>
      </c>
      <c r="C15" s="538"/>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650"/>
      <c r="AG15" s="310">
        <f>COUNTIF(C15:AF15,"=Met")</f>
        <v>0</v>
      </c>
      <c r="AH15" s="311">
        <f>IF(SUM(AG15,AI15)=0,0,AG15/SUM(AG15,AI15))</f>
        <v>0</v>
      </c>
      <c r="AI15" s="312">
        <f>COUNTIF(C15:AF15,"=Not Met")</f>
        <v>0</v>
      </c>
      <c r="AJ15" s="311">
        <f>IF(SUM(AG15,AI15)=0,0,AI15/SUM(AG15,AI15))</f>
        <v>0</v>
      </c>
      <c r="AK15" s="313">
        <f>COUNTIF(C15:AF15,"=N/A")</f>
        <v>0</v>
      </c>
    </row>
    <row r="16" spans="1:37" s="204" customFormat="1" ht="19.899999999999999" customHeight="1" thickBot="1">
      <c r="A16" s="314"/>
      <c r="B16" s="307"/>
      <c r="C16" s="537" t="s">
        <v>95</v>
      </c>
      <c r="D16" s="304"/>
      <c r="E16" s="304"/>
      <c r="F16" s="304"/>
      <c r="G16" s="304"/>
      <c r="H16" s="304"/>
      <c r="I16" s="304"/>
      <c r="J16" s="304"/>
      <c r="K16" s="304"/>
      <c r="L16" s="806"/>
      <c r="M16" s="304" t="s">
        <v>95</v>
      </c>
      <c r="N16" s="304"/>
      <c r="O16" s="304"/>
      <c r="P16" s="304"/>
      <c r="Q16" s="304"/>
      <c r="R16" s="304"/>
      <c r="S16" s="304"/>
      <c r="T16" s="304"/>
      <c r="U16" s="304"/>
      <c r="V16" s="806"/>
      <c r="W16" s="304" t="s">
        <v>95</v>
      </c>
      <c r="X16" s="304"/>
      <c r="Y16" s="304"/>
      <c r="Z16" s="304"/>
      <c r="AA16" s="304"/>
      <c r="AB16" s="304"/>
      <c r="AC16" s="304"/>
      <c r="AD16" s="304"/>
      <c r="AE16" s="304"/>
      <c r="AF16" s="649"/>
      <c r="AG16" s="315"/>
      <c r="AH16" s="316"/>
      <c r="AI16" s="316"/>
      <c r="AJ16" s="316"/>
      <c r="AK16" s="317"/>
    </row>
    <row r="17" spans="1:37" s="204" customFormat="1">
      <c r="A17" s="262" t="s">
        <v>615</v>
      </c>
      <c r="B17" s="811" t="s">
        <v>561</v>
      </c>
      <c r="C17" s="538"/>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650"/>
      <c r="AG17" s="310">
        <f>COUNTIF(C17:AF17,"=Met")</f>
        <v>0</v>
      </c>
      <c r="AH17" s="311">
        <f>IF(SUM(AG17,AI17)=0,0,AG17/SUM(AG17,AI17))</f>
        <v>0</v>
      </c>
      <c r="AI17" s="312">
        <f>COUNTIF(C17:AF17,"=Not Met")</f>
        <v>0</v>
      </c>
      <c r="AJ17" s="311">
        <f>IF(SUM(AG17,AI17)=0,0,AI17/SUM(AG17,AI17))</f>
        <v>0</v>
      </c>
      <c r="AK17" s="313">
        <f>COUNTIF(C17:AF17,"=N/A")</f>
        <v>0</v>
      </c>
    </row>
    <row r="18" spans="1:37" s="204" customFormat="1">
      <c r="A18" s="263" t="s">
        <v>601</v>
      </c>
      <c r="B18" s="644" t="s">
        <v>270</v>
      </c>
      <c r="C18" s="538"/>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650"/>
      <c r="AG18" s="310">
        <f t="shared" ref="AG18:AG20" si="5">COUNTIF(C18:AF18,"=Met")</f>
        <v>0</v>
      </c>
      <c r="AH18" s="311">
        <f t="shared" ref="AH18:AH20" si="6">IF(SUM(AG18,AI18)=0,0,AG18/SUM(AG18,AI18))</f>
        <v>0</v>
      </c>
      <c r="AI18" s="312">
        <f t="shared" ref="AI18:AI20" si="7">COUNTIF(C18:AF18,"=Not Met")</f>
        <v>0</v>
      </c>
      <c r="AJ18" s="311">
        <f t="shared" ref="AJ18:AJ20" si="8">IF(SUM(AG18,AI18)=0,0,AI18/SUM(AG18,AI18))</f>
        <v>0</v>
      </c>
      <c r="AK18" s="313">
        <f t="shared" ref="AK18:AK20" si="9">COUNTIF(C18:AF18,"=N/A")</f>
        <v>0</v>
      </c>
    </row>
    <row r="19" spans="1:37" s="204" customFormat="1">
      <c r="A19" s="261" t="s">
        <v>602</v>
      </c>
      <c r="B19" s="808" t="s">
        <v>551</v>
      </c>
      <c r="C19" s="538"/>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650"/>
      <c r="AG19" s="557">
        <f t="shared" si="5"/>
        <v>0</v>
      </c>
      <c r="AH19" s="558">
        <f t="shared" si="6"/>
        <v>0</v>
      </c>
      <c r="AI19" s="559">
        <f t="shared" si="7"/>
        <v>0</v>
      </c>
      <c r="AJ19" s="558">
        <f t="shared" si="8"/>
        <v>0</v>
      </c>
      <c r="AK19" s="560">
        <f t="shared" si="9"/>
        <v>0</v>
      </c>
    </row>
    <row r="20" spans="1:37" s="204" customFormat="1" ht="13.5" thickBot="1">
      <c r="A20" s="262" t="s">
        <v>603</v>
      </c>
      <c r="B20" s="644" t="s">
        <v>552</v>
      </c>
      <c r="C20" s="538"/>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650"/>
      <c r="AG20" s="310">
        <f t="shared" si="5"/>
        <v>0</v>
      </c>
      <c r="AH20" s="311">
        <f t="shared" si="6"/>
        <v>0</v>
      </c>
      <c r="AI20" s="312">
        <f t="shared" si="7"/>
        <v>0</v>
      </c>
      <c r="AJ20" s="311">
        <f t="shared" si="8"/>
        <v>0</v>
      </c>
      <c r="AK20" s="313">
        <f t="shared" si="9"/>
        <v>0</v>
      </c>
    </row>
    <row r="21" spans="1:37" s="204" customFormat="1" ht="19.899999999999999" customHeight="1" thickBot="1">
      <c r="A21" s="314"/>
      <c r="B21" s="307"/>
      <c r="C21" s="537" t="s">
        <v>85</v>
      </c>
      <c r="D21" s="304"/>
      <c r="E21" s="304"/>
      <c r="F21" s="304"/>
      <c r="G21" s="304"/>
      <c r="H21" s="304"/>
      <c r="I21" s="304"/>
      <c r="J21" s="304"/>
      <c r="K21" s="304"/>
      <c r="L21" s="806"/>
      <c r="M21" s="304" t="s">
        <v>85</v>
      </c>
      <c r="N21" s="304"/>
      <c r="O21" s="304"/>
      <c r="P21" s="304"/>
      <c r="Q21" s="304"/>
      <c r="R21" s="304"/>
      <c r="S21" s="304"/>
      <c r="T21" s="304"/>
      <c r="U21" s="304"/>
      <c r="V21" s="806"/>
      <c r="W21" s="304" t="s">
        <v>85</v>
      </c>
      <c r="X21" s="304"/>
      <c r="Y21" s="304"/>
      <c r="Z21" s="304"/>
      <c r="AA21" s="304"/>
      <c r="AB21" s="304"/>
      <c r="AC21" s="304"/>
      <c r="AD21" s="304"/>
      <c r="AE21" s="304"/>
      <c r="AF21" s="649"/>
      <c r="AG21" s="315"/>
      <c r="AH21" s="316"/>
      <c r="AI21" s="316"/>
      <c r="AJ21" s="316"/>
      <c r="AK21" s="317"/>
    </row>
    <row r="22" spans="1:37" s="204" customFormat="1">
      <c r="A22" s="262" t="s">
        <v>604</v>
      </c>
      <c r="B22" s="646" t="s">
        <v>553</v>
      </c>
      <c r="C22" s="538"/>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650"/>
      <c r="AG22" s="310">
        <f t="shared" ref="AG22:AG29" si="10">COUNTIF(C22:AF22,"=Met")</f>
        <v>0</v>
      </c>
      <c r="AH22" s="311">
        <f t="shared" ref="AH22:AH29" si="11">IF(SUM(AG22,AI22)=0,0,AG22/SUM(AG22,AI22))</f>
        <v>0</v>
      </c>
      <c r="AI22" s="312">
        <f t="shared" ref="AI22:AI29" si="12">COUNTIF(C22:AF22,"=Not Met")</f>
        <v>0</v>
      </c>
      <c r="AJ22" s="311">
        <f t="shared" ref="AJ22:AJ29" si="13">IF(SUM(AG22,AI22)=0,0,AI22/SUM(AG22,AI22))</f>
        <v>0</v>
      </c>
      <c r="AK22" s="313">
        <f t="shared" ref="AK22:AK29" si="14">COUNTIF(C22:AF22,"=N/A")</f>
        <v>0</v>
      </c>
    </row>
    <row r="23" spans="1:37" s="204" customFormat="1">
      <c r="A23" s="533" t="s">
        <v>605</v>
      </c>
      <c r="B23" s="646" t="s">
        <v>554</v>
      </c>
      <c r="C23" s="264"/>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6"/>
      <c r="AG23" s="310">
        <f t="shared" si="10"/>
        <v>0</v>
      </c>
      <c r="AH23" s="311">
        <f t="shared" si="11"/>
        <v>0</v>
      </c>
      <c r="AI23" s="312">
        <f t="shared" si="12"/>
        <v>0</v>
      </c>
      <c r="AJ23" s="311">
        <f t="shared" si="13"/>
        <v>0</v>
      </c>
      <c r="AK23" s="313">
        <f t="shared" si="14"/>
        <v>0</v>
      </c>
    </row>
    <row r="24" spans="1:37" s="204" customFormat="1">
      <c r="A24" s="533" t="s">
        <v>606</v>
      </c>
      <c r="B24" s="647" t="s">
        <v>555</v>
      </c>
      <c r="C24" s="538"/>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650"/>
      <c r="AG24" s="310">
        <f t="shared" ref="AG24:AG25" si="15">COUNTIF(C24:AF24,"=Met")</f>
        <v>0</v>
      </c>
      <c r="AH24" s="311">
        <f t="shared" ref="AH24:AH25" si="16">IF(SUM(AG24,AI24)=0,0,AG24/SUM(AG24,AI24))</f>
        <v>0</v>
      </c>
      <c r="AI24" s="312">
        <f t="shared" ref="AI24:AI25" si="17">COUNTIF(C24:AF24,"=Not Met")</f>
        <v>0</v>
      </c>
      <c r="AJ24" s="311">
        <f t="shared" ref="AJ24:AJ25" si="18">IF(SUM(AG24,AI24)=0,0,AI24/SUM(AG24,AI24))</f>
        <v>0</v>
      </c>
      <c r="AK24" s="313">
        <f t="shared" ref="AK24:AK25" si="19">COUNTIF(C24:AF24,"=N/A")</f>
        <v>0</v>
      </c>
    </row>
    <row r="25" spans="1:37" s="204" customFormat="1" ht="25.5">
      <c r="A25" s="533" t="s">
        <v>607</v>
      </c>
      <c r="B25" s="647" t="s">
        <v>556</v>
      </c>
      <c r="C25" s="538"/>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650"/>
      <c r="AG25" s="310">
        <f t="shared" si="15"/>
        <v>0</v>
      </c>
      <c r="AH25" s="311">
        <f t="shared" si="16"/>
        <v>0</v>
      </c>
      <c r="AI25" s="312">
        <f t="shared" si="17"/>
        <v>0</v>
      </c>
      <c r="AJ25" s="311">
        <f t="shared" si="18"/>
        <v>0</v>
      </c>
      <c r="AK25" s="313">
        <f t="shared" si="19"/>
        <v>0</v>
      </c>
    </row>
    <row r="26" spans="1:37" s="204" customFormat="1" ht="25.5">
      <c r="A26" s="533" t="s">
        <v>608</v>
      </c>
      <c r="B26" s="647" t="s">
        <v>557</v>
      </c>
      <c r="C26" s="538"/>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650"/>
      <c r="AG26" s="310">
        <f t="shared" si="10"/>
        <v>0</v>
      </c>
      <c r="AH26" s="311">
        <f t="shared" si="11"/>
        <v>0</v>
      </c>
      <c r="AI26" s="312">
        <f t="shared" si="12"/>
        <v>0</v>
      </c>
      <c r="AJ26" s="311">
        <f t="shared" si="13"/>
        <v>0</v>
      </c>
      <c r="AK26" s="313">
        <f t="shared" si="14"/>
        <v>0</v>
      </c>
    </row>
    <row r="27" spans="1:37" s="204" customFormat="1" ht="25.5">
      <c r="A27" s="533" t="s">
        <v>609</v>
      </c>
      <c r="B27" s="645" t="s">
        <v>558</v>
      </c>
      <c r="C27" s="264"/>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6"/>
      <c r="AG27" s="310">
        <f t="shared" si="10"/>
        <v>0</v>
      </c>
      <c r="AH27" s="311">
        <f t="shared" si="11"/>
        <v>0</v>
      </c>
      <c r="AI27" s="312">
        <f t="shared" si="12"/>
        <v>0</v>
      </c>
      <c r="AJ27" s="311">
        <f t="shared" si="13"/>
        <v>0</v>
      </c>
      <c r="AK27" s="313">
        <f t="shared" si="14"/>
        <v>0</v>
      </c>
    </row>
    <row r="28" spans="1:37" s="204" customFormat="1" ht="25.5">
      <c r="A28" s="533" t="s">
        <v>610</v>
      </c>
      <c r="B28" s="645" t="s">
        <v>559</v>
      </c>
      <c r="C28" s="264"/>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6"/>
      <c r="AG28" s="310">
        <f t="shared" si="10"/>
        <v>0</v>
      </c>
      <c r="AH28" s="311">
        <f t="shared" si="11"/>
        <v>0</v>
      </c>
      <c r="AI28" s="312">
        <f t="shared" si="12"/>
        <v>0</v>
      </c>
      <c r="AJ28" s="311">
        <f t="shared" si="13"/>
        <v>0</v>
      </c>
      <c r="AK28" s="313">
        <f t="shared" si="14"/>
        <v>0</v>
      </c>
    </row>
    <row r="29" spans="1:37" s="204" customFormat="1" ht="13.5" thickBot="1">
      <c r="A29" s="431" t="s">
        <v>611</v>
      </c>
      <c r="B29" s="648" t="s">
        <v>658</v>
      </c>
      <c r="C29" s="264"/>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6"/>
      <c r="AG29" s="524">
        <f t="shared" si="10"/>
        <v>0</v>
      </c>
      <c r="AH29" s="525">
        <f t="shared" si="11"/>
        <v>0</v>
      </c>
      <c r="AI29" s="526">
        <f t="shared" si="12"/>
        <v>0</v>
      </c>
      <c r="AJ29" s="525">
        <f t="shared" si="13"/>
        <v>0</v>
      </c>
      <c r="AK29" s="527">
        <f t="shared" si="14"/>
        <v>0</v>
      </c>
    </row>
    <row r="30" spans="1:37" s="270" customFormat="1" ht="13.9" customHeight="1" thickBot="1">
      <c r="A30" s="268"/>
      <c r="B30" s="275" t="s">
        <v>55</v>
      </c>
      <c r="C30" s="521"/>
      <c r="D30" s="522"/>
      <c r="E30" s="522"/>
      <c r="F30" s="522"/>
      <c r="G30" s="522"/>
      <c r="H30" s="522"/>
      <c r="I30" s="522"/>
      <c r="J30" s="522"/>
      <c r="K30" s="522"/>
      <c r="L30" s="522"/>
      <c r="M30" s="801"/>
      <c r="N30" s="522"/>
      <c r="O30" s="522"/>
      <c r="P30" s="522"/>
      <c r="Q30" s="522"/>
      <c r="R30" s="522"/>
      <c r="S30" s="522"/>
      <c r="T30" s="522"/>
      <c r="U30" s="522"/>
      <c r="V30" s="522"/>
      <c r="W30" s="801"/>
      <c r="X30" s="522"/>
      <c r="Y30" s="522"/>
      <c r="Z30" s="522"/>
      <c r="AA30" s="522"/>
      <c r="AB30" s="522"/>
      <c r="AC30" s="522"/>
      <c r="AD30" s="522"/>
      <c r="AE30" s="522"/>
      <c r="AF30" s="523"/>
      <c r="AG30" s="269"/>
      <c r="AH30" s="269"/>
      <c r="AI30" s="269"/>
      <c r="AJ30" s="269"/>
      <c r="AK30" s="269"/>
    </row>
    <row r="31" spans="1:37" s="204" customFormat="1" ht="13.9" customHeight="1" thickBot="1">
      <c r="A31" s="721"/>
      <c r="B31" s="272"/>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273"/>
      <c r="AH31" s="274"/>
      <c r="AI31" s="273"/>
      <c r="AJ31" s="274"/>
      <c r="AK31" s="273"/>
    </row>
    <row r="32" spans="1:37" s="204" customFormat="1" ht="13.9" customHeight="1">
      <c r="A32" s="721"/>
      <c r="B32" s="275" t="s">
        <v>56</v>
      </c>
      <c r="C32" s="276">
        <f t="shared" ref="C32:AF32" si="20">COUNTIF(C13:C29,"=Met")</f>
        <v>0</v>
      </c>
      <c r="D32" s="277">
        <f t="shared" si="20"/>
        <v>0</v>
      </c>
      <c r="E32" s="277">
        <f t="shared" si="20"/>
        <v>0</v>
      </c>
      <c r="F32" s="277">
        <f t="shared" si="20"/>
        <v>0</v>
      </c>
      <c r="G32" s="277">
        <f t="shared" si="20"/>
        <v>0</v>
      </c>
      <c r="H32" s="277">
        <f t="shared" si="20"/>
        <v>0</v>
      </c>
      <c r="I32" s="277">
        <f t="shared" si="20"/>
        <v>0</v>
      </c>
      <c r="J32" s="277">
        <f t="shared" si="20"/>
        <v>0</v>
      </c>
      <c r="K32" s="277">
        <f t="shared" si="20"/>
        <v>0</v>
      </c>
      <c r="L32" s="277">
        <f t="shared" si="20"/>
        <v>0</v>
      </c>
      <c r="M32" s="277">
        <f t="shared" si="20"/>
        <v>0</v>
      </c>
      <c r="N32" s="277">
        <f t="shared" si="20"/>
        <v>0</v>
      </c>
      <c r="O32" s="277">
        <f t="shared" si="20"/>
        <v>0</v>
      </c>
      <c r="P32" s="277">
        <f t="shared" si="20"/>
        <v>0</v>
      </c>
      <c r="Q32" s="277">
        <f t="shared" si="20"/>
        <v>0</v>
      </c>
      <c r="R32" s="277">
        <f t="shared" si="20"/>
        <v>0</v>
      </c>
      <c r="S32" s="277">
        <f t="shared" si="20"/>
        <v>0</v>
      </c>
      <c r="T32" s="277">
        <f t="shared" si="20"/>
        <v>0</v>
      </c>
      <c r="U32" s="277">
        <f t="shared" si="20"/>
        <v>0</v>
      </c>
      <c r="V32" s="277">
        <f t="shared" si="20"/>
        <v>0</v>
      </c>
      <c r="W32" s="277">
        <f t="shared" si="20"/>
        <v>0</v>
      </c>
      <c r="X32" s="277">
        <f t="shared" si="20"/>
        <v>0</v>
      </c>
      <c r="Y32" s="277">
        <f t="shared" si="20"/>
        <v>0</v>
      </c>
      <c r="Z32" s="277">
        <f t="shared" si="20"/>
        <v>0</v>
      </c>
      <c r="AA32" s="277">
        <f t="shared" si="20"/>
        <v>0</v>
      </c>
      <c r="AB32" s="277">
        <f t="shared" si="20"/>
        <v>0</v>
      </c>
      <c r="AC32" s="277">
        <f t="shared" si="20"/>
        <v>0</v>
      </c>
      <c r="AD32" s="277">
        <f t="shared" si="20"/>
        <v>0</v>
      </c>
      <c r="AE32" s="277">
        <f t="shared" si="20"/>
        <v>0</v>
      </c>
      <c r="AF32" s="278">
        <f t="shared" si="20"/>
        <v>0</v>
      </c>
      <c r="AG32" s="273"/>
      <c r="AH32" s="274"/>
      <c r="AI32" s="273"/>
      <c r="AJ32" s="274"/>
      <c r="AK32" s="273"/>
    </row>
    <row r="33" spans="1:37" s="204" customFormat="1" ht="13.9" customHeight="1">
      <c r="A33" s="721"/>
      <c r="B33" s="275" t="s">
        <v>57</v>
      </c>
      <c r="C33" s="279">
        <f t="shared" ref="C33:AF33" si="21">IF(SUM(C32,C34)=0,0,C32/SUM(C32,C34))</f>
        <v>0</v>
      </c>
      <c r="D33" s="280">
        <f t="shared" si="21"/>
        <v>0</v>
      </c>
      <c r="E33" s="280">
        <f t="shared" si="21"/>
        <v>0</v>
      </c>
      <c r="F33" s="280">
        <f t="shared" si="21"/>
        <v>0</v>
      </c>
      <c r="G33" s="280">
        <f t="shared" si="21"/>
        <v>0</v>
      </c>
      <c r="H33" s="280">
        <f t="shared" si="21"/>
        <v>0</v>
      </c>
      <c r="I33" s="280">
        <f t="shared" si="21"/>
        <v>0</v>
      </c>
      <c r="J33" s="280">
        <f t="shared" si="21"/>
        <v>0</v>
      </c>
      <c r="K33" s="280">
        <f t="shared" si="21"/>
        <v>0</v>
      </c>
      <c r="L33" s="280">
        <f t="shared" si="21"/>
        <v>0</v>
      </c>
      <c r="M33" s="280">
        <f t="shared" si="21"/>
        <v>0</v>
      </c>
      <c r="N33" s="280">
        <f t="shared" si="21"/>
        <v>0</v>
      </c>
      <c r="O33" s="280">
        <f t="shared" si="21"/>
        <v>0</v>
      </c>
      <c r="P33" s="280">
        <f t="shared" si="21"/>
        <v>0</v>
      </c>
      <c r="Q33" s="280">
        <f t="shared" si="21"/>
        <v>0</v>
      </c>
      <c r="R33" s="280">
        <f t="shared" si="21"/>
        <v>0</v>
      </c>
      <c r="S33" s="280">
        <f t="shared" si="21"/>
        <v>0</v>
      </c>
      <c r="T33" s="280">
        <f t="shared" si="21"/>
        <v>0</v>
      </c>
      <c r="U33" s="280">
        <f t="shared" si="21"/>
        <v>0</v>
      </c>
      <c r="V33" s="280">
        <f t="shared" si="21"/>
        <v>0</v>
      </c>
      <c r="W33" s="280">
        <f t="shared" si="21"/>
        <v>0</v>
      </c>
      <c r="X33" s="280">
        <f t="shared" si="21"/>
        <v>0</v>
      </c>
      <c r="Y33" s="280">
        <f t="shared" si="21"/>
        <v>0</v>
      </c>
      <c r="Z33" s="280">
        <f t="shared" si="21"/>
        <v>0</v>
      </c>
      <c r="AA33" s="280">
        <f t="shared" si="21"/>
        <v>0</v>
      </c>
      <c r="AB33" s="280">
        <f t="shared" si="21"/>
        <v>0</v>
      </c>
      <c r="AC33" s="280">
        <f t="shared" si="21"/>
        <v>0</v>
      </c>
      <c r="AD33" s="280">
        <f t="shared" si="21"/>
        <v>0</v>
      </c>
      <c r="AE33" s="280">
        <f t="shared" si="21"/>
        <v>0</v>
      </c>
      <c r="AF33" s="281">
        <f t="shared" si="21"/>
        <v>0</v>
      </c>
      <c r="AG33" s="273"/>
      <c r="AH33" s="274"/>
      <c r="AI33" s="273"/>
      <c r="AJ33" s="274"/>
      <c r="AK33" s="273"/>
    </row>
    <row r="34" spans="1:37" s="204" customFormat="1" ht="13.9" customHeight="1">
      <c r="A34" s="721"/>
      <c r="B34" s="275" t="s">
        <v>58</v>
      </c>
      <c r="C34" s="282">
        <f t="shared" ref="C34:AF34" si="22">COUNTIF(C13:C29,"=Not Met")</f>
        <v>0</v>
      </c>
      <c r="D34" s="283">
        <f t="shared" si="22"/>
        <v>0</v>
      </c>
      <c r="E34" s="283">
        <f t="shared" si="22"/>
        <v>0</v>
      </c>
      <c r="F34" s="283">
        <f t="shared" si="22"/>
        <v>0</v>
      </c>
      <c r="G34" s="283">
        <f t="shared" si="22"/>
        <v>0</v>
      </c>
      <c r="H34" s="283">
        <f t="shared" si="22"/>
        <v>0</v>
      </c>
      <c r="I34" s="283">
        <f t="shared" si="22"/>
        <v>0</v>
      </c>
      <c r="J34" s="283">
        <f t="shared" si="22"/>
        <v>0</v>
      </c>
      <c r="K34" s="283">
        <f t="shared" si="22"/>
        <v>0</v>
      </c>
      <c r="L34" s="283">
        <f t="shared" si="22"/>
        <v>0</v>
      </c>
      <c r="M34" s="283">
        <f t="shared" si="22"/>
        <v>0</v>
      </c>
      <c r="N34" s="283">
        <f t="shared" si="22"/>
        <v>0</v>
      </c>
      <c r="O34" s="283">
        <f t="shared" si="22"/>
        <v>0</v>
      </c>
      <c r="P34" s="283">
        <f t="shared" si="22"/>
        <v>0</v>
      </c>
      <c r="Q34" s="283">
        <f t="shared" si="22"/>
        <v>0</v>
      </c>
      <c r="R34" s="283">
        <f t="shared" si="22"/>
        <v>0</v>
      </c>
      <c r="S34" s="283">
        <f t="shared" si="22"/>
        <v>0</v>
      </c>
      <c r="T34" s="283">
        <f t="shared" si="22"/>
        <v>0</v>
      </c>
      <c r="U34" s="283">
        <f t="shared" si="22"/>
        <v>0</v>
      </c>
      <c r="V34" s="283">
        <f t="shared" si="22"/>
        <v>0</v>
      </c>
      <c r="W34" s="283">
        <f t="shared" si="22"/>
        <v>0</v>
      </c>
      <c r="X34" s="283">
        <f t="shared" si="22"/>
        <v>0</v>
      </c>
      <c r="Y34" s="283">
        <f t="shared" si="22"/>
        <v>0</v>
      </c>
      <c r="Z34" s="283">
        <f t="shared" si="22"/>
        <v>0</v>
      </c>
      <c r="AA34" s="283">
        <f t="shared" si="22"/>
        <v>0</v>
      </c>
      <c r="AB34" s="283">
        <f t="shared" si="22"/>
        <v>0</v>
      </c>
      <c r="AC34" s="283">
        <f t="shared" si="22"/>
        <v>0</v>
      </c>
      <c r="AD34" s="283">
        <f t="shared" si="22"/>
        <v>0</v>
      </c>
      <c r="AE34" s="283">
        <f t="shared" si="22"/>
        <v>0</v>
      </c>
      <c r="AF34" s="284">
        <f t="shared" si="22"/>
        <v>0</v>
      </c>
      <c r="AG34" s="273"/>
      <c r="AH34" s="274"/>
      <c r="AI34" s="273"/>
      <c r="AJ34" s="274"/>
      <c r="AK34" s="273"/>
    </row>
    <row r="35" spans="1:37" s="204" customFormat="1" ht="13.9" customHeight="1">
      <c r="A35" s="721"/>
      <c r="B35" s="275" t="s">
        <v>59</v>
      </c>
      <c r="C35" s="279">
        <f t="shared" ref="C35:AF35" si="23">IF(SUM(C32,C34)=0,0,C34/SUM(C32,C34))</f>
        <v>0</v>
      </c>
      <c r="D35" s="280">
        <f t="shared" si="23"/>
        <v>0</v>
      </c>
      <c r="E35" s="280">
        <f t="shared" si="23"/>
        <v>0</v>
      </c>
      <c r="F35" s="280">
        <f t="shared" si="23"/>
        <v>0</v>
      </c>
      <c r="G35" s="280">
        <f t="shared" si="23"/>
        <v>0</v>
      </c>
      <c r="H35" s="280">
        <f t="shared" si="23"/>
        <v>0</v>
      </c>
      <c r="I35" s="280">
        <f t="shared" si="23"/>
        <v>0</v>
      </c>
      <c r="J35" s="280">
        <f t="shared" si="23"/>
        <v>0</v>
      </c>
      <c r="K35" s="280">
        <f t="shared" si="23"/>
        <v>0</v>
      </c>
      <c r="L35" s="280">
        <f t="shared" si="23"/>
        <v>0</v>
      </c>
      <c r="M35" s="280">
        <f t="shared" si="23"/>
        <v>0</v>
      </c>
      <c r="N35" s="280">
        <f t="shared" si="23"/>
        <v>0</v>
      </c>
      <c r="O35" s="280">
        <f t="shared" si="23"/>
        <v>0</v>
      </c>
      <c r="P35" s="280">
        <f t="shared" si="23"/>
        <v>0</v>
      </c>
      <c r="Q35" s="280">
        <f t="shared" si="23"/>
        <v>0</v>
      </c>
      <c r="R35" s="280">
        <f t="shared" si="23"/>
        <v>0</v>
      </c>
      <c r="S35" s="280">
        <f t="shared" si="23"/>
        <v>0</v>
      </c>
      <c r="T35" s="280">
        <f t="shared" si="23"/>
        <v>0</v>
      </c>
      <c r="U35" s="280">
        <f t="shared" si="23"/>
        <v>0</v>
      </c>
      <c r="V35" s="280">
        <f t="shared" si="23"/>
        <v>0</v>
      </c>
      <c r="W35" s="280">
        <f t="shared" si="23"/>
        <v>0</v>
      </c>
      <c r="X35" s="280">
        <f t="shared" si="23"/>
        <v>0</v>
      </c>
      <c r="Y35" s="280">
        <f t="shared" si="23"/>
        <v>0</v>
      </c>
      <c r="Z35" s="280">
        <f t="shared" si="23"/>
        <v>0</v>
      </c>
      <c r="AA35" s="280">
        <f t="shared" si="23"/>
        <v>0</v>
      </c>
      <c r="AB35" s="280">
        <f t="shared" si="23"/>
        <v>0</v>
      </c>
      <c r="AC35" s="280">
        <f t="shared" si="23"/>
        <v>0</v>
      </c>
      <c r="AD35" s="280">
        <f t="shared" si="23"/>
        <v>0</v>
      </c>
      <c r="AE35" s="280">
        <f t="shared" si="23"/>
        <v>0</v>
      </c>
      <c r="AF35" s="281">
        <f t="shared" si="23"/>
        <v>0</v>
      </c>
      <c r="AG35" s="273"/>
      <c r="AH35" s="274"/>
      <c r="AI35" s="273"/>
      <c r="AJ35" s="274"/>
      <c r="AK35" s="273"/>
    </row>
    <row r="36" spans="1:37" s="204" customFormat="1" ht="13.9" customHeight="1" thickBot="1">
      <c r="A36" s="721"/>
      <c r="B36" s="275" t="s">
        <v>60</v>
      </c>
      <c r="C36" s="285">
        <f>COUNTIF(C13:C29,"=N/A")</f>
        <v>0</v>
      </c>
      <c r="D36" s="286">
        <f t="shared" ref="D36:AF36" si="24">COUNTIF(D13:D29,"=N/A")</f>
        <v>0</v>
      </c>
      <c r="E36" s="286">
        <f t="shared" si="24"/>
        <v>0</v>
      </c>
      <c r="F36" s="286">
        <f t="shared" si="24"/>
        <v>0</v>
      </c>
      <c r="G36" s="286">
        <f t="shared" si="24"/>
        <v>0</v>
      </c>
      <c r="H36" s="286">
        <f t="shared" si="24"/>
        <v>0</v>
      </c>
      <c r="I36" s="286">
        <f t="shared" si="24"/>
        <v>0</v>
      </c>
      <c r="J36" s="286">
        <f t="shared" si="24"/>
        <v>0</v>
      </c>
      <c r="K36" s="286">
        <f t="shared" si="24"/>
        <v>0</v>
      </c>
      <c r="L36" s="286">
        <f t="shared" si="24"/>
        <v>0</v>
      </c>
      <c r="M36" s="286">
        <f t="shared" si="24"/>
        <v>0</v>
      </c>
      <c r="N36" s="286">
        <f t="shared" si="24"/>
        <v>0</v>
      </c>
      <c r="O36" s="286">
        <f t="shared" si="24"/>
        <v>0</v>
      </c>
      <c r="P36" s="286">
        <f t="shared" si="24"/>
        <v>0</v>
      </c>
      <c r="Q36" s="286">
        <f t="shared" si="24"/>
        <v>0</v>
      </c>
      <c r="R36" s="286">
        <f t="shared" si="24"/>
        <v>0</v>
      </c>
      <c r="S36" s="286">
        <f t="shared" si="24"/>
        <v>0</v>
      </c>
      <c r="T36" s="286">
        <f t="shared" si="24"/>
        <v>0</v>
      </c>
      <c r="U36" s="286">
        <f t="shared" si="24"/>
        <v>0</v>
      </c>
      <c r="V36" s="286">
        <f t="shared" si="24"/>
        <v>0</v>
      </c>
      <c r="W36" s="286">
        <f t="shared" si="24"/>
        <v>0</v>
      </c>
      <c r="X36" s="286">
        <f t="shared" si="24"/>
        <v>0</v>
      </c>
      <c r="Y36" s="286">
        <f t="shared" si="24"/>
        <v>0</v>
      </c>
      <c r="Z36" s="286">
        <f t="shared" si="24"/>
        <v>0</v>
      </c>
      <c r="AA36" s="286">
        <f t="shared" si="24"/>
        <v>0</v>
      </c>
      <c r="AB36" s="286">
        <f t="shared" si="24"/>
        <v>0</v>
      </c>
      <c r="AC36" s="286">
        <f t="shared" si="24"/>
        <v>0</v>
      </c>
      <c r="AD36" s="286">
        <f t="shared" si="24"/>
        <v>0</v>
      </c>
      <c r="AE36" s="286">
        <f t="shared" si="24"/>
        <v>0</v>
      </c>
      <c r="AF36" s="287">
        <f t="shared" si="24"/>
        <v>0</v>
      </c>
      <c r="AG36" s="92"/>
      <c r="AH36" s="92"/>
      <c r="AI36" s="92"/>
      <c r="AJ36" s="92"/>
      <c r="AK36" s="92"/>
    </row>
    <row r="37" spans="1:37" s="204" customFormat="1" ht="13.9" customHeight="1" thickBot="1">
      <c r="A37" s="861"/>
      <c r="B37" s="862"/>
      <c r="C37" s="862"/>
      <c r="D37" s="862"/>
      <c r="E37" s="862"/>
      <c r="F37" s="862"/>
      <c r="G37" s="862"/>
      <c r="H37" s="862"/>
      <c r="I37" s="862"/>
      <c r="J37" s="862"/>
      <c r="K37" s="862"/>
      <c r="L37" s="862"/>
      <c r="M37" s="862"/>
      <c r="N37" s="862"/>
      <c r="O37" s="862"/>
      <c r="P37" s="862"/>
      <c r="Q37" s="862"/>
      <c r="R37" s="862"/>
      <c r="S37" s="862"/>
      <c r="T37" s="862"/>
      <c r="U37" s="862"/>
      <c r="V37" s="862"/>
      <c r="W37" s="862"/>
      <c r="X37" s="862"/>
      <c r="Y37" s="862"/>
      <c r="Z37" s="862"/>
      <c r="AA37" s="862"/>
      <c r="AB37" s="862"/>
      <c r="AC37" s="862"/>
      <c r="AD37" s="862"/>
      <c r="AE37" s="862"/>
      <c r="AF37" s="862"/>
      <c r="AG37" s="862"/>
      <c r="AH37" s="862"/>
      <c r="AI37" s="862"/>
      <c r="AJ37" s="862"/>
      <c r="AK37" s="862"/>
    </row>
    <row r="38" spans="1:37" s="270" customFormat="1" ht="13.9" customHeight="1">
      <c r="A38" s="288"/>
      <c r="B38" s="289"/>
      <c r="C38" s="290" t="s">
        <v>61</v>
      </c>
      <c r="D38" s="291"/>
      <c r="E38" s="291"/>
      <c r="F38" s="291"/>
      <c r="G38" s="291"/>
      <c r="H38" s="291"/>
      <c r="I38" s="291"/>
      <c r="J38" s="291"/>
      <c r="K38" s="291"/>
      <c r="L38" s="292"/>
      <c r="M38" s="290" t="s">
        <v>62</v>
      </c>
      <c r="N38" s="291"/>
      <c r="O38" s="291"/>
      <c r="P38" s="291"/>
      <c r="Q38" s="291"/>
      <c r="R38" s="291"/>
      <c r="S38" s="291"/>
      <c r="T38" s="291"/>
      <c r="U38" s="291"/>
      <c r="V38" s="292"/>
      <c r="W38" s="290" t="s">
        <v>63</v>
      </c>
      <c r="X38" s="291"/>
      <c r="Y38" s="291"/>
      <c r="Z38" s="291"/>
      <c r="AA38" s="291"/>
      <c r="AB38" s="291"/>
      <c r="AC38" s="291"/>
      <c r="AD38" s="291"/>
      <c r="AE38" s="291"/>
      <c r="AF38" s="292"/>
      <c r="AG38" s="293"/>
      <c r="AH38" s="294"/>
      <c r="AI38" s="294"/>
      <c r="AJ38" s="294"/>
      <c r="AK38" s="294"/>
    </row>
    <row r="39" spans="1:37" s="270" customFormat="1" ht="70.150000000000006" customHeight="1" thickBot="1">
      <c r="A39" s="288"/>
      <c r="B39" s="295"/>
      <c r="C39" s="886"/>
      <c r="D39" s="887"/>
      <c r="E39" s="887"/>
      <c r="F39" s="887"/>
      <c r="G39" s="887"/>
      <c r="H39" s="887"/>
      <c r="I39" s="887"/>
      <c r="J39" s="887"/>
      <c r="K39" s="887"/>
      <c r="L39" s="888"/>
      <c r="M39" s="886"/>
      <c r="N39" s="887"/>
      <c r="O39" s="887"/>
      <c r="P39" s="887"/>
      <c r="Q39" s="887"/>
      <c r="R39" s="887"/>
      <c r="S39" s="887"/>
      <c r="T39" s="887"/>
      <c r="U39" s="887"/>
      <c r="V39" s="888"/>
      <c r="W39" s="886"/>
      <c r="X39" s="887"/>
      <c r="Y39" s="887"/>
      <c r="Z39" s="887"/>
      <c r="AA39" s="887"/>
      <c r="AB39" s="887"/>
      <c r="AC39" s="887"/>
      <c r="AD39" s="887"/>
      <c r="AE39" s="887"/>
      <c r="AF39" s="888"/>
      <c r="AG39" s="295"/>
      <c r="AH39" s="295"/>
      <c r="AI39" s="295"/>
      <c r="AJ39" s="295"/>
      <c r="AK39" s="295"/>
    </row>
    <row r="40" spans="1:37" s="204" customFormat="1">
      <c r="A40" s="721"/>
      <c r="B40" s="296"/>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92"/>
      <c r="AH40" s="92"/>
      <c r="AI40" s="92"/>
      <c r="AJ40" s="92"/>
      <c r="AK40" s="92"/>
    </row>
    <row r="41" spans="1:37" s="204" customFormat="1">
      <c r="A41" s="721"/>
      <c r="B41" s="296"/>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90"/>
      <c r="AH41" s="90"/>
      <c r="AI41" s="90"/>
      <c r="AJ41" s="90"/>
      <c r="AK41" s="90"/>
    </row>
    <row r="42" spans="1:37" s="204" customFormat="1">
      <c r="A42" s="721"/>
      <c r="B42" s="296"/>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90"/>
      <c r="AH42" s="90"/>
      <c r="AI42" s="90"/>
      <c r="AJ42" s="90"/>
      <c r="AK42" s="90"/>
    </row>
    <row r="43" spans="1:37" s="204" customFormat="1">
      <c r="A43" s="721"/>
      <c r="B43" s="296"/>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90"/>
      <c r="AH43" s="90"/>
      <c r="AI43" s="90"/>
      <c r="AJ43" s="90"/>
      <c r="AK43" s="90"/>
    </row>
    <row r="44" spans="1:37" s="204" customFormat="1">
      <c r="A44" s="721"/>
      <c r="B44" s="296"/>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90"/>
      <c r="AH44" s="90"/>
      <c r="AI44" s="90"/>
      <c r="AJ44" s="90"/>
      <c r="AK44" s="90"/>
    </row>
    <row r="45" spans="1:37" s="204" customFormat="1">
      <c r="A45" s="721"/>
      <c r="B45" s="296"/>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90"/>
      <c r="AH45" s="90"/>
      <c r="AI45" s="90"/>
      <c r="AJ45" s="90"/>
      <c r="AK45" s="90"/>
    </row>
    <row r="46" spans="1:37" s="204" customFormat="1">
      <c r="A46" s="721"/>
      <c r="B46" s="296"/>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90"/>
      <c r="AH46" s="90"/>
      <c r="AI46" s="90"/>
      <c r="AJ46" s="90"/>
      <c r="AK46" s="90"/>
    </row>
    <row r="47" spans="1:37" s="204" customFormat="1">
      <c r="A47" s="721"/>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90"/>
      <c r="AH47" s="90"/>
      <c r="AI47" s="90"/>
      <c r="AJ47" s="90"/>
      <c r="AK47" s="90"/>
    </row>
    <row r="48" spans="1:37" s="204" customFormat="1">
      <c r="A48" s="721"/>
      <c r="B48" s="296"/>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90"/>
      <c r="AH48" s="90"/>
      <c r="AI48" s="90"/>
      <c r="AJ48" s="90"/>
      <c r="AK48" s="90"/>
    </row>
    <row r="49" spans="1:37" s="204" customFormat="1">
      <c r="A49" s="721"/>
      <c r="B49" s="296"/>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90"/>
      <c r="AH49" s="90"/>
      <c r="AI49" s="90"/>
      <c r="AJ49" s="90"/>
      <c r="AK49" s="90"/>
    </row>
    <row r="50" spans="1:37" s="204" customFormat="1">
      <c r="A50" s="721"/>
      <c r="B50" s="273"/>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73"/>
      <c r="AG50" s="90"/>
      <c r="AH50" s="90"/>
      <c r="AI50" s="90"/>
      <c r="AJ50" s="90"/>
      <c r="AK50" s="90"/>
    </row>
    <row r="51" spans="1:37" s="204" customFormat="1">
      <c r="A51" s="721"/>
      <c r="B51" s="273"/>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73"/>
      <c r="AG51" s="90"/>
      <c r="AH51" s="90"/>
      <c r="AI51" s="90"/>
      <c r="AJ51" s="90"/>
      <c r="AK51" s="90"/>
    </row>
    <row r="52" spans="1:37" s="204" customFormat="1">
      <c r="A52" s="721"/>
      <c r="B52" s="273"/>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73"/>
      <c r="AG52" s="90"/>
      <c r="AH52" s="90"/>
      <c r="AI52" s="90"/>
      <c r="AJ52" s="90"/>
      <c r="AK52" s="90"/>
    </row>
    <row r="53" spans="1:37" s="204" customFormat="1">
      <c r="A53" s="721"/>
      <c r="B53" s="273"/>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73"/>
      <c r="AG53" s="90"/>
      <c r="AH53" s="90"/>
      <c r="AI53" s="90"/>
      <c r="AJ53" s="90"/>
      <c r="AK53" s="90"/>
    </row>
    <row r="54" spans="1:37" s="204" customFormat="1">
      <c r="A54" s="721"/>
      <c r="B54" s="273"/>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73"/>
      <c r="AG54" s="90"/>
      <c r="AH54" s="90"/>
      <c r="AI54" s="90"/>
      <c r="AJ54" s="90"/>
      <c r="AK54" s="90"/>
    </row>
    <row r="55" spans="1:37" s="204" customFormat="1">
      <c r="A55" s="721"/>
      <c r="B55" s="273"/>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73"/>
      <c r="AG55" s="90"/>
      <c r="AH55" s="90"/>
      <c r="AI55" s="90"/>
      <c r="AJ55" s="90"/>
      <c r="AK55" s="90"/>
    </row>
    <row r="56" spans="1:37" s="204" customFormat="1">
      <c r="A56" s="721"/>
      <c r="B56" s="273"/>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73"/>
      <c r="AG56" s="90"/>
      <c r="AH56" s="90"/>
      <c r="AI56" s="90"/>
      <c r="AJ56" s="90"/>
      <c r="AK56" s="90"/>
    </row>
    <row r="57" spans="1:37" s="204" customFormat="1">
      <c r="A57" s="721"/>
      <c r="B57" s="273"/>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73"/>
      <c r="AG57" s="90"/>
      <c r="AH57" s="90"/>
      <c r="AI57" s="90"/>
      <c r="AJ57" s="90"/>
      <c r="AK57" s="90"/>
    </row>
    <row r="58" spans="1:37" s="204" customFormat="1">
      <c r="A58" s="721"/>
      <c r="B58" s="273"/>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73"/>
      <c r="AG58" s="90"/>
      <c r="AH58" s="90"/>
      <c r="AI58" s="90"/>
      <c r="AJ58" s="90"/>
      <c r="AK58" s="90"/>
    </row>
    <row r="59" spans="1:37" s="204" customFormat="1">
      <c r="A59" s="721"/>
      <c r="B59" s="273"/>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73"/>
      <c r="AG59" s="90"/>
      <c r="AH59" s="90"/>
      <c r="AI59" s="90"/>
      <c r="AJ59" s="90"/>
      <c r="AK59" s="90"/>
    </row>
    <row r="60" spans="1:37" s="204" customFormat="1">
      <c r="A60" s="721"/>
      <c r="B60" s="273"/>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73"/>
      <c r="AG60" s="90"/>
      <c r="AH60" s="90"/>
      <c r="AI60" s="90"/>
      <c r="AJ60" s="90"/>
      <c r="AK60" s="90"/>
    </row>
    <row r="61" spans="1:37" s="204" customFormat="1">
      <c r="A61" s="721"/>
      <c r="B61" s="273"/>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73"/>
      <c r="AG61" s="90"/>
      <c r="AH61" s="90"/>
      <c r="AI61" s="90"/>
      <c r="AJ61" s="90"/>
      <c r="AK61" s="90"/>
    </row>
    <row r="62" spans="1:37" s="204" customFormat="1">
      <c r="A62" s="721"/>
      <c r="B62" s="273"/>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73"/>
      <c r="AG62" s="90"/>
      <c r="AH62" s="90"/>
      <c r="AI62" s="90"/>
      <c r="AJ62" s="90"/>
      <c r="AK62" s="90"/>
    </row>
    <row r="63" spans="1:37" s="204" customFormat="1">
      <c r="A63" s="721"/>
      <c r="B63" s="273"/>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73"/>
      <c r="AG63" s="90"/>
      <c r="AH63" s="90"/>
      <c r="AI63" s="90"/>
      <c r="AJ63" s="90"/>
      <c r="AK63" s="90"/>
    </row>
    <row r="64" spans="1:37" s="204" customFormat="1">
      <c r="A64" s="721"/>
      <c r="B64" s="273"/>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73"/>
      <c r="AG64" s="90"/>
      <c r="AH64" s="90"/>
      <c r="AI64" s="90"/>
      <c r="AJ64" s="90"/>
      <c r="AK64" s="90"/>
    </row>
    <row r="65" spans="1:37" s="204" customFormat="1">
      <c r="A65" s="721"/>
      <c r="B65" s="273"/>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73"/>
      <c r="AG65" s="90"/>
      <c r="AH65" s="90"/>
      <c r="AI65" s="90"/>
      <c r="AJ65" s="90"/>
      <c r="AK65" s="90"/>
    </row>
    <row r="66" spans="1:37" s="204" customFormat="1">
      <c r="A66" s="721"/>
      <c r="B66" s="273"/>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73"/>
      <c r="AG66" s="90"/>
      <c r="AH66" s="90"/>
      <c r="AI66" s="90"/>
      <c r="AJ66" s="90"/>
      <c r="AK66" s="90"/>
    </row>
    <row r="67" spans="1:37" s="204" customFormat="1">
      <c r="A67" s="721"/>
      <c r="B67" s="273"/>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73"/>
      <c r="AG67" s="90"/>
      <c r="AH67" s="90"/>
      <c r="AI67" s="90"/>
      <c r="AJ67" s="90"/>
      <c r="AK67" s="90"/>
    </row>
    <row r="68" spans="1:37" s="204" customFormat="1">
      <c r="A68" s="721"/>
      <c r="B68" s="273"/>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73"/>
      <c r="AG68" s="90"/>
      <c r="AH68" s="90"/>
      <c r="AI68" s="90"/>
      <c r="AJ68" s="90"/>
      <c r="AK68" s="90"/>
    </row>
    <row r="69" spans="1:37">
      <c r="AG69" s="90"/>
      <c r="AH69" s="90"/>
      <c r="AI69" s="90"/>
      <c r="AJ69" s="90"/>
      <c r="AK69" s="90"/>
    </row>
    <row r="70" spans="1:37">
      <c r="AG70" s="90"/>
      <c r="AH70" s="90"/>
      <c r="AI70" s="90"/>
      <c r="AJ70" s="90"/>
      <c r="AK70" s="90"/>
    </row>
    <row r="71" spans="1:37">
      <c r="AG71" s="90"/>
      <c r="AH71" s="90"/>
      <c r="AI71" s="90"/>
      <c r="AJ71" s="90"/>
      <c r="AK71" s="90"/>
    </row>
    <row r="72" spans="1:37">
      <c r="AG72" s="90"/>
      <c r="AH72" s="90"/>
      <c r="AI72" s="90"/>
      <c r="AJ72" s="90"/>
      <c r="AK72" s="90"/>
    </row>
    <row r="73" spans="1:37">
      <c r="AG73" s="90"/>
      <c r="AH73" s="90"/>
      <c r="AI73" s="90"/>
      <c r="AJ73" s="90"/>
      <c r="AK73" s="90"/>
    </row>
    <row r="74" spans="1:37">
      <c r="AG74" s="90"/>
      <c r="AH74" s="90"/>
      <c r="AI74" s="90"/>
      <c r="AJ74" s="90"/>
      <c r="AK74" s="90"/>
    </row>
    <row r="75" spans="1:37">
      <c r="AG75" s="90"/>
      <c r="AH75" s="90"/>
      <c r="AI75" s="90"/>
      <c r="AJ75" s="90"/>
      <c r="AK75" s="90"/>
    </row>
    <row r="76" spans="1:37">
      <c r="AG76" s="90"/>
      <c r="AH76" s="90"/>
      <c r="AI76" s="90"/>
      <c r="AJ76" s="90"/>
      <c r="AK76" s="90"/>
    </row>
    <row r="77" spans="1:37">
      <c r="AG77" s="90"/>
      <c r="AH77" s="90"/>
      <c r="AI77" s="90"/>
      <c r="AJ77" s="90"/>
      <c r="AK77" s="90"/>
    </row>
    <row r="78" spans="1:37">
      <c r="AG78" s="90"/>
      <c r="AH78" s="90"/>
      <c r="AI78" s="90"/>
      <c r="AJ78" s="90"/>
      <c r="AK78" s="90"/>
    </row>
    <row r="79" spans="1:37">
      <c r="AG79" s="90"/>
      <c r="AH79" s="90"/>
      <c r="AI79" s="90"/>
      <c r="AJ79" s="90"/>
      <c r="AK79" s="90"/>
    </row>
    <row r="80" spans="1: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row r="221" spans="33:37">
      <c r="AG221" s="90"/>
      <c r="AH221" s="90"/>
      <c r="AI221" s="90"/>
      <c r="AJ221" s="90"/>
      <c r="AK221" s="90"/>
    </row>
  </sheetData>
  <sheetProtection sheet="1" objects="1" scenarios="1"/>
  <mergeCells count="5">
    <mergeCell ref="W2:AF2"/>
    <mergeCell ref="A37:AK37"/>
    <mergeCell ref="C39:L39"/>
    <mergeCell ref="M39:V39"/>
    <mergeCell ref="W39:AF39"/>
  </mergeCells>
  <conditionalFormatting sqref="C13:AF15 C20:AF20 C22:AF29 C17:AF18">
    <cfRule type="cellIs" dxfId="5" priority="9" stopIfTrue="1" operator="equal">
      <formula>"Not Met"</formula>
    </cfRule>
    <cfRule type="cellIs" dxfId="4" priority="10" stopIfTrue="1" operator="equal">
      <formula>"N/A"</formula>
    </cfRule>
  </conditionalFormatting>
  <conditionalFormatting sqref="C19:AF19">
    <cfRule type="cellIs" dxfId="3" priority="7" stopIfTrue="1" operator="equal">
      <formula>"Not Met"</formula>
    </cfRule>
    <cfRule type="cellIs" dxfId="2" priority="8" stopIfTrue="1" operator="equal">
      <formula>"N/A"</formula>
    </cfRule>
  </conditionalFormatting>
  <conditionalFormatting sqref="C9:AF11">
    <cfRule type="cellIs" dxfId="1" priority="1" stopIfTrue="1" operator="equal">
      <formula>"Not Met"</formula>
    </cfRule>
    <cfRule type="cellIs" dxfId="0" priority="2" stopIfTrue="1" operator="equal">
      <formula>"N/A"</formula>
    </cfRule>
  </conditionalFormatting>
  <dataValidations count="2">
    <dataValidation type="list" showInputMessage="1" showErrorMessage="1" sqref="C22:AF29 C13:AF15 C17:AF20 D9:L9 C9:C11">
      <formula1>"Met, Not Met, N/A"</formula1>
    </dataValidation>
    <dataValidation showInputMessage="1" showErrorMessage="1" sqref="M9:AF9 D10:AF11"/>
  </dataValidations>
  <printOptions horizontalCentered="1"/>
  <pageMargins left="0.25" right="0.25" top="0.25" bottom="0.25" header="0.25" footer="0.03"/>
  <pageSetup scale="78" orientation="landscape" r:id="rId1"/>
  <headerFooter alignWithMargins="0">
    <oddFooter>&amp;L&amp;8DHHS TFC Post-Payment Review Tool – June 4, 2017&amp;R&amp;8&amp;P</oddFooter>
  </headerFooter>
  <colBreaks count="2" manualBreakCount="2">
    <brk id="12" max="1048575" man="1"/>
    <brk id="22"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4"/>
  <sheetViews>
    <sheetView workbookViewId="0">
      <pane ySplit="2" topLeftCell="A3" activePane="bottomLeft" state="frozen"/>
      <selection activeCell="B11" sqref="B11"/>
      <selection pane="bottomLeft" activeCell="A2" sqref="A2"/>
    </sheetView>
  </sheetViews>
  <sheetFormatPr defaultRowHeight="12.75"/>
  <cols>
    <col min="1" max="1" width="5.7109375" style="410" customWidth="1"/>
    <col min="2" max="2" width="17.7109375" style="410" customWidth="1"/>
    <col min="3" max="3" width="13.5703125" style="410" customWidth="1"/>
    <col min="4" max="6" width="17.7109375" style="410" customWidth="1"/>
    <col min="7" max="14" width="12.7109375" style="410" customWidth="1"/>
  </cols>
  <sheetData>
    <row r="1" spans="1:14" s="398" customFormat="1" ht="15.75">
      <c r="A1" s="512" t="s">
        <v>587</v>
      </c>
      <c r="B1" s="511"/>
      <c r="C1" s="511"/>
      <c r="D1" s="511"/>
      <c r="E1" s="511"/>
      <c r="F1" s="511"/>
      <c r="G1" s="511"/>
      <c r="H1" s="511"/>
      <c r="I1" s="511"/>
      <c r="J1" s="511"/>
      <c r="K1" s="511"/>
      <c r="L1" s="511"/>
      <c r="M1" s="511"/>
      <c r="N1" s="511"/>
    </row>
    <row r="2" spans="1:14" s="398" customFormat="1" ht="30" customHeight="1">
      <c r="A2" s="397" t="s">
        <v>200</v>
      </c>
      <c r="B2" s="510"/>
      <c r="C2" s="510"/>
      <c r="D2" s="510"/>
      <c r="E2" s="510"/>
      <c r="F2" s="510"/>
      <c r="G2" s="510"/>
      <c r="H2" s="510"/>
      <c r="I2" s="510"/>
      <c r="J2" s="510"/>
      <c r="K2" s="510"/>
      <c r="L2" s="510"/>
      <c r="M2" s="510"/>
      <c r="N2" s="510"/>
    </row>
    <row r="3" spans="1:14" s="405" customFormat="1">
      <c r="A3" s="403"/>
      <c r="B3" s="404"/>
      <c r="C3" s="403"/>
      <c r="D3" s="403"/>
      <c r="E3" s="403"/>
      <c r="F3" s="403"/>
      <c r="G3" s="403"/>
      <c r="H3" s="403"/>
      <c r="I3" s="403"/>
    </row>
    <row r="4" spans="1:14" s="377" customFormat="1">
      <c r="A4" s="382"/>
      <c r="B4" s="382" t="s">
        <v>124</v>
      </c>
      <c r="C4" s="400">
        <f>'Workbook Set-up'!B5</f>
        <v>0</v>
      </c>
      <c r="D4" s="382"/>
      <c r="E4" s="382"/>
      <c r="F4" s="382"/>
      <c r="G4" s="382"/>
      <c r="H4" s="382"/>
      <c r="I4" s="399"/>
    </row>
    <row r="5" spans="1:14" s="377" customFormat="1">
      <c r="A5" s="382"/>
      <c r="B5" s="382" t="s">
        <v>125</v>
      </c>
      <c r="C5" s="400">
        <f>'Workbook Set-up'!B6</f>
        <v>0</v>
      </c>
      <c r="D5" s="382"/>
      <c r="E5" s="382"/>
      <c r="F5" s="382"/>
      <c r="G5" s="382"/>
      <c r="H5" s="382"/>
      <c r="I5" s="399"/>
    </row>
    <row r="6" spans="1:14" s="377" customFormat="1">
      <c r="A6" s="382"/>
      <c r="B6" s="382" t="s">
        <v>126</v>
      </c>
      <c r="C6" s="400">
        <f>'Workbook Set-up'!B7</f>
        <v>0</v>
      </c>
      <c r="D6" s="382"/>
      <c r="E6" s="382"/>
      <c r="F6" s="382"/>
      <c r="G6" s="382"/>
      <c r="H6" s="382"/>
      <c r="I6" s="399"/>
    </row>
    <row r="7" spans="1:14" s="377" customFormat="1">
      <c r="A7" s="382"/>
      <c r="B7" s="382" t="s">
        <v>7</v>
      </c>
      <c r="C7" s="400">
        <f>'Workbook Set-up'!B8</f>
        <v>0</v>
      </c>
      <c r="D7" s="382"/>
      <c r="E7" s="382"/>
      <c r="F7" s="382"/>
      <c r="G7" s="382"/>
      <c r="H7" s="382"/>
      <c r="I7" s="399"/>
    </row>
    <row r="8" spans="1:14" s="377" customFormat="1">
      <c r="A8" s="382"/>
      <c r="B8" s="382" t="s">
        <v>165</v>
      </c>
      <c r="C8" s="400">
        <f>'Workbook Set-up'!B9</f>
        <v>0</v>
      </c>
      <c r="D8" s="382"/>
      <c r="E8" s="382"/>
      <c r="F8" s="382"/>
      <c r="G8" s="382"/>
      <c r="H8" s="382"/>
      <c r="I8" s="399"/>
    </row>
    <row r="9" spans="1:14" s="377" customFormat="1">
      <c r="A9" s="382"/>
      <c r="B9" s="382" t="s">
        <v>248</v>
      </c>
      <c r="C9" s="400">
        <f>'Workbook Set-up'!B11</f>
        <v>0</v>
      </c>
      <c r="D9" s="382"/>
      <c r="E9" s="382"/>
      <c r="F9" s="382"/>
      <c r="G9" s="382"/>
      <c r="H9" s="382"/>
      <c r="I9" s="399"/>
    </row>
    <row r="10" spans="1:14" s="377" customFormat="1">
      <c r="A10" s="382"/>
      <c r="B10" s="382" t="s">
        <v>249</v>
      </c>
      <c r="C10" s="400" t="str">
        <f>IF(AND('Workbook Set-up'!$B$12="",'Workbook Set-up'!$B$13=""),"",IF('Workbook Set-up'!$B$12='Workbook Set-up'!$B$13,TEXT('Workbook Set-up'!$B$12,"m/d/yyyy"),IF('Workbook Set-up'!$B$12&lt;&gt;'Workbook Set-up'!$B$13,TEXT('Workbook Set-up'!$B$12,"m/d/yyyy")&amp;" to "&amp;TEXT('Workbook Set-up'!$B$13,"m/d/yyyy"),"")))</f>
        <v/>
      </c>
      <c r="D10" s="382"/>
      <c r="E10" s="382"/>
      <c r="F10" s="382"/>
      <c r="G10" s="382"/>
      <c r="H10" s="382"/>
      <c r="I10" s="399"/>
    </row>
    <row r="11" spans="1:14" s="377" customFormat="1">
      <c r="A11" s="382"/>
      <c r="B11" s="382" t="s">
        <v>250</v>
      </c>
      <c r="C11" s="400">
        <f>'Workbook Set-up'!B14</f>
        <v>0</v>
      </c>
      <c r="D11" s="382"/>
      <c r="E11" s="382"/>
      <c r="F11" s="382"/>
      <c r="G11" s="382"/>
      <c r="H11" s="382"/>
      <c r="I11" s="399"/>
    </row>
    <row r="12" spans="1:14" s="377" customFormat="1">
      <c r="A12" s="382"/>
      <c r="B12" s="382"/>
      <c r="C12" s="400"/>
      <c r="D12" s="382"/>
      <c r="E12" s="382"/>
      <c r="F12" s="382"/>
      <c r="G12" s="382"/>
      <c r="H12" s="382"/>
      <c r="I12" s="399"/>
    </row>
    <row r="14" spans="1:14" s="407" customFormat="1" ht="13.5" thickBot="1">
      <c r="A14" s="406" t="s">
        <v>65</v>
      </c>
      <c r="B14" s="406" t="s">
        <v>136</v>
      </c>
      <c r="C14" s="406" t="s">
        <v>137</v>
      </c>
      <c r="D14" s="406" t="s">
        <v>138</v>
      </c>
      <c r="E14" s="406" t="s">
        <v>132</v>
      </c>
      <c r="F14" s="406" t="s">
        <v>129</v>
      </c>
      <c r="G14" s="406" t="s">
        <v>130</v>
      </c>
      <c r="H14" s="406" t="s">
        <v>139</v>
      </c>
      <c r="I14" s="406" t="s">
        <v>131</v>
      </c>
      <c r="J14" s="406" t="s">
        <v>140</v>
      </c>
      <c r="K14" s="406" t="s">
        <v>141</v>
      </c>
      <c r="L14" s="406" t="s">
        <v>142</v>
      </c>
      <c r="M14" s="406" t="s">
        <v>202</v>
      </c>
      <c r="N14" s="406" t="s">
        <v>203</v>
      </c>
    </row>
    <row r="15" spans="1:14" ht="13.5" thickTop="1">
      <c r="A15" s="408">
        <v>1</v>
      </c>
      <c r="B15" s="401"/>
      <c r="C15" s="508"/>
      <c r="D15" s="401"/>
      <c r="E15" s="401"/>
      <c r="F15" s="401"/>
      <c r="G15" s="508"/>
      <c r="H15" s="595"/>
      <c r="I15" s="401"/>
      <c r="J15" s="508"/>
      <c r="K15" s="401"/>
      <c r="L15" s="401"/>
      <c r="M15" s="528"/>
      <c r="N15" s="401"/>
    </row>
    <row r="16" spans="1:14">
      <c r="A16" s="409">
        <v>2</v>
      </c>
      <c r="B16" s="402"/>
      <c r="C16" s="509"/>
      <c r="D16" s="402"/>
      <c r="E16" s="401"/>
      <c r="F16" s="402"/>
      <c r="G16" s="509"/>
      <c r="H16" s="596"/>
      <c r="I16" s="402"/>
      <c r="J16" s="509"/>
      <c r="K16" s="402"/>
      <c r="L16" s="402"/>
      <c r="M16" s="529"/>
      <c r="N16" s="401"/>
    </row>
    <row r="17" spans="1:14">
      <c r="A17" s="409">
        <v>3</v>
      </c>
      <c r="B17" s="402"/>
      <c r="C17" s="509"/>
      <c r="D17" s="402"/>
      <c r="E17" s="401"/>
      <c r="F17" s="402"/>
      <c r="G17" s="509"/>
      <c r="H17" s="596"/>
      <c r="I17" s="402"/>
      <c r="J17" s="509"/>
      <c r="K17" s="402"/>
      <c r="L17" s="402"/>
      <c r="M17" s="529"/>
      <c r="N17" s="401"/>
    </row>
    <row r="18" spans="1:14">
      <c r="A18" s="409">
        <v>4</v>
      </c>
      <c r="B18" s="402"/>
      <c r="C18" s="509"/>
      <c r="D18" s="402"/>
      <c r="E18" s="401"/>
      <c r="F18" s="402"/>
      <c r="G18" s="509"/>
      <c r="H18" s="596"/>
      <c r="I18" s="402"/>
      <c r="J18" s="509"/>
      <c r="K18" s="402"/>
      <c r="L18" s="402"/>
      <c r="M18" s="529"/>
      <c r="N18" s="401"/>
    </row>
    <row r="19" spans="1:14">
      <c r="A19" s="409">
        <v>5</v>
      </c>
      <c r="B19" s="402"/>
      <c r="C19" s="509"/>
      <c r="D19" s="402"/>
      <c r="E19" s="401"/>
      <c r="F19" s="402"/>
      <c r="G19" s="509"/>
      <c r="H19" s="596"/>
      <c r="I19" s="402"/>
      <c r="J19" s="509"/>
      <c r="K19" s="402"/>
      <c r="L19" s="402"/>
      <c r="M19" s="529"/>
      <c r="N19" s="401"/>
    </row>
    <row r="20" spans="1:14">
      <c r="A20" s="409">
        <v>6</v>
      </c>
      <c r="B20" s="402"/>
      <c r="C20" s="509"/>
      <c r="D20" s="402"/>
      <c r="E20" s="401"/>
      <c r="F20" s="402"/>
      <c r="G20" s="509"/>
      <c r="H20" s="596"/>
      <c r="I20" s="402"/>
      <c r="J20" s="509"/>
      <c r="K20" s="402"/>
      <c r="L20" s="402"/>
      <c r="M20" s="529"/>
      <c r="N20" s="401"/>
    </row>
    <row r="21" spans="1:14">
      <c r="A21" s="409">
        <v>7</v>
      </c>
      <c r="B21" s="402"/>
      <c r="C21" s="509"/>
      <c r="D21" s="402"/>
      <c r="E21" s="401"/>
      <c r="F21" s="402"/>
      <c r="G21" s="509"/>
      <c r="H21" s="596"/>
      <c r="I21" s="402"/>
      <c r="J21" s="509"/>
      <c r="K21" s="402"/>
      <c r="L21" s="402"/>
      <c r="M21" s="529"/>
      <c r="N21" s="401"/>
    </row>
    <row r="22" spans="1:14">
      <c r="A22" s="409">
        <v>8</v>
      </c>
      <c r="B22" s="402"/>
      <c r="C22" s="509"/>
      <c r="D22" s="402"/>
      <c r="E22" s="401"/>
      <c r="F22" s="402"/>
      <c r="G22" s="509"/>
      <c r="H22" s="596"/>
      <c r="I22" s="402"/>
      <c r="J22" s="509"/>
      <c r="K22" s="402"/>
      <c r="L22" s="402"/>
      <c r="M22" s="529"/>
      <c r="N22" s="401"/>
    </row>
    <row r="23" spans="1:14">
      <c r="A23" s="409">
        <v>9</v>
      </c>
      <c r="B23" s="402"/>
      <c r="C23" s="509"/>
      <c r="D23" s="402"/>
      <c r="E23" s="401"/>
      <c r="F23" s="402"/>
      <c r="G23" s="509"/>
      <c r="H23" s="596"/>
      <c r="I23" s="402"/>
      <c r="J23" s="509"/>
      <c r="K23" s="402"/>
      <c r="L23" s="402"/>
      <c r="M23" s="529"/>
      <c r="N23" s="401"/>
    </row>
    <row r="24" spans="1:14">
      <c r="A24" s="409">
        <v>10</v>
      </c>
      <c r="B24" s="402"/>
      <c r="C24" s="509"/>
      <c r="D24" s="402"/>
      <c r="E24" s="401"/>
      <c r="F24" s="402"/>
      <c r="G24" s="509"/>
      <c r="H24" s="596"/>
      <c r="I24" s="402"/>
      <c r="J24" s="509"/>
      <c r="K24" s="402"/>
      <c r="L24" s="402"/>
      <c r="M24" s="529"/>
      <c r="N24" s="401"/>
    </row>
    <row r="25" spans="1:14">
      <c r="A25" s="409">
        <v>11</v>
      </c>
      <c r="B25" s="402"/>
      <c r="C25" s="509"/>
      <c r="D25" s="402"/>
      <c r="E25" s="401"/>
      <c r="F25" s="402"/>
      <c r="G25" s="509"/>
      <c r="H25" s="596"/>
      <c r="I25" s="402"/>
      <c r="J25" s="509"/>
      <c r="K25" s="402"/>
      <c r="L25" s="402"/>
      <c r="M25" s="529"/>
      <c r="N25" s="401"/>
    </row>
    <row r="26" spans="1:14">
      <c r="A26" s="409">
        <v>12</v>
      </c>
      <c r="B26" s="402"/>
      <c r="C26" s="509"/>
      <c r="D26" s="402"/>
      <c r="E26" s="401"/>
      <c r="F26" s="402"/>
      <c r="G26" s="509"/>
      <c r="H26" s="596"/>
      <c r="I26" s="402"/>
      <c r="J26" s="509"/>
      <c r="K26" s="402"/>
      <c r="L26" s="402"/>
      <c r="M26" s="529"/>
      <c r="N26" s="401"/>
    </row>
    <row r="27" spans="1:14">
      <c r="A27" s="409">
        <v>13</v>
      </c>
      <c r="B27" s="402"/>
      <c r="C27" s="509"/>
      <c r="D27" s="402"/>
      <c r="E27" s="401"/>
      <c r="F27" s="402"/>
      <c r="G27" s="509"/>
      <c r="H27" s="596"/>
      <c r="I27" s="402"/>
      <c r="J27" s="509"/>
      <c r="K27" s="402"/>
      <c r="L27" s="402"/>
      <c r="M27" s="529"/>
      <c r="N27" s="401"/>
    </row>
    <row r="28" spans="1:14">
      <c r="A28" s="409">
        <v>14</v>
      </c>
      <c r="B28" s="402"/>
      <c r="C28" s="509"/>
      <c r="D28" s="402"/>
      <c r="E28" s="401"/>
      <c r="F28" s="402"/>
      <c r="G28" s="509"/>
      <c r="H28" s="596"/>
      <c r="I28" s="402"/>
      <c r="J28" s="509"/>
      <c r="K28" s="402"/>
      <c r="L28" s="402"/>
      <c r="M28" s="529"/>
      <c r="N28" s="401"/>
    </row>
    <row r="29" spans="1:14">
      <c r="A29" s="409">
        <v>15</v>
      </c>
      <c r="B29" s="402"/>
      <c r="C29" s="509"/>
      <c r="D29" s="402"/>
      <c r="E29" s="401"/>
      <c r="F29" s="402"/>
      <c r="G29" s="509"/>
      <c r="H29" s="596"/>
      <c r="I29" s="402"/>
      <c r="J29" s="509"/>
      <c r="K29" s="402"/>
      <c r="L29" s="402"/>
      <c r="M29" s="529"/>
      <c r="N29" s="401"/>
    </row>
    <row r="30" spans="1:14">
      <c r="A30" s="409">
        <v>16</v>
      </c>
      <c r="B30" s="402"/>
      <c r="C30" s="509"/>
      <c r="D30" s="402"/>
      <c r="E30" s="401"/>
      <c r="F30" s="402"/>
      <c r="G30" s="509"/>
      <c r="H30" s="596"/>
      <c r="I30" s="402"/>
      <c r="J30" s="509"/>
      <c r="K30" s="402"/>
      <c r="L30" s="402"/>
      <c r="M30" s="529"/>
      <c r="N30" s="401"/>
    </row>
    <row r="31" spans="1:14">
      <c r="A31" s="409">
        <v>17</v>
      </c>
      <c r="B31" s="402"/>
      <c r="C31" s="509"/>
      <c r="D31" s="402"/>
      <c r="E31" s="401"/>
      <c r="F31" s="402"/>
      <c r="G31" s="509"/>
      <c r="H31" s="596"/>
      <c r="I31" s="402"/>
      <c r="J31" s="509"/>
      <c r="K31" s="402"/>
      <c r="L31" s="402"/>
      <c r="M31" s="529"/>
      <c r="N31" s="401"/>
    </row>
    <row r="32" spans="1:14">
      <c r="A32" s="409">
        <v>18</v>
      </c>
      <c r="B32" s="402"/>
      <c r="C32" s="509"/>
      <c r="D32" s="402"/>
      <c r="E32" s="401"/>
      <c r="F32" s="402"/>
      <c r="G32" s="509"/>
      <c r="H32" s="596"/>
      <c r="I32" s="402"/>
      <c r="J32" s="509"/>
      <c r="K32" s="402"/>
      <c r="L32" s="402"/>
      <c r="M32" s="529"/>
      <c r="N32" s="401"/>
    </row>
    <row r="33" spans="1:14">
      <c r="A33" s="409">
        <v>19</v>
      </c>
      <c r="B33" s="402"/>
      <c r="C33" s="509"/>
      <c r="D33" s="402"/>
      <c r="E33" s="401"/>
      <c r="F33" s="402"/>
      <c r="G33" s="509"/>
      <c r="H33" s="596"/>
      <c r="I33" s="402"/>
      <c r="J33" s="509"/>
      <c r="K33" s="402"/>
      <c r="L33" s="402"/>
      <c r="M33" s="529"/>
      <c r="N33" s="401"/>
    </row>
    <row r="34" spans="1:14">
      <c r="A34" s="409">
        <v>20</v>
      </c>
      <c r="B34" s="402"/>
      <c r="C34" s="509"/>
      <c r="D34" s="402"/>
      <c r="E34" s="401"/>
      <c r="F34" s="402"/>
      <c r="G34" s="509"/>
      <c r="H34" s="596"/>
      <c r="I34" s="402"/>
      <c r="J34" s="509"/>
      <c r="K34" s="402"/>
      <c r="L34" s="402"/>
      <c r="M34" s="529"/>
      <c r="N34" s="401"/>
    </row>
    <row r="35" spans="1:14">
      <c r="A35" s="409">
        <v>21</v>
      </c>
      <c r="B35" s="402"/>
      <c r="C35" s="509"/>
      <c r="D35" s="402"/>
      <c r="E35" s="401"/>
      <c r="F35" s="402"/>
      <c r="G35" s="509"/>
      <c r="H35" s="596"/>
      <c r="I35" s="402"/>
      <c r="J35" s="509"/>
      <c r="K35" s="402"/>
      <c r="L35" s="402"/>
      <c r="M35" s="529"/>
      <c r="N35" s="401"/>
    </row>
    <row r="36" spans="1:14">
      <c r="A36" s="409">
        <v>22</v>
      </c>
      <c r="B36" s="402"/>
      <c r="C36" s="509"/>
      <c r="D36" s="402"/>
      <c r="E36" s="401"/>
      <c r="F36" s="402"/>
      <c r="G36" s="509"/>
      <c r="H36" s="596"/>
      <c r="I36" s="402"/>
      <c r="J36" s="509"/>
      <c r="K36" s="402"/>
      <c r="L36" s="402"/>
      <c r="M36" s="529"/>
      <c r="N36" s="401"/>
    </row>
    <row r="37" spans="1:14">
      <c r="A37" s="409">
        <v>23</v>
      </c>
      <c r="B37" s="402"/>
      <c r="C37" s="509"/>
      <c r="D37" s="402"/>
      <c r="E37" s="401"/>
      <c r="F37" s="402"/>
      <c r="G37" s="509"/>
      <c r="H37" s="596"/>
      <c r="I37" s="402"/>
      <c r="J37" s="509"/>
      <c r="K37" s="402"/>
      <c r="L37" s="402"/>
      <c r="M37" s="529"/>
      <c r="N37" s="401"/>
    </row>
    <row r="38" spans="1:14">
      <c r="A38" s="409">
        <v>24</v>
      </c>
      <c r="B38" s="402"/>
      <c r="C38" s="509"/>
      <c r="D38" s="402"/>
      <c r="E38" s="401"/>
      <c r="F38" s="402"/>
      <c r="G38" s="509"/>
      <c r="H38" s="596"/>
      <c r="I38" s="402"/>
      <c r="J38" s="509"/>
      <c r="K38" s="402"/>
      <c r="L38" s="402"/>
      <c r="M38" s="529"/>
      <c r="N38" s="401"/>
    </row>
    <row r="39" spans="1:14">
      <c r="A39" s="409">
        <v>25</v>
      </c>
      <c r="B39" s="402"/>
      <c r="C39" s="509"/>
      <c r="D39" s="402"/>
      <c r="E39" s="401"/>
      <c r="F39" s="402"/>
      <c r="G39" s="509"/>
      <c r="H39" s="596"/>
      <c r="I39" s="402"/>
      <c r="J39" s="509"/>
      <c r="K39" s="402"/>
      <c r="L39" s="402"/>
      <c r="M39" s="529"/>
      <c r="N39" s="401"/>
    </row>
    <row r="40" spans="1:14">
      <c r="A40" s="409">
        <v>26</v>
      </c>
      <c r="B40" s="402"/>
      <c r="C40" s="509"/>
      <c r="D40" s="402"/>
      <c r="E40" s="401"/>
      <c r="F40" s="402"/>
      <c r="G40" s="509"/>
      <c r="H40" s="596"/>
      <c r="I40" s="402"/>
      <c r="J40" s="509"/>
      <c r="K40" s="402"/>
      <c r="L40" s="402"/>
      <c r="M40" s="529"/>
      <c r="N40" s="401"/>
    </row>
    <row r="41" spans="1:14">
      <c r="A41" s="409">
        <v>27</v>
      </c>
      <c r="B41" s="402"/>
      <c r="C41" s="509"/>
      <c r="D41" s="402"/>
      <c r="E41" s="401"/>
      <c r="F41" s="402"/>
      <c r="G41" s="509"/>
      <c r="H41" s="596"/>
      <c r="I41" s="402"/>
      <c r="J41" s="509"/>
      <c r="K41" s="402"/>
      <c r="L41" s="402"/>
      <c r="M41" s="529"/>
      <c r="N41" s="401"/>
    </row>
    <row r="42" spans="1:14">
      <c r="A42" s="409">
        <v>28</v>
      </c>
      <c r="B42" s="402"/>
      <c r="C42" s="509"/>
      <c r="D42" s="402"/>
      <c r="E42" s="401"/>
      <c r="F42" s="402"/>
      <c r="G42" s="509"/>
      <c r="H42" s="596"/>
      <c r="I42" s="402"/>
      <c r="J42" s="509"/>
      <c r="K42" s="402"/>
      <c r="L42" s="402"/>
      <c r="M42" s="529"/>
      <c r="N42" s="401"/>
    </row>
    <row r="43" spans="1:14">
      <c r="A43" s="409">
        <v>29</v>
      </c>
      <c r="B43" s="402"/>
      <c r="C43" s="509"/>
      <c r="D43" s="402"/>
      <c r="E43" s="401"/>
      <c r="F43" s="402"/>
      <c r="G43" s="509"/>
      <c r="H43" s="596"/>
      <c r="I43" s="402"/>
      <c r="J43" s="509"/>
      <c r="K43" s="402"/>
      <c r="L43" s="402"/>
      <c r="M43" s="529"/>
      <c r="N43" s="401"/>
    </row>
    <row r="44" spans="1:14">
      <c r="A44" s="409">
        <v>30</v>
      </c>
      <c r="B44" s="402"/>
      <c r="C44" s="509"/>
      <c r="D44" s="402"/>
      <c r="E44" s="401"/>
      <c r="F44" s="402"/>
      <c r="G44" s="509"/>
      <c r="H44" s="596"/>
      <c r="I44" s="402"/>
      <c r="J44" s="509"/>
      <c r="K44" s="402"/>
      <c r="L44" s="402"/>
      <c r="M44" s="529"/>
      <c r="N44" s="401"/>
    </row>
  </sheetData>
  <sheetProtection sheet="1" objects="1" scenarios="1" formatCells="0" formatColumns="0" formatRows="0"/>
  <dataValidations count="2">
    <dataValidation type="list" allowBlank="1" showInputMessage="1" showErrorMessage="1" sqref="E15:E44">
      <formula1>"Initial,Routine,Targeted,Investigation,PEGS,Innovations Waiver,Special"</formula1>
    </dataValidation>
    <dataValidation type="list" allowBlank="1" showInputMessage="1" showErrorMessage="1" sqref="N15:N44">
      <formula1>"Medicaid, Health Choice"</formula1>
    </dataValidation>
  </dataValidations>
  <printOptions horizontalCentered="1"/>
  <pageMargins left="0.25" right="0.25" top="0.5" bottom="0.5" header="0.5" footer="0.25"/>
  <pageSetup scale="70" orientation="landscape" r:id="rId1"/>
  <headerFooter alignWithMargins="0">
    <oddFooter>&amp;L&amp;8&amp;A - Revised July 2, 2014&amp;R&amp;8&amp;P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3"/>
  <sheetViews>
    <sheetView workbookViewId="0">
      <pane ySplit="2" topLeftCell="A3" activePane="bottomLeft" state="frozen"/>
      <selection pane="bottomLeft" activeCell="B14" sqref="B14"/>
    </sheetView>
  </sheetViews>
  <sheetFormatPr defaultRowHeight="12.75"/>
  <cols>
    <col min="1" max="1" width="5.7109375" style="410" customWidth="1"/>
    <col min="2" max="7" width="17.7109375" style="410" customWidth="1"/>
    <col min="8" max="8" width="17.7109375" style="411" customWidth="1"/>
  </cols>
  <sheetData>
    <row r="1" spans="1:14" s="398" customFormat="1" ht="20.100000000000001" customHeight="1">
      <c r="A1" s="512" t="s">
        <v>201</v>
      </c>
      <c r="B1" s="511"/>
      <c r="C1" s="511"/>
      <c r="D1" s="511"/>
      <c r="E1" s="511"/>
      <c r="F1" s="511"/>
      <c r="G1" s="511"/>
      <c r="H1" s="511"/>
    </row>
    <row r="2" spans="1:14" s="398" customFormat="1" ht="30" customHeight="1">
      <c r="A2" s="397" t="s">
        <v>200</v>
      </c>
      <c r="B2" s="510"/>
      <c r="C2" s="510"/>
      <c r="D2" s="510"/>
      <c r="E2" s="510"/>
      <c r="F2" s="510"/>
      <c r="G2" s="510"/>
      <c r="H2" s="510"/>
      <c r="I2" s="603"/>
      <c r="J2" s="603"/>
      <c r="K2" s="603"/>
      <c r="L2" s="603"/>
      <c r="M2" s="603"/>
      <c r="N2" s="603"/>
    </row>
    <row r="3" spans="1:14" s="405" customFormat="1">
      <c r="A3" s="403"/>
      <c r="B3" s="404"/>
      <c r="C3" s="403"/>
      <c r="D3" s="403"/>
      <c r="E3" s="403"/>
      <c r="F3" s="403"/>
      <c r="G3" s="403"/>
      <c r="H3" s="403"/>
    </row>
    <row r="4" spans="1:14" s="377" customFormat="1">
      <c r="A4" s="382"/>
      <c r="B4" s="382" t="s">
        <v>124</v>
      </c>
      <c r="C4" s="400">
        <f>'Workbook Set-up'!B5</f>
        <v>0</v>
      </c>
      <c r="D4" s="400"/>
      <c r="E4" s="382"/>
      <c r="F4" s="382"/>
      <c r="G4" s="382"/>
      <c r="H4" s="382"/>
    </row>
    <row r="5" spans="1:14" s="377" customFormat="1">
      <c r="A5" s="382"/>
      <c r="B5" s="382" t="s">
        <v>125</v>
      </c>
      <c r="C5" s="400">
        <f>'Workbook Set-up'!B6</f>
        <v>0</v>
      </c>
      <c r="D5" s="400"/>
      <c r="E5" s="382"/>
      <c r="F5" s="382"/>
      <c r="G5" s="382"/>
      <c r="H5" s="382"/>
    </row>
    <row r="6" spans="1:14" s="377" customFormat="1">
      <c r="A6" s="382"/>
      <c r="B6" s="382" t="s">
        <v>126</v>
      </c>
      <c r="C6" s="400">
        <f>'Workbook Set-up'!B7</f>
        <v>0</v>
      </c>
      <c r="D6" s="400"/>
      <c r="E6" s="382"/>
      <c r="F6" s="382"/>
      <c r="G6" s="382"/>
      <c r="H6" s="382"/>
    </row>
    <row r="7" spans="1:14" s="377" customFormat="1">
      <c r="A7" s="382"/>
      <c r="B7" s="382" t="s">
        <v>7</v>
      </c>
      <c r="C7" s="400">
        <f>'Workbook Set-up'!B8</f>
        <v>0</v>
      </c>
      <c r="D7" s="400"/>
      <c r="E7" s="382"/>
      <c r="F7" s="382"/>
      <c r="G7" s="382"/>
      <c r="H7" s="382"/>
    </row>
    <row r="8" spans="1:14" s="377" customFormat="1">
      <c r="A8" s="382"/>
      <c r="B8" s="382" t="s">
        <v>165</v>
      </c>
      <c r="C8" s="400">
        <f>'Workbook Set-up'!B9</f>
        <v>0</v>
      </c>
      <c r="D8" s="400"/>
      <c r="E8" s="382"/>
      <c r="F8" s="382"/>
      <c r="G8" s="382"/>
      <c r="H8" s="382"/>
    </row>
    <row r="9" spans="1:14" s="377" customFormat="1">
      <c r="A9" s="382"/>
      <c r="B9" s="382" t="s">
        <v>248</v>
      </c>
      <c r="C9" s="400">
        <f>'Workbook Set-up'!B11</f>
        <v>0</v>
      </c>
      <c r="D9" s="400"/>
      <c r="E9" s="382"/>
      <c r="F9" s="382"/>
      <c r="G9" s="382"/>
      <c r="H9" s="382"/>
    </row>
    <row r="10" spans="1:14" s="377" customFormat="1">
      <c r="A10" s="382"/>
      <c r="B10" s="382" t="s">
        <v>249</v>
      </c>
      <c r="C10" s="400" t="str">
        <f>IF(AND('Workbook Set-up'!$B$12="",'Workbook Set-up'!$B$13=""),"",IF('Workbook Set-up'!$B$12='Workbook Set-up'!$B$13,TEXT('Workbook Set-up'!$B$12,"m/d/yyyy"),IF('Workbook Set-up'!$B$12&lt;&gt;'Workbook Set-up'!$B$13,TEXT('Workbook Set-up'!$B$12,"m/d/yyyy")&amp;" to "&amp;TEXT('Workbook Set-up'!$B$13,"m/d/yyyy"),"")))</f>
        <v/>
      </c>
      <c r="D10" s="400"/>
      <c r="E10" s="382"/>
      <c r="F10" s="382"/>
      <c r="G10" s="382"/>
      <c r="H10" s="382"/>
    </row>
    <row r="11" spans="1:14" s="377" customFormat="1">
      <c r="A11" s="382"/>
      <c r="B11" s="382" t="s">
        <v>250</v>
      </c>
      <c r="C11" s="400">
        <f>'Workbook Set-up'!B14</f>
        <v>0</v>
      </c>
      <c r="D11" s="400"/>
      <c r="E11" s="382"/>
      <c r="F11" s="382"/>
      <c r="G11" s="382"/>
      <c r="H11" s="382"/>
    </row>
    <row r="13" spans="1:14" s="407" customFormat="1" ht="13.5" thickBot="1">
      <c r="A13" s="406" t="s">
        <v>65</v>
      </c>
      <c r="B13" s="406" t="s">
        <v>133</v>
      </c>
      <c r="C13" s="406" t="s">
        <v>140</v>
      </c>
      <c r="D13" s="406" t="s">
        <v>127</v>
      </c>
      <c r="E13" s="406" t="s">
        <v>128</v>
      </c>
      <c r="F13" s="406" t="s">
        <v>134</v>
      </c>
      <c r="G13" s="406" t="s">
        <v>135</v>
      </c>
      <c r="H13" s="406" t="s">
        <v>132</v>
      </c>
    </row>
    <row r="14" spans="1:14" ht="13.5" thickTop="1">
      <c r="A14" s="408">
        <v>1</v>
      </c>
      <c r="B14" s="401"/>
      <c r="C14" s="508"/>
      <c r="D14" s="508"/>
      <c r="E14" s="401"/>
      <c r="F14" s="401"/>
      <c r="G14" s="401"/>
      <c r="H14" s="401"/>
    </row>
    <row r="15" spans="1:14">
      <c r="A15" s="409">
        <v>2</v>
      </c>
      <c r="B15" s="402"/>
      <c r="C15" s="509"/>
      <c r="D15" s="509"/>
      <c r="E15" s="402"/>
      <c r="F15" s="402"/>
      <c r="G15" s="402"/>
      <c r="H15" s="401"/>
    </row>
    <row r="16" spans="1:14">
      <c r="A16" s="409">
        <v>3</v>
      </c>
      <c r="B16" s="402"/>
      <c r="C16" s="509"/>
      <c r="D16" s="509"/>
      <c r="E16" s="402"/>
      <c r="F16" s="402"/>
      <c r="G16" s="402"/>
      <c r="H16" s="401"/>
    </row>
    <row r="17" spans="1:8">
      <c r="A17" s="409">
        <v>4</v>
      </c>
      <c r="B17" s="402"/>
      <c r="C17" s="509"/>
      <c r="D17" s="509"/>
      <c r="E17" s="402"/>
      <c r="F17" s="402"/>
      <c r="G17" s="402"/>
      <c r="H17" s="401"/>
    </row>
    <row r="18" spans="1:8">
      <c r="A18" s="409">
        <v>5</v>
      </c>
      <c r="B18" s="402"/>
      <c r="C18" s="509"/>
      <c r="D18" s="509"/>
      <c r="E18" s="402"/>
      <c r="F18" s="402"/>
      <c r="G18" s="402"/>
      <c r="H18" s="401"/>
    </row>
    <row r="19" spans="1:8">
      <c r="A19" s="409">
        <v>6</v>
      </c>
      <c r="B19" s="402"/>
      <c r="C19" s="509"/>
      <c r="D19" s="509"/>
      <c r="E19" s="402"/>
      <c r="F19" s="402"/>
      <c r="G19" s="402"/>
      <c r="H19" s="401"/>
    </row>
    <row r="20" spans="1:8">
      <c r="A20" s="409">
        <v>7</v>
      </c>
      <c r="B20" s="402"/>
      <c r="C20" s="509"/>
      <c r="D20" s="509"/>
      <c r="E20" s="402"/>
      <c r="F20" s="402"/>
      <c r="G20" s="402"/>
      <c r="H20" s="401"/>
    </row>
    <row r="21" spans="1:8">
      <c r="A21" s="409">
        <v>8</v>
      </c>
      <c r="B21" s="402"/>
      <c r="C21" s="509"/>
      <c r="D21" s="509"/>
      <c r="E21" s="402"/>
      <c r="F21" s="402"/>
      <c r="G21" s="402"/>
      <c r="H21" s="401"/>
    </row>
    <row r="22" spans="1:8">
      <c r="A22" s="409">
        <v>9</v>
      </c>
      <c r="B22" s="402"/>
      <c r="C22" s="509"/>
      <c r="D22" s="509"/>
      <c r="E22" s="402"/>
      <c r="F22" s="402"/>
      <c r="G22" s="402"/>
      <c r="H22" s="401"/>
    </row>
    <row r="23" spans="1:8">
      <c r="A23" s="409">
        <v>10</v>
      </c>
      <c r="B23" s="402"/>
      <c r="C23" s="509"/>
      <c r="D23" s="509"/>
      <c r="E23" s="402"/>
      <c r="F23" s="402"/>
      <c r="G23" s="402"/>
      <c r="H23" s="401"/>
    </row>
    <row r="24" spans="1:8">
      <c r="A24" s="409">
        <v>11</v>
      </c>
      <c r="B24" s="402"/>
      <c r="C24" s="509"/>
      <c r="D24" s="509"/>
      <c r="E24" s="402"/>
      <c r="F24" s="402"/>
      <c r="G24" s="402"/>
      <c r="H24" s="401"/>
    </row>
    <row r="25" spans="1:8">
      <c r="A25" s="409">
        <v>12</v>
      </c>
      <c r="B25" s="402"/>
      <c r="C25" s="509"/>
      <c r="D25" s="509"/>
      <c r="E25" s="402"/>
      <c r="F25" s="402"/>
      <c r="G25" s="402"/>
      <c r="H25" s="401"/>
    </row>
    <row r="26" spans="1:8">
      <c r="A26" s="409">
        <v>13</v>
      </c>
      <c r="B26" s="402"/>
      <c r="C26" s="509"/>
      <c r="D26" s="509"/>
      <c r="E26" s="402"/>
      <c r="F26" s="402"/>
      <c r="G26" s="402"/>
      <c r="H26" s="401"/>
    </row>
    <row r="27" spans="1:8">
      <c r="A27" s="409">
        <v>14</v>
      </c>
      <c r="B27" s="402"/>
      <c r="C27" s="509"/>
      <c r="D27" s="509"/>
      <c r="E27" s="402"/>
      <c r="F27" s="402"/>
      <c r="G27" s="402"/>
      <c r="H27" s="401"/>
    </row>
    <row r="28" spans="1:8">
      <c r="A28" s="409">
        <v>15</v>
      </c>
      <c r="B28" s="402"/>
      <c r="C28" s="509"/>
      <c r="D28" s="509"/>
      <c r="E28" s="402"/>
      <c r="F28" s="402"/>
      <c r="G28" s="402"/>
      <c r="H28" s="401"/>
    </row>
    <row r="29" spans="1:8">
      <c r="A29" s="409">
        <v>16</v>
      </c>
      <c r="B29" s="402"/>
      <c r="C29" s="509"/>
      <c r="D29" s="509"/>
      <c r="E29" s="402"/>
      <c r="F29" s="402"/>
      <c r="G29" s="402"/>
      <c r="H29" s="401"/>
    </row>
    <row r="30" spans="1:8">
      <c r="A30" s="409">
        <v>17</v>
      </c>
      <c r="B30" s="402"/>
      <c r="C30" s="509"/>
      <c r="D30" s="509"/>
      <c r="E30" s="402"/>
      <c r="F30" s="402"/>
      <c r="G30" s="402"/>
      <c r="H30" s="401"/>
    </row>
    <row r="31" spans="1:8">
      <c r="A31" s="409">
        <v>18</v>
      </c>
      <c r="B31" s="402"/>
      <c r="C31" s="509"/>
      <c r="D31" s="509"/>
      <c r="E31" s="402"/>
      <c r="F31" s="402"/>
      <c r="G31" s="402"/>
      <c r="H31" s="401"/>
    </row>
    <row r="32" spans="1:8">
      <c r="A32" s="409">
        <v>19</v>
      </c>
      <c r="B32" s="402"/>
      <c r="C32" s="509"/>
      <c r="D32" s="509"/>
      <c r="E32" s="402"/>
      <c r="F32" s="402"/>
      <c r="G32" s="402"/>
      <c r="H32" s="401"/>
    </row>
    <row r="33" spans="1:8">
      <c r="A33" s="409">
        <v>20</v>
      </c>
      <c r="B33" s="402"/>
      <c r="C33" s="509"/>
      <c r="D33" s="509"/>
      <c r="E33" s="402"/>
      <c r="F33" s="402"/>
      <c r="G33" s="402"/>
      <c r="H33" s="401"/>
    </row>
    <row r="34" spans="1:8">
      <c r="A34" s="409">
        <v>21</v>
      </c>
      <c r="B34" s="402"/>
      <c r="C34" s="509"/>
      <c r="D34" s="509"/>
      <c r="E34" s="402"/>
      <c r="F34" s="402"/>
      <c r="G34" s="402"/>
      <c r="H34" s="401"/>
    </row>
    <row r="35" spans="1:8">
      <c r="A35" s="409">
        <v>22</v>
      </c>
      <c r="B35" s="402"/>
      <c r="C35" s="509"/>
      <c r="D35" s="509"/>
      <c r="E35" s="402"/>
      <c r="F35" s="402"/>
      <c r="G35" s="402"/>
      <c r="H35" s="401"/>
    </row>
    <row r="36" spans="1:8">
      <c r="A36" s="409">
        <v>23</v>
      </c>
      <c r="B36" s="402"/>
      <c r="C36" s="509"/>
      <c r="D36" s="509"/>
      <c r="E36" s="402"/>
      <c r="F36" s="402"/>
      <c r="G36" s="402"/>
      <c r="H36" s="401"/>
    </row>
    <row r="37" spans="1:8">
      <c r="A37" s="409">
        <v>24</v>
      </c>
      <c r="B37" s="402"/>
      <c r="C37" s="509"/>
      <c r="D37" s="509"/>
      <c r="E37" s="402"/>
      <c r="F37" s="402"/>
      <c r="G37" s="402"/>
      <c r="H37" s="401"/>
    </row>
    <row r="38" spans="1:8">
      <c r="A38" s="409">
        <v>25</v>
      </c>
      <c r="B38" s="402"/>
      <c r="C38" s="509"/>
      <c r="D38" s="509"/>
      <c r="E38" s="402"/>
      <c r="F38" s="402"/>
      <c r="G38" s="402"/>
      <c r="H38" s="401"/>
    </row>
    <row r="39" spans="1:8">
      <c r="A39" s="409">
        <v>26</v>
      </c>
      <c r="B39" s="402"/>
      <c r="C39" s="509"/>
      <c r="D39" s="509"/>
      <c r="E39" s="402"/>
      <c r="F39" s="402"/>
      <c r="G39" s="402"/>
      <c r="H39" s="401"/>
    </row>
    <row r="40" spans="1:8">
      <c r="A40" s="409">
        <v>27</v>
      </c>
      <c r="B40" s="402"/>
      <c r="C40" s="509"/>
      <c r="D40" s="509"/>
      <c r="E40" s="402"/>
      <c r="F40" s="402"/>
      <c r="G40" s="402"/>
      <c r="H40" s="401"/>
    </row>
    <row r="41" spans="1:8">
      <c r="A41" s="409">
        <v>28</v>
      </c>
      <c r="B41" s="402"/>
      <c r="C41" s="509"/>
      <c r="D41" s="509"/>
      <c r="E41" s="402"/>
      <c r="F41" s="402"/>
      <c r="G41" s="402"/>
      <c r="H41" s="401"/>
    </row>
    <row r="42" spans="1:8">
      <c r="A42" s="409">
        <v>29</v>
      </c>
      <c r="B42" s="402"/>
      <c r="C42" s="509"/>
      <c r="D42" s="509"/>
      <c r="E42" s="402"/>
      <c r="F42" s="402"/>
      <c r="G42" s="402"/>
      <c r="H42" s="401"/>
    </row>
    <row r="43" spans="1:8">
      <c r="A43" s="409">
        <v>30</v>
      </c>
      <c r="B43" s="402"/>
      <c r="C43" s="509"/>
      <c r="D43" s="509"/>
      <c r="E43" s="402"/>
      <c r="F43" s="402"/>
      <c r="G43" s="402"/>
      <c r="H43" s="401"/>
    </row>
  </sheetData>
  <sheetProtection sheet="1" objects="1" scenarios="1" formatCells="0" formatColumns="0" formatRows="0" insertColumns="0"/>
  <dataValidations count="2">
    <dataValidation type="list" allowBlank="1" showInputMessage="1" showErrorMessage="1" sqref="WVF983054 IT14 SP14 ACL14 AMH14 AWD14 BFZ14 BPV14 BZR14 CJN14 CTJ14 DDF14 DNB14 DWX14 EGT14 EQP14 FAL14 FKH14 FUD14 GDZ14 GNV14 GXR14 HHN14 HRJ14 IBF14 ILB14 IUX14 JET14 JOP14 JYL14 KIH14 KSD14 LBZ14 LLV14 LVR14 MFN14 MPJ14 MZF14 NJB14 NSX14 OCT14 OMP14 OWL14 PGH14 PQD14 PZZ14 QJV14 QTR14 RDN14 RNJ14 RXF14 SHB14 SQX14 TAT14 TKP14 TUL14 UEH14 UOD14 UXZ14 VHV14 VRR14 WBN14 WLJ14 WVF14 H65550 IT65550 SP65550 ACL65550 AMH65550 AWD65550 BFZ65550 BPV65550 BZR65550 CJN65550 CTJ65550 DDF65550 DNB65550 DWX65550 EGT65550 EQP65550 FAL65550 FKH65550 FUD65550 GDZ65550 GNV65550 GXR65550 HHN65550 HRJ65550 IBF65550 ILB65550 IUX65550 JET65550 JOP65550 JYL65550 KIH65550 KSD65550 LBZ65550 LLV65550 LVR65550 MFN65550 MPJ65550 MZF65550 NJB65550 NSX65550 OCT65550 OMP65550 OWL65550 PGH65550 PQD65550 PZZ65550 QJV65550 QTR65550 RDN65550 RNJ65550 RXF65550 SHB65550 SQX65550 TAT65550 TKP65550 TUL65550 UEH65550 UOD65550 UXZ65550 VHV65550 VRR65550 WBN65550 WLJ65550 WVF65550 H131086 IT131086 SP131086 ACL131086 AMH131086 AWD131086 BFZ131086 BPV131086 BZR131086 CJN131086 CTJ131086 DDF131086 DNB131086 DWX131086 EGT131086 EQP131086 FAL131086 FKH131086 FUD131086 GDZ131086 GNV131086 GXR131086 HHN131086 HRJ131086 IBF131086 ILB131086 IUX131086 JET131086 JOP131086 JYL131086 KIH131086 KSD131086 LBZ131086 LLV131086 LVR131086 MFN131086 MPJ131086 MZF131086 NJB131086 NSX131086 OCT131086 OMP131086 OWL131086 PGH131086 PQD131086 PZZ131086 QJV131086 QTR131086 RDN131086 RNJ131086 RXF131086 SHB131086 SQX131086 TAT131086 TKP131086 TUL131086 UEH131086 UOD131086 UXZ131086 VHV131086 VRR131086 WBN131086 WLJ131086 WVF131086 H196622 IT196622 SP196622 ACL196622 AMH196622 AWD196622 BFZ196622 BPV196622 BZR196622 CJN196622 CTJ196622 DDF196622 DNB196622 DWX196622 EGT196622 EQP196622 FAL196622 FKH196622 FUD196622 GDZ196622 GNV196622 GXR196622 HHN196622 HRJ196622 IBF196622 ILB196622 IUX196622 JET196622 JOP196622 JYL196622 KIH196622 KSD196622 LBZ196622 LLV196622 LVR196622 MFN196622 MPJ196622 MZF196622 NJB196622 NSX196622 OCT196622 OMP196622 OWL196622 PGH196622 PQD196622 PZZ196622 QJV196622 QTR196622 RDN196622 RNJ196622 RXF196622 SHB196622 SQX196622 TAT196622 TKP196622 TUL196622 UEH196622 UOD196622 UXZ196622 VHV196622 VRR196622 WBN196622 WLJ196622 WVF196622 H262158 IT262158 SP262158 ACL262158 AMH262158 AWD262158 BFZ262158 BPV262158 BZR262158 CJN262158 CTJ262158 DDF262158 DNB262158 DWX262158 EGT262158 EQP262158 FAL262158 FKH262158 FUD262158 GDZ262158 GNV262158 GXR262158 HHN262158 HRJ262158 IBF262158 ILB262158 IUX262158 JET262158 JOP262158 JYL262158 KIH262158 KSD262158 LBZ262158 LLV262158 LVR262158 MFN262158 MPJ262158 MZF262158 NJB262158 NSX262158 OCT262158 OMP262158 OWL262158 PGH262158 PQD262158 PZZ262158 QJV262158 QTR262158 RDN262158 RNJ262158 RXF262158 SHB262158 SQX262158 TAT262158 TKP262158 TUL262158 UEH262158 UOD262158 UXZ262158 VHV262158 VRR262158 WBN262158 WLJ262158 WVF262158 H327694 IT327694 SP327694 ACL327694 AMH327694 AWD327694 BFZ327694 BPV327694 BZR327694 CJN327694 CTJ327694 DDF327694 DNB327694 DWX327694 EGT327694 EQP327694 FAL327694 FKH327694 FUD327694 GDZ327694 GNV327694 GXR327694 HHN327694 HRJ327694 IBF327694 ILB327694 IUX327694 JET327694 JOP327694 JYL327694 KIH327694 KSD327694 LBZ327694 LLV327694 LVR327694 MFN327694 MPJ327694 MZF327694 NJB327694 NSX327694 OCT327694 OMP327694 OWL327694 PGH327694 PQD327694 PZZ327694 QJV327694 QTR327694 RDN327694 RNJ327694 RXF327694 SHB327694 SQX327694 TAT327694 TKP327694 TUL327694 UEH327694 UOD327694 UXZ327694 VHV327694 VRR327694 WBN327694 WLJ327694 WVF327694 H393230 IT393230 SP393230 ACL393230 AMH393230 AWD393230 BFZ393230 BPV393230 BZR393230 CJN393230 CTJ393230 DDF393230 DNB393230 DWX393230 EGT393230 EQP393230 FAL393230 FKH393230 FUD393230 GDZ393230 GNV393230 GXR393230 HHN393230 HRJ393230 IBF393230 ILB393230 IUX393230 JET393230 JOP393230 JYL393230 KIH393230 KSD393230 LBZ393230 LLV393230 LVR393230 MFN393230 MPJ393230 MZF393230 NJB393230 NSX393230 OCT393230 OMP393230 OWL393230 PGH393230 PQD393230 PZZ393230 QJV393230 QTR393230 RDN393230 RNJ393230 RXF393230 SHB393230 SQX393230 TAT393230 TKP393230 TUL393230 UEH393230 UOD393230 UXZ393230 VHV393230 VRR393230 WBN393230 WLJ393230 WVF393230 H458766 IT458766 SP458766 ACL458766 AMH458766 AWD458766 BFZ458766 BPV458766 BZR458766 CJN458766 CTJ458766 DDF458766 DNB458766 DWX458766 EGT458766 EQP458766 FAL458766 FKH458766 FUD458766 GDZ458766 GNV458766 GXR458766 HHN458766 HRJ458766 IBF458766 ILB458766 IUX458766 JET458766 JOP458766 JYL458766 KIH458766 KSD458766 LBZ458766 LLV458766 LVR458766 MFN458766 MPJ458766 MZF458766 NJB458766 NSX458766 OCT458766 OMP458766 OWL458766 PGH458766 PQD458766 PZZ458766 QJV458766 QTR458766 RDN458766 RNJ458766 RXF458766 SHB458766 SQX458766 TAT458766 TKP458766 TUL458766 UEH458766 UOD458766 UXZ458766 VHV458766 VRR458766 WBN458766 WLJ458766 WVF458766 H524302 IT524302 SP524302 ACL524302 AMH524302 AWD524302 BFZ524302 BPV524302 BZR524302 CJN524302 CTJ524302 DDF524302 DNB524302 DWX524302 EGT524302 EQP524302 FAL524302 FKH524302 FUD524302 GDZ524302 GNV524302 GXR524302 HHN524302 HRJ524302 IBF524302 ILB524302 IUX524302 JET524302 JOP524302 JYL524302 KIH524302 KSD524302 LBZ524302 LLV524302 LVR524302 MFN524302 MPJ524302 MZF524302 NJB524302 NSX524302 OCT524302 OMP524302 OWL524302 PGH524302 PQD524302 PZZ524302 QJV524302 QTR524302 RDN524302 RNJ524302 RXF524302 SHB524302 SQX524302 TAT524302 TKP524302 TUL524302 UEH524302 UOD524302 UXZ524302 VHV524302 VRR524302 WBN524302 WLJ524302 WVF524302 H589838 IT589838 SP589838 ACL589838 AMH589838 AWD589838 BFZ589838 BPV589838 BZR589838 CJN589838 CTJ589838 DDF589838 DNB589838 DWX589838 EGT589838 EQP589838 FAL589838 FKH589838 FUD589838 GDZ589838 GNV589838 GXR589838 HHN589838 HRJ589838 IBF589838 ILB589838 IUX589838 JET589838 JOP589838 JYL589838 KIH589838 KSD589838 LBZ589838 LLV589838 LVR589838 MFN589838 MPJ589838 MZF589838 NJB589838 NSX589838 OCT589838 OMP589838 OWL589838 PGH589838 PQD589838 PZZ589838 QJV589838 QTR589838 RDN589838 RNJ589838 RXF589838 SHB589838 SQX589838 TAT589838 TKP589838 TUL589838 UEH589838 UOD589838 UXZ589838 VHV589838 VRR589838 WBN589838 WLJ589838 WVF589838 H655374 IT655374 SP655374 ACL655374 AMH655374 AWD655374 BFZ655374 BPV655374 BZR655374 CJN655374 CTJ655374 DDF655374 DNB655374 DWX655374 EGT655374 EQP655374 FAL655374 FKH655374 FUD655374 GDZ655374 GNV655374 GXR655374 HHN655374 HRJ655374 IBF655374 ILB655374 IUX655374 JET655374 JOP655374 JYL655374 KIH655374 KSD655374 LBZ655374 LLV655374 LVR655374 MFN655374 MPJ655374 MZF655374 NJB655374 NSX655374 OCT655374 OMP655374 OWL655374 PGH655374 PQD655374 PZZ655374 QJV655374 QTR655374 RDN655374 RNJ655374 RXF655374 SHB655374 SQX655374 TAT655374 TKP655374 TUL655374 UEH655374 UOD655374 UXZ655374 VHV655374 VRR655374 WBN655374 WLJ655374 WVF655374 H720910 IT720910 SP720910 ACL720910 AMH720910 AWD720910 BFZ720910 BPV720910 BZR720910 CJN720910 CTJ720910 DDF720910 DNB720910 DWX720910 EGT720910 EQP720910 FAL720910 FKH720910 FUD720910 GDZ720910 GNV720910 GXR720910 HHN720910 HRJ720910 IBF720910 ILB720910 IUX720910 JET720910 JOP720910 JYL720910 KIH720910 KSD720910 LBZ720910 LLV720910 LVR720910 MFN720910 MPJ720910 MZF720910 NJB720910 NSX720910 OCT720910 OMP720910 OWL720910 PGH720910 PQD720910 PZZ720910 QJV720910 QTR720910 RDN720910 RNJ720910 RXF720910 SHB720910 SQX720910 TAT720910 TKP720910 TUL720910 UEH720910 UOD720910 UXZ720910 VHV720910 VRR720910 WBN720910 WLJ720910 WVF720910 H786446 IT786446 SP786446 ACL786446 AMH786446 AWD786446 BFZ786446 BPV786446 BZR786446 CJN786446 CTJ786446 DDF786446 DNB786446 DWX786446 EGT786446 EQP786446 FAL786446 FKH786446 FUD786446 GDZ786446 GNV786446 GXR786446 HHN786446 HRJ786446 IBF786446 ILB786446 IUX786446 JET786446 JOP786446 JYL786446 KIH786446 KSD786446 LBZ786446 LLV786446 LVR786446 MFN786446 MPJ786446 MZF786446 NJB786446 NSX786446 OCT786446 OMP786446 OWL786446 PGH786446 PQD786446 PZZ786446 QJV786446 QTR786446 RDN786446 RNJ786446 RXF786446 SHB786446 SQX786446 TAT786446 TKP786446 TUL786446 UEH786446 UOD786446 UXZ786446 VHV786446 VRR786446 WBN786446 WLJ786446 WVF786446 H851982 IT851982 SP851982 ACL851982 AMH851982 AWD851982 BFZ851982 BPV851982 BZR851982 CJN851982 CTJ851982 DDF851982 DNB851982 DWX851982 EGT851982 EQP851982 FAL851982 FKH851982 FUD851982 GDZ851982 GNV851982 GXR851982 HHN851982 HRJ851982 IBF851982 ILB851982 IUX851982 JET851982 JOP851982 JYL851982 KIH851982 KSD851982 LBZ851982 LLV851982 LVR851982 MFN851982 MPJ851982 MZF851982 NJB851982 NSX851982 OCT851982 OMP851982 OWL851982 PGH851982 PQD851982 PZZ851982 QJV851982 QTR851982 RDN851982 RNJ851982 RXF851982 SHB851982 SQX851982 TAT851982 TKP851982 TUL851982 UEH851982 UOD851982 UXZ851982 VHV851982 VRR851982 WBN851982 WLJ851982 WVF851982 H917518 IT917518 SP917518 ACL917518 AMH917518 AWD917518 BFZ917518 BPV917518 BZR917518 CJN917518 CTJ917518 DDF917518 DNB917518 DWX917518 EGT917518 EQP917518 FAL917518 FKH917518 FUD917518 GDZ917518 GNV917518 GXR917518 HHN917518 HRJ917518 IBF917518 ILB917518 IUX917518 JET917518 JOP917518 JYL917518 KIH917518 KSD917518 LBZ917518 LLV917518 LVR917518 MFN917518 MPJ917518 MZF917518 NJB917518 NSX917518 OCT917518 OMP917518 OWL917518 PGH917518 PQD917518 PZZ917518 QJV917518 QTR917518 RDN917518 RNJ917518 RXF917518 SHB917518 SQX917518 TAT917518 TKP917518 TUL917518 UEH917518 UOD917518 UXZ917518 VHV917518 VRR917518 WBN917518 WLJ917518 WVF917518 H983054 IT983054 SP983054 ACL983054 AMH983054 AWD983054 BFZ983054 BPV983054 BZR983054 CJN983054 CTJ983054 DDF983054 DNB983054 DWX983054 EGT983054 EQP983054 FAL983054 FKH983054 FUD983054 GDZ983054 GNV983054 GXR983054 HHN983054 HRJ983054 IBF983054 ILB983054 IUX983054 JET983054 JOP983054 JYL983054 KIH983054 KSD983054 LBZ983054 LLV983054 LVR983054 MFN983054 MPJ983054 MZF983054 NJB983054 NSX983054 OCT983054 OMP983054 OWL983054 PGH983054 PQD983054 PZZ983054 QJV983054 QTR983054 RDN983054 RNJ983054 RXF983054 SHB983054 SQX983054 TAT983054 TKP983054 TUL983054 UEH983054 UOD983054 UXZ983054 VHV983054 VRR983054 WBN983054 WLJ983054">
      <formula1>"Initial, Routine"</formula1>
    </dataValidation>
    <dataValidation type="list" allowBlank="1" showInputMessage="1" showErrorMessage="1" sqref="H14:H43">
      <formula1>"Initial,Routine,Targeted,Investigation,PEGS,Innovations Waiver,Special"</formula1>
    </dataValidation>
  </dataValidations>
  <printOptions horizontalCentered="1"/>
  <pageMargins left="0.25" right="0.25" top="0.35" bottom="0.35" header="0.5" footer="0"/>
  <pageSetup scale="98" orientation="landscape" r:id="rId1"/>
  <headerFooter alignWithMargins="0">
    <oddFooter>&amp;L&amp;8&amp;A - Revised July 2, 2014&amp;R&amp;8&amp;P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
  <sheetViews>
    <sheetView workbookViewId="0">
      <pane ySplit="1" topLeftCell="A2" activePane="bottomLeft" state="frozen"/>
      <selection activeCell="B4" sqref="B4"/>
      <selection pane="bottomLeft" activeCell="A7" sqref="A7:AX7"/>
    </sheetView>
  </sheetViews>
  <sheetFormatPr defaultRowHeight="12.75"/>
  <cols>
    <col min="1" max="1" width="35.7109375" customWidth="1"/>
    <col min="2" max="3" width="25.7109375" customWidth="1"/>
    <col min="4" max="4" width="27.5703125" style="377" customWidth="1"/>
    <col min="5" max="7" width="15.7109375" customWidth="1"/>
    <col min="8" max="9" width="9.7109375" customWidth="1"/>
    <col min="10" max="10" width="16.42578125" bestFit="1" customWidth="1"/>
    <col min="14" max="14" width="9.42578125" bestFit="1" customWidth="1"/>
    <col min="16" max="16" width="9.140625" bestFit="1" customWidth="1"/>
    <col min="19" max="19" width="9.42578125" bestFit="1" customWidth="1"/>
    <col min="24" max="24" width="9.42578125" bestFit="1" customWidth="1"/>
    <col min="29" max="29" width="9.42578125" bestFit="1" customWidth="1"/>
    <col min="34" max="34" width="9.42578125" bestFit="1" customWidth="1"/>
    <col min="39" max="39" width="9.42578125" bestFit="1" customWidth="1"/>
    <col min="44" max="44" width="9.42578125" bestFit="1" customWidth="1"/>
    <col min="49" max="49" width="9.42578125" bestFit="1" customWidth="1"/>
  </cols>
  <sheetData>
    <row r="1" spans="1:50" s="377" customFormat="1"/>
    <row r="2" spans="1:50" s="377" customFormat="1" ht="18">
      <c r="A2" s="412" t="s">
        <v>143</v>
      </c>
      <c r="B2" s="413"/>
      <c r="C2" s="413"/>
      <c r="D2" s="413"/>
      <c r="E2" s="413"/>
      <c r="F2" s="413"/>
      <c r="G2" s="413"/>
      <c r="H2" s="413"/>
      <c r="I2" s="413"/>
      <c r="J2" s="413"/>
    </row>
    <row r="3" spans="1:50" s="377" customFormat="1"/>
    <row r="4" spans="1:50" s="377" customFormat="1" ht="25.5" customHeight="1">
      <c r="J4" s="414"/>
      <c r="K4" s="892" t="s">
        <v>144</v>
      </c>
      <c r="L4" s="893"/>
      <c r="M4" s="893"/>
      <c r="N4" s="893"/>
      <c r="O4" s="894"/>
      <c r="P4" s="895" t="s">
        <v>145</v>
      </c>
      <c r="Q4" s="896"/>
      <c r="R4" s="896"/>
      <c r="S4" s="896"/>
      <c r="T4" s="897"/>
      <c r="U4" s="895" t="s">
        <v>108</v>
      </c>
      <c r="V4" s="896"/>
      <c r="W4" s="896"/>
      <c r="X4" s="896"/>
      <c r="Y4" s="897"/>
      <c r="Z4" s="895" t="s">
        <v>112</v>
      </c>
      <c r="AA4" s="896"/>
      <c r="AB4" s="896"/>
      <c r="AC4" s="896"/>
      <c r="AD4" s="897"/>
      <c r="AE4" s="895" t="s">
        <v>114</v>
      </c>
      <c r="AF4" s="896"/>
      <c r="AG4" s="896"/>
      <c r="AH4" s="896"/>
      <c r="AI4" s="897"/>
      <c r="AJ4" s="892" t="s">
        <v>116</v>
      </c>
      <c r="AK4" s="893"/>
      <c r="AL4" s="893"/>
      <c r="AM4" s="893"/>
      <c r="AN4" s="894"/>
      <c r="AO4" s="892" t="s">
        <v>562</v>
      </c>
      <c r="AP4" s="893"/>
      <c r="AQ4" s="893"/>
      <c r="AR4" s="893"/>
      <c r="AS4" s="894"/>
      <c r="AT4" s="417" t="s">
        <v>184</v>
      </c>
      <c r="AU4" s="415"/>
      <c r="AV4" s="415"/>
      <c r="AW4" s="415"/>
      <c r="AX4" s="416"/>
    </row>
    <row r="5" spans="1:50" s="377" customFormat="1"/>
    <row r="6" spans="1:50" s="377" customFormat="1" ht="51">
      <c r="A6" s="418" t="s">
        <v>146</v>
      </c>
      <c r="B6" s="418" t="s">
        <v>147</v>
      </c>
      <c r="C6" s="418" t="s">
        <v>148</v>
      </c>
      <c r="D6" s="418" t="s">
        <v>149</v>
      </c>
      <c r="E6" s="418" t="s">
        <v>150</v>
      </c>
      <c r="F6" s="418" t="s">
        <v>166</v>
      </c>
      <c r="G6" s="418" t="s">
        <v>151</v>
      </c>
      <c r="H6" s="419" t="s">
        <v>152</v>
      </c>
      <c r="I6" s="419" t="s">
        <v>153</v>
      </c>
      <c r="J6" s="420" t="s">
        <v>132</v>
      </c>
      <c r="K6" s="423" t="s">
        <v>155</v>
      </c>
      <c r="L6" s="421" t="s">
        <v>36</v>
      </c>
      <c r="M6" s="421" t="s">
        <v>66</v>
      </c>
      <c r="N6" s="421" t="s">
        <v>67</v>
      </c>
      <c r="O6" s="422" t="s">
        <v>102</v>
      </c>
      <c r="P6" s="423" t="s">
        <v>103</v>
      </c>
      <c r="Q6" s="421" t="s">
        <v>36</v>
      </c>
      <c r="R6" s="421" t="s">
        <v>66</v>
      </c>
      <c r="S6" s="421" t="s">
        <v>67</v>
      </c>
      <c r="T6" s="422" t="s">
        <v>102</v>
      </c>
      <c r="U6" s="423" t="s">
        <v>103</v>
      </c>
      <c r="V6" s="421" t="s">
        <v>36</v>
      </c>
      <c r="W6" s="421" t="s">
        <v>66</v>
      </c>
      <c r="X6" s="421" t="s">
        <v>67</v>
      </c>
      <c r="Y6" s="422" t="s">
        <v>102</v>
      </c>
      <c r="Z6" s="423" t="s">
        <v>103</v>
      </c>
      <c r="AA6" s="421" t="s">
        <v>36</v>
      </c>
      <c r="AB6" s="421" t="s">
        <v>66</v>
      </c>
      <c r="AC6" s="421" t="s">
        <v>67</v>
      </c>
      <c r="AD6" s="422" t="s">
        <v>102</v>
      </c>
      <c r="AE6" s="423" t="s">
        <v>103</v>
      </c>
      <c r="AF6" s="421" t="s">
        <v>36</v>
      </c>
      <c r="AG6" s="421" t="s">
        <v>66</v>
      </c>
      <c r="AH6" s="421" t="s">
        <v>67</v>
      </c>
      <c r="AI6" s="422" t="s">
        <v>102</v>
      </c>
      <c r="AJ6" s="423" t="s">
        <v>154</v>
      </c>
      <c r="AK6" s="421" t="s">
        <v>36</v>
      </c>
      <c r="AL6" s="421" t="s">
        <v>66</v>
      </c>
      <c r="AM6" s="421" t="s">
        <v>67</v>
      </c>
      <c r="AN6" s="422" t="s">
        <v>102</v>
      </c>
      <c r="AO6" s="423" t="s">
        <v>154</v>
      </c>
      <c r="AP6" s="421" t="s">
        <v>36</v>
      </c>
      <c r="AQ6" s="421" t="s">
        <v>66</v>
      </c>
      <c r="AR6" s="421" t="s">
        <v>67</v>
      </c>
      <c r="AS6" s="422" t="s">
        <v>102</v>
      </c>
      <c r="AT6" s="423" t="s">
        <v>154</v>
      </c>
      <c r="AU6" s="421" t="s">
        <v>36</v>
      </c>
      <c r="AV6" s="421" t="s">
        <v>66</v>
      </c>
      <c r="AW6" s="421" t="s">
        <v>67</v>
      </c>
      <c r="AX6" s="422" t="s">
        <v>102</v>
      </c>
    </row>
    <row r="7" spans="1:50" s="377" customFormat="1" ht="20.100000000000001" customHeight="1">
      <c r="A7" s="377">
        <f>'Workbook Set-up'!B4</f>
        <v>0</v>
      </c>
      <c r="B7" s="377">
        <f>'Workbook Set-up'!B5</f>
        <v>0</v>
      </c>
      <c r="C7" s="377">
        <f>'Workbook Set-up'!B6</f>
        <v>0</v>
      </c>
      <c r="D7" s="377">
        <f>'Workbook Set-up'!B7</f>
        <v>0</v>
      </c>
      <c r="E7" s="378">
        <f>'Workbook Set-up'!B8</f>
        <v>0</v>
      </c>
      <c r="F7" s="378">
        <f>'Workbook Set-up'!B9</f>
        <v>0</v>
      </c>
      <c r="G7" s="378">
        <f>'Workbook Set-up'!B10</f>
        <v>0</v>
      </c>
      <c r="H7" s="424">
        <f>'Workbook Set-up'!B12</f>
        <v>0</v>
      </c>
      <c r="I7" s="424">
        <f>'Workbook Set-up'!B13</f>
        <v>0</v>
      </c>
      <c r="J7" s="378">
        <f>'Workbook Set-up'!B14</f>
        <v>0</v>
      </c>
      <c r="K7" s="378" t="str">
        <f>IF('OVERALL SUMMARY'!$H$63=0,"",'OVERALL SUMMARY'!H63)</f>
        <v/>
      </c>
      <c r="L7" s="378" t="str">
        <f>IF('OVERALL SUMMARY'!$H$63=0,"",'OVERALL SUMMARY'!I63)</f>
        <v/>
      </c>
      <c r="M7" s="378" t="str">
        <f>IF('OVERALL SUMMARY'!$H$63=0,"",'OVERALL SUMMARY'!J63)</f>
        <v/>
      </c>
      <c r="N7" s="378" t="str">
        <f>IF('OVERALL SUMMARY'!$H$63=0,"",'OVERALL SUMMARY'!K63)</f>
        <v/>
      </c>
      <c r="O7" s="425" t="str">
        <f>IF('OVERALL SUMMARY'!$H$63=0,"",'OVERALL SUMMARY'!L63)</f>
        <v/>
      </c>
      <c r="P7" s="378" t="str">
        <f>IF('OVERALL SUMMARY'!$H$93=0,"",'OVERALL SUMMARY'!H93)</f>
        <v/>
      </c>
      <c r="Q7" s="378" t="str">
        <f>IF('OVERALL SUMMARY'!$H$93=0,"",'OVERALL SUMMARY'!I93)</f>
        <v/>
      </c>
      <c r="R7" s="378" t="str">
        <f>IF('OVERALL SUMMARY'!$H$93=0,"",'OVERALL SUMMARY'!J93)</f>
        <v/>
      </c>
      <c r="S7" s="378" t="str">
        <f>IF('OVERALL SUMMARY'!$H$93=0,"",'OVERALL SUMMARY'!K93)</f>
        <v/>
      </c>
      <c r="T7" s="425" t="str">
        <f>IF('OVERALL SUMMARY'!$H$93=0,"",'OVERALL SUMMARY'!L93)</f>
        <v/>
      </c>
      <c r="U7" s="378" t="str">
        <f>IF('OVERALL SUMMARY'!$H$119=0,"",'OVERALL SUMMARY'!H119)</f>
        <v/>
      </c>
      <c r="V7" s="378" t="str">
        <f>IF('OVERALL SUMMARY'!$H$119=0,"",'OVERALL SUMMARY'!I119)</f>
        <v/>
      </c>
      <c r="W7" s="378" t="str">
        <f>IF('OVERALL SUMMARY'!$H$119=0,"",'OVERALL SUMMARY'!J119)</f>
        <v/>
      </c>
      <c r="X7" s="378" t="str">
        <f>IF('OVERALL SUMMARY'!$H$119=0,"",'OVERALL SUMMARY'!K119)</f>
        <v/>
      </c>
      <c r="Y7" s="425" t="str">
        <f>IF('OVERALL SUMMARY'!$H$119=0,"",'OVERALL SUMMARY'!L119)</f>
        <v/>
      </c>
      <c r="Z7" s="378" t="str">
        <f>IF('OVERALL SUMMARY'!$H$134=0,"",'OVERALL SUMMARY'!H134)</f>
        <v/>
      </c>
      <c r="AA7" s="378" t="str">
        <f>IF('OVERALL SUMMARY'!$H$134=0,"",'OVERALL SUMMARY'!I134)</f>
        <v/>
      </c>
      <c r="AB7" s="378" t="str">
        <f>IF('OVERALL SUMMARY'!$H$134=0,"",'OVERALL SUMMARY'!J134)</f>
        <v/>
      </c>
      <c r="AC7" s="378" t="str">
        <f>IF('OVERALL SUMMARY'!$H$134=0,"",'OVERALL SUMMARY'!K134)</f>
        <v/>
      </c>
      <c r="AD7" s="425" t="str">
        <f>IF('OVERALL SUMMARY'!$H$134=0,"",'OVERALL SUMMARY'!L134)</f>
        <v/>
      </c>
      <c r="AE7" s="378" t="str">
        <f>IF('OVERALL SUMMARY'!$H$161=0,"",'OVERALL SUMMARY'!H161)</f>
        <v/>
      </c>
      <c r="AF7" s="378" t="str">
        <f>IF('OVERALL SUMMARY'!$H$161=0,"",'OVERALL SUMMARY'!I161)</f>
        <v/>
      </c>
      <c r="AG7" s="378" t="str">
        <f>IF('OVERALL SUMMARY'!$H$161=0,"",'OVERALL SUMMARY'!J161)</f>
        <v/>
      </c>
      <c r="AH7" s="378" t="str">
        <f>IF('OVERALL SUMMARY'!$H$161=0,"",'OVERALL SUMMARY'!K161)</f>
        <v/>
      </c>
      <c r="AI7" s="425" t="str">
        <f>IF('OVERALL SUMMARY'!$H$161=0,"",'OVERALL SUMMARY'!L161)</f>
        <v/>
      </c>
      <c r="AJ7" s="378" t="str">
        <f>IF('OVERALL SUMMARY'!$H$196=0,"",'OVERALL SUMMARY'!H196)</f>
        <v/>
      </c>
      <c r="AK7" s="378" t="str">
        <f>IF('OVERALL SUMMARY'!$H$196=0,"",'OVERALL SUMMARY'!I196)</f>
        <v/>
      </c>
      <c r="AL7" s="378" t="str">
        <f>IF('OVERALL SUMMARY'!$H$196=0,"",'OVERALL SUMMARY'!J196)</f>
        <v/>
      </c>
      <c r="AM7" s="378" t="str">
        <f>IF('OVERALL SUMMARY'!$H$196=0,"",'OVERALL SUMMARY'!K196)</f>
        <v/>
      </c>
      <c r="AN7" s="425" t="str">
        <f>IF('OVERALL SUMMARY'!$H$196=0,"",'OVERALL SUMMARY'!L196)</f>
        <v/>
      </c>
      <c r="AO7" s="378" t="str">
        <f>IF('OVERALL SUMMARY'!$H$227=0,"",'OVERALL SUMMARY'!H227)</f>
        <v/>
      </c>
      <c r="AP7" s="378" t="str">
        <f>IF('OVERALL SUMMARY'!$H$227=0,"",'OVERALL SUMMARY'!I227)</f>
        <v/>
      </c>
      <c r="AQ7" s="378" t="str">
        <f>IF('OVERALL SUMMARY'!$H$227=0,"",'OVERALL SUMMARY'!J227)</f>
        <v/>
      </c>
      <c r="AR7" s="378" t="str">
        <f>IF('OVERALL SUMMARY'!$H$227=0,"",'OVERALL SUMMARY'!K227)</f>
        <v/>
      </c>
      <c r="AS7" s="425" t="str">
        <f>IF('OVERALL SUMMARY'!$H$227=0,"",'OVERALL SUMMARY'!L227)</f>
        <v/>
      </c>
      <c r="AT7" s="378" t="str">
        <f>IF('OVERALL SUMMARY'!H26=0,"",'OVERALL SUMMARY'!H26)</f>
        <v/>
      </c>
      <c r="AU7" s="378" t="str">
        <f>IF('OVERALL SUMMARY'!I26=0,"",'OVERALL SUMMARY'!I26)</f>
        <v/>
      </c>
      <c r="AV7" s="378" t="str">
        <f>IF('OVERALL SUMMARY'!J26=0,"",'OVERALL SUMMARY'!J26)</f>
        <v/>
      </c>
      <c r="AW7" s="378" t="str">
        <f>IF('OVERALL SUMMARY'!K26=0,"",'OVERALL SUMMARY'!K26)</f>
        <v/>
      </c>
      <c r="AX7" s="532" t="str">
        <f>IF('OVERALL SUMMARY'!L26=0,"",'OVERALL SUMMARY'!L26)</f>
        <v/>
      </c>
    </row>
  </sheetData>
  <sheetProtection sheet="1" objects="1" scenarios="1"/>
  <mergeCells count="7">
    <mergeCell ref="AJ4:AN4"/>
    <mergeCell ref="AO4:AS4"/>
    <mergeCell ref="K4:O4"/>
    <mergeCell ref="P4:T4"/>
    <mergeCell ref="U4:Y4"/>
    <mergeCell ref="Z4:AD4"/>
    <mergeCell ref="AE4:AI4"/>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C36"/>
  <sheetViews>
    <sheetView workbookViewId="0">
      <selection activeCell="B1" sqref="B1"/>
    </sheetView>
  </sheetViews>
  <sheetFormatPr defaultRowHeight="12.75"/>
  <cols>
    <col min="1" max="1" width="137.5703125" customWidth="1"/>
    <col min="3" max="3" width="0" hidden="1" customWidth="1"/>
  </cols>
  <sheetData>
    <row r="3" spans="3:3">
      <c r="C3" s="758" t="s">
        <v>629</v>
      </c>
    </row>
    <row r="4" spans="3:3">
      <c r="C4" t="s">
        <v>224</v>
      </c>
    </row>
    <row r="5" spans="3:3">
      <c r="C5" t="s">
        <v>225</v>
      </c>
    </row>
    <row r="6" spans="3:3">
      <c r="C6" t="s">
        <v>226</v>
      </c>
    </row>
    <row r="7" spans="3:3">
      <c r="C7" t="s">
        <v>227</v>
      </c>
    </row>
    <row r="8" spans="3:3">
      <c r="C8" t="s">
        <v>228</v>
      </c>
    </row>
    <row r="9" spans="3:3">
      <c r="C9" t="s">
        <v>229</v>
      </c>
    </row>
    <row r="10" spans="3:3">
      <c r="C10" t="s">
        <v>230</v>
      </c>
    </row>
    <row r="11" spans="3:3">
      <c r="C11" t="s">
        <v>231</v>
      </c>
    </row>
    <row r="12" spans="3:3">
      <c r="C12" t="s">
        <v>620</v>
      </c>
    </row>
    <row r="13" spans="3:3">
      <c r="C13" t="s">
        <v>621</v>
      </c>
    </row>
    <row r="14" spans="3:3">
      <c r="C14" t="s">
        <v>622</v>
      </c>
    </row>
    <row r="15" spans="3:3">
      <c r="C15" t="s">
        <v>232</v>
      </c>
    </row>
    <row r="16" spans="3:3">
      <c r="C16" t="s">
        <v>233</v>
      </c>
    </row>
    <row r="17" spans="3:3">
      <c r="C17" t="s">
        <v>234</v>
      </c>
    </row>
    <row r="18" spans="3:3">
      <c r="C18" t="s">
        <v>235</v>
      </c>
    </row>
    <row r="19" spans="3:3">
      <c r="C19" t="s">
        <v>236</v>
      </c>
    </row>
    <row r="20" spans="3:3">
      <c r="C20" t="s">
        <v>237</v>
      </c>
    </row>
    <row r="21" spans="3:3">
      <c r="C21" t="s">
        <v>238</v>
      </c>
    </row>
    <row r="22" spans="3:3">
      <c r="C22" t="s">
        <v>239</v>
      </c>
    </row>
    <row r="23" spans="3:3">
      <c r="C23" t="s">
        <v>240</v>
      </c>
    </row>
    <row r="24" spans="3:3">
      <c r="C24" t="s">
        <v>241</v>
      </c>
    </row>
    <row r="25" spans="3:3">
      <c r="C25" t="s">
        <v>242</v>
      </c>
    </row>
    <row r="26" spans="3:3">
      <c r="C26" t="s">
        <v>243</v>
      </c>
    </row>
    <row r="27" spans="3:3">
      <c r="C27" t="s">
        <v>244</v>
      </c>
    </row>
    <row r="28" spans="3:3">
      <c r="C28" t="s">
        <v>245</v>
      </c>
    </row>
    <row r="29" spans="3:3">
      <c r="C29" t="s">
        <v>246</v>
      </c>
    </row>
    <row r="30" spans="3:3">
      <c r="C30" t="s">
        <v>247</v>
      </c>
    </row>
    <row r="31" spans="3:3">
      <c r="C31" t="s">
        <v>623</v>
      </c>
    </row>
    <row r="32" spans="3:3">
      <c r="C32" t="s">
        <v>624</v>
      </c>
    </row>
    <row r="33" spans="3:3">
      <c r="C33" t="s">
        <v>625</v>
      </c>
    </row>
    <row r="34" spans="3:3">
      <c r="C34" t="s">
        <v>626</v>
      </c>
    </row>
    <row r="35" spans="3:3">
      <c r="C35" t="s">
        <v>627</v>
      </c>
    </row>
    <row r="36" spans="3:3">
      <c r="C36" t="s">
        <v>628</v>
      </c>
    </row>
  </sheetData>
  <sheetProtection sheet="1" objects="1" scenarios="1"/>
  <pageMargins left="0.25" right="0.25" top="0.25" bottom="0.25" header="0.3" footer="0.3"/>
  <pageSetup orientation="landscape" r:id="rId1"/>
  <drawing r:id="rId2"/>
  <legacyDrawing r:id="rId3"/>
  <oleObjects>
    <mc:AlternateContent xmlns:mc="http://schemas.openxmlformats.org/markup-compatibility/2006">
      <mc:Choice Requires="x14">
        <oleObject progId="AcroExch.Document.DC" shapeId="172034" r:id="rId4">
          <objectPr defaultSize="0" autoPict="0" r:id="rId5">
            <anchor moveWithCells="1">
              <from>
                <xdr:col>0</xdr:col>
                <xdr:colOff>57150</xdr:colOff>
                <xdr:row>0</xdr:row>
                <xdr:rowOff>66675</xdr:rowOff>
              </from>
              <to>
                <xdr:col>0</xdr:col>
                <xdr:colOff>9105900</xdr:colOff>
                <xdr:row>43</xdr:row>
                <xdr:rowOff>95250</xdr:rowOff>
              </to>
            </anchor>
          </objectPr>
        </oleObject>
      </mc:Choice>
      <mc:Fallback>
        <oleObject progId="AcroExch.Document.DC" shapeId="17203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37"/>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68" style="4" customWidth="1"/>
    <col min="2" max="2" width="6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163</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row r="15" spans="1:2" s="14" customFormat="1">
      <c r="A15" s="4"/>
      <c r="B15" s="13"/>
    </row>
    <row r="16" spans="1:2" s="14" customFormat="1">
      <c r="A16" s="4"/>
      <c r="B16" s="13"/>
    </row>
    <row r="17" spans="1:2" s="14" customFormat="1" ht="30" customHeight="1">
      <c r="A17" s="1" t="s">
        <v>13</v>
      </c>
      <c r="B17" s="2"/>
    </row>
    <row r="18" spans="1:2" s="14" customFormat="1" ht="31.5">
      <c r="A18" s="15" t="s">
        <v>14</v>
      </c>
      <c r="B18" s="15" t="s">
        <v>15</v>
      </c>
    </row>
    <row r="19" spans="1:2" s="14" customFormat="1" ht="20.100000000000001" customHeight="1">
      <c r="A19" s="16" t="s">
        <v>17</v>
      </c>
      <c r="B19" s="17"/>
    </row>
    <row r="20" spans="1:2" s="14" customFormat="1" ht="20.100000000000001" customHeight="1">
      <c r="A20" s="16" t="s">
        <v>18</v>
      </c>
      <c r="B20" s="17"/>
    </row>
    <row r="21" spans="1:2" ht="20.100000000000001" customHeight="1">
      <c r="A21" s="16" t="s">
        <v>19</v>
      </c>
      <c r="B21" s="17"/>
    </row>
    <row r="22" spans="1:2" ht="20.100000000000001" customHeight="1">
      <c r="A22" s="16" t="s">
        <v>20</v>
      </c>
      <c r="B22" s="17"/>
    </row>
    <row r="23" spans="1:2" ht="20.100000000000001" customHeight="1">
      <c r="A23" s="16" t="s">
        <v>21</v>
      </c>
      <c r="B23" s="17"/>
    </row>
    <row r="24" spans="1:2" ht="20.100000000000001" customHeight="1">
      <c r="A24" s="16" t="s">
        <v>22</v>
      </c>
      <c r="B24" s="17"/>
    </row>
    <row r="25" spans="1:2" ht="20.100000000000001" customHeight="1">
      <c r="A25" s="16" t="s">
        <v>565</v>
      </c>
      <c r="B25" s="17"/>
    </row>
    <row r="26" spans="1:2" s="14" customFormat="1">
      <c r="A26" s="4"/>
      <c r="B26" s="13"/>
    </row>
    <row r="27" spans="1:2" s="14" customFormat="1">
      <c r="A27" s="4"/>
      <c r="B27" s="13"/>
    </row>
    <row r="28" spans="1:2" s="14" customFormat="1">
      <c r="A28" s="4"/>
      <c r="B28" s="13"/>
    </row>
    <row r="29" spans="1:2" s="14" customFormat="1" ht="30" customHeight="1">
      <c r="A29" s="1" t="s">
        <v>23</v>
      </c>
      <c r="B29" s="2"/>
    </row>
    <row r="30" spans="1:2" s="14" customFormat="1" ht="20.100000000000001" customHeight="1">
      <c r="A30" s="18" t="s">
        <v>24</v>
      </c>
      <c r="B30" s="601"/>
    </row>
    <row r="31" spans="1:2" s="14" customFormat="1" ht="20.100000000000001" customHeight="1">
      <c r="A31" s="18" t="s">
        <v>25</v>
      </c>
      <c r="B31" s="602"/>
    </row>
    <row r="32" spans="1:2" ht="20.100000000000001" customHeight="1">
      <c r="A32" s="18" t="s">
        <v>26</v>
      </c>
      <c r="B32" s="602"/>
    </row>
    <row r="33" spans="1:2" ht="20.100000000000001" customHeight="1">
      <c r="A33" s="18" t="s">
        <v>27</v>
      </c>
      <c r="B33" s="602"/>
    </row>
    <row r="34" spans="1:2" ht="20.100000000000001" customHeight="1">
      <c r="A34" s="18" t="s">
        <v>616</v>
      </c>
      <c r="B34" s="602"/>
    </row>
    <row r="35" spans="1:2" ht="20.100000000000001" customHeight="1">
      <c r="A35" s="18" t="s">
        <v>596</v>
      </c>
      <c r="B35" s="601"/>
    </row>
    <row r="36" spans="1:2" ht="20.100000000000001" customHeight="1">
      <c r="A36" s="18" t="s">
        <v>597</v>
      </c>
      <c r="B36" s="602"/>
    </row>
    <row r="37" spans="1:2" ht="20.100000000000001" customHeight="1">
      <c r="A37" s="19"/>
    </row>
  </sheetData>
  <sheetProtection sheet="1" objects="1" scenarios="1"/>
  <conditionalFormatting sqref="B4:B14">
    <cfRule type="expression" dxfId="608" priority="3" stopIfTrue="1">
      <formula>B4=""</formula>
    </cfRule>
  </conditionalFormatting>
  <conditionalFormatting sqref="B19:B25">
    <cfRule type="cellIs" dxfId="607" priority="2" operator="equal">
      <formula>""</formula>
    </cfRule>
  </conditionalFormatting>
  <dataValidations count="6">
    <dataValidation type="list" allowBlank="1" showInputMessage="1" showErrorMessage="1" prompt="Select the Type of DHSR Survey from the drop-down box choices." sqref="B32">
      <formula1>"Initial,Annual,Follow-Up,Complaint"</formula1>
    </dataValidation>
    <dataValidation type="list" allowBlank="1" showInputMessage="1" showErrorMessage="1" prompt="Select the appropriate LME-MCO from the drop-down box choices." sqref="B4">
      <formula1>LME_MCO</formula1>
    </dataValidation>
    <dataValidation type="list" allowBlank="1" showInputMessage="1" showErrorMessage="1" prompt="Select the Type of Review from the drop-down box choices." sqref="B14">
      <formula1>"PPR,Targeted,Investigation"</formula1>
    </dataValidation>
    <dataValidation type="list" allowBlank="1" showInputMessage="1" showErrorMessage="1" sqref="B19:B25">
      <formula1>"Yes,No"</formula1>
    </dataValidation>
    <dataValidation type="list" allowBlank="1" showInputMessage="1" showErrorMessage="1" sqref="B34">
      <formula1>"CARF,COA,CQL,Joint Commission"</formula1>
    </dataValidation>
    <dataValidation type="list" allowBlank="1" showInputMessage="1" showErrorMessage="1" sqref="B36">
      <formula1>"Four-Year, Three-Year,  Two-Year, One-Year, Provisional, Nonaccreditation"</formula1>
    </dataValidation>
  </dataValidations>
  <printOptions horizontalCentered="1"/>
  <pageMargins left="0.25" right="0.25" top="0.5" bottom="0.5" header="0.25" footer="0"/>
  <pageSetup orientation="landscape" r:id="rId1"/>
  <headerFooter alignWithMargins="0">
    <oddFooter>&amp;L&amp;8Agency Information</oddFooter>
  </headerFooter>
  <rowBreaks count="1" manualBreakCount="1">
    <brk id="1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Service Category from the drop-down list provided.">
          <x14:formula1>
            <xm:f>'Frequency-Licensed Surveys'!$C$4:$C$36</xm:f>
          </x14:formula1>
          <xm:sqref>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ColWidth="9.140625" defaultRowHeight="12.75"/>
  <cols>
    <col min="1" max="1" width="29.7109375" style="426" bestFit="1" customWidth="1"/>
    <col min="2" max="16384" width="9.140625" style="427"/>
  </cols>
  <sheetData>
    <row r="1" spans="1:1">
      <c r="A1" s="430" t="s">
        <v>156</v>
      </c>
    </row>
    <row r="2" spans="1:1">
      <c r="A2" s="428" t="s">
        <v>157</v>
      </c>
    </row>
    <row r="4" spans="1:1">
      <c r="A4" s="426" t="s">
        <v>158</v>
      </c>
    </row>
    <row r="5" spans="1:1">
      <c r="A5" s="429" t="s">
        <v>3</v>
      </c>
    </row>
    <row r="6" spans="1:1">
      <c r="A6" s="429" t="s">
        <v>159</v>
      </c>
    </row>
    <row r="7" spans="1:1">
      <c r="A7" s="429" t="s">
        <v>160</v>
      </c>
    </row>
    <row r="8" spans="1:1">
      <c r="A8" s="429" t="s">
        <v>161</v>
      </c>
    </row>
    <row r="9" spans="1:1">
      <c r="A9" s="429" t="s">
        <v>162</v>
      </c>
    </row>
    <row r="10" spans="1:1">
      <c r="A10" s="429" t="s">
        <v>373</v>
      </c>
    </row>
    <row r="11" spans="1:1">
      <c r="A11" s="429" t="s">
        <v>653</v>
      </c>
    </row>
  </sheetData>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229"/>
  <sheetViews>
    <sheetView showGridLines="0" workbookViewId="0">
      <pane ySplit="8" topLeftCell="A9" activePane="bottomLeft" state="frozen"/>
      <selection activeCell="B4" sqref="B4"/>
      <selection pane="bottomLeft" activeCell="B12" sqref="B12"/>
    </sheetView>
  </sheetViews>
  <sheetFormatPr defaultColWidth="9.140625" defaultRowHeight="12.75"/>
  <cols>
    <col min="1" max="1" width="3.28515625" style="395" customWidth="1"/>
    <col min="2" max="3" width="10.7109375" style="395" customWidth="1"/>
    <col min="4" max="4" width="40.7109375" style="395" customWidth="1"/>
    <col min="5" max="7" width="11.7109375" style="395" customWidth="1"/>
    <col min="8" max="8" width="10.7109375" style="395" customWidth="1"/>
    <col min="9" max="9" width="8.7109375" style="395" customWidth="1"/>
    <col min="10" max="11" width="9.42578125" style="395" bestFit="1" customWidth="1"/>
    <col min="12" max="12" width="8.7109375" style="395" customWidth="1"/>
    <col min="13" max="13" width="21.7109375" style="395" customWidth="1"/>
    <col min="14" max="14" width="16.5703125" style="396" customWidth="1"/>
    <col min="15" max="16384" width="9.140625" style="395"/>
  </cols>
  <sheetData>
    <row r="1" spans="1:16" s="323" customFormat="1" ht="19.899999999999999" customHeight="1">
      <c r="A1" s="319" t="s">
        <v>221</v>
      </c>
      <c r="B1" s="320"/>
      <c r="C1" s="320"/>
      <c r="D1" s="321"/>
      <c r="E1" s="321"/>
      <c r="F1" s="321"/>
      <c r="G1" s="321"/>
      <c r="H1" s="321"/>
      <c r="I1" s="321"/>
      <c r="J1" s="321"/>
      <c r="K1" s="321"/>
      <c r="L1" s="322"/>
      <c r="M1" s="112"/>
      <c r="N1" s="324"/>
    </row>
    <row r="2" spans="1:16" s="323" customFormat="1" ht="19.899999999999999" customHeight="1">
      <c r="A2" s="325" t="str">
        <f>IF('Workbook Set-up'!B4="","[Name of LME/MCO]",'Workbook Set-up'!B4)</f>
        <v>[Name of LME/MCO]</v>
      </c>
      <c r="B2" s="326"/>
      <c r="C2" s="326"/>
      <c r="D2" s="327"/>
      <c r="E2" s="327"/>
      <c r="F2" s="327"/>
      <c r="G2" s="327"/>
      <c r="H2" s="327"/>
      <c r="I2" s="327"/>
      <c r="J2" s="327"/>
      <c r="K2" s="327"/>
      <c r="L2" s="328"/>
      <c r="N2" s="324"/>
    </row>
    <row r="3" spans="1:16" s="10" customFormat="1" ht="13.9" customHeight="1">
      <c r="A3" s="329"/>
      <c r="B3" s="91"/>
      <c r="C3" s="91"/>
      <c r="D3" s="91"/>
      <c r="E3" s="91"/>
      <c r="F3" s="91"/>
      <c r="G3" s="91"/>
      <c r="H3" s="91"/>
      <c r="I3" s="91"/>
      <c r="J3" s="91"/>
      <c r="K3" s="91"/>
      <c r="L3" s="330"/>
      <c r="N3" s="331"/>
    </row>
    <row r="4" spans="1:16" s="10" customFormat="1" ht="13.9" customHeight="1">
      <c r="A4" s="329"/>
      <c r="B4" s="332" t="s">
        <v>4</v>
      </c>
      <c r="C4" s="91"/>
      <c r="D4" s="333" t="str">
        <f>IF('Workbook Set-up'!B5="","",'Workbook Set-up'!B5)</f>
        <v/>
      </c>
      <c r="E4" s="91"/>
      <c r="F4" s="334" t="s">
        <v>8</v>
      </c>
      <c r="G4" s="91"/>
      <c r="H4" s="91"/>
      <c r="I4" s="335" t="str">
        <f>IF('Workbook Set-up'!B10="","",'Workbook Set-up'!B10)</f>
        <v/>
      </c>
      <c r="J4" s="336"/>
      <c r="K4" s="336"/>
      <c r="L4" s="330"/>
      <c r="N4" s="331"/>
    </row>
    <row r="5" spans="1:16" s="10" customFormat="1" ht="13.9" customHeight="1">
      <c r="A5" s="329"/>
      <c r="B5" s="332" t="s">
        <v>28</v>
      </c>
      <c r="C5" s="91"/>
      <c r="D5" s="333" t="str">
        <f>IF('Workbook Set-up'!B6="","",'Workbook Set-up'!B6)</f>
        <v/>
      </c>
      <c r="E5" s="91"/>
      <c r="F5" s="334" t="s">
        <v>12</v>
      </c>
      <c r="G5" s="337"/>
      <c r="H5" s="91"/>
      <c r="I5" s="335" t="str">
        <f>IF('Workbook Set-up'!B14="","",'Workbook Set-up'!B14)</f>
        <v/>
      </c>
      <c r="J5" s="336"/>
      <c r="K5" s="336"/>
      <c r="L5" s="330"/>
      <c r="N5" s="331"/>
    </row>
    <row r="6" spans="1:16" s="10" customFormat="1" ht="13.9" customHeight="1">
      <c r="A6" s="329"/>
      <c r="B6" s="332" t="s">
        <v>98</v>
      </c>
      <c r="C6" s="91"/>
      <c r="D6" s="338" t="str">
        <f>IF('Workbook Set-up'!B7="","",'Workbook Set-up'!B7)</f>
        <v/>
      </c>
      <c r="E6" s="91"/>
      <c r="F6" s="339" t="s">
        <v>29</v>
      </c>
      <c r="G6" s="91"/>
      <c r="H6" s="91"/>
      <c r="I6" s="333" t="str">
        <f>IF(AND('Workbook Set-up'!$B$12="",'Workbook Set-up'!$B$13=""),"",IF('Workbook Set-up'!$B$12='Workbook Set-up'!$B$13,TEXT('Workbook Set-up'!$B$12,"m/d/yyyy"),IF('Workbook Set-up'!$B$12&lt;&gt;'Workbook Set-up'!$B$13,TEXT('Workbook Set-up'!$B$12,"m/d/yyyy")&amp;" to "&amp;TEXT('Workbook Set-up'!$B$13,"m/d/yyyy"),"")))</f>
        <v/>
      </c>
      <c r="J6" s="336"/>
      <c r="K6" s="336"/>
      <c r="L6" s="330"/>
      <c r="N6" s="331"/>
    </row>
    <row r="7" spans="1:16" s="10" customFormat="1" ht="13.9" customHeight="1">
      <c r="A7" s="329"/>
      <c r="B7" s="340" t="s">
        <v>164</v>
      </c>
      <c r="C7" s="91"/>
      <c r="D7" s="333" t="str">
        <f>IF('Workbook Set-up'!B8="","",'Workbook Set-up'!B8&amp;"  /  "&amp;'Workbook Set-up'!B9)</f>
        <v/>
      </c>
      <c r="E7" s="91"/>
      <c r="F7" s="339" t="s">
        <v>9</v>
      </c>
      <c r="G7" s="91"/>
      <c r="H7" s="91"/>
      <c r="I7" s="338" t="str">
        <f>IF('Workbook Set-up'!B11="","",'Workbook Set-up'!B11)</f>
        <v/>
      </c>
      <c r="J7" s="336"/>
      <c r="K7" s="336"/>
      <c r="L7" s="330"/>
      <c r="M7" s="91"/>
      <c r="N7" s="341" t="s">
        <v>99</v>
      </c>
      <c r="O7" s="91"/>
    </row>
    <row r="8" spans="1:16" s="10" customFormat="1" ht="13.9" customHeight="1">
      <c r="A8" s="342"/>
      <c r="B8" s="343"/>
      <c r="C8" s="343"/>
      <c r="D8" s="343"/>
      <c r="E8" s="343"/>
      <c r="F8" s="343"/>
      <c r="G8" s="343"/>
      <c r="H8" s="343"/>
      <c r="I8" s="343"/>
      <c r="J8" s="343"/>
      <c r="K8" s="343"/>
      <c r="L8" s="344"/>
      <c r="N8" s="345" t="s">
        <v>100</v>
      </c>
    </row>
    <row r="9" spans="1:16" s="377" customFormat="1">
      <c r="A9" s="584"/>
      <c r="B9" s="565"/>
      <c r="C9" s="565"/>
      <c r="D9" s="565"/>
      <c r="E9" s="565"/>
      <c r="F9" s="565"/>
      <c r="G9" s="565"/>
      <c r="H9" s="565"/>
      <c r="I9" s="565"/>
      <c r="J9" s="565"/>
      <c r="K9" s="565"/>
      <c r="L9" s="585"/>
      <c r="N9" s="378" t="s">
        <v>16</v>
      </c>
    </row>
    <row r="10" spans="1:16" s="10" customFormat="1" ht="18">
      <c r="A10" s="389"/>
      <c r="B10" s="390" t="s">
        <v>222</v>
      </c>
      <c r="C10" s="391"/>
      <c r="D10" s="391"/>
      <c r="E10" s="391"/>
      <c r="F10" s="391"/>
      <c r="G10" s="391"/>
      <c r="H10" s="391"/>
      <c r="I10" s="391"/>
      <c r="J10" s="391"/>
      <c r="K10" s="391"/>
      <c r="L10" s="392"/>
      <c r="N10" s="378" t="s">
        <v>16</v>
      </c>
    </row>
    <row r="11" spans="1:16" s="10" customFormat="1">
      <c r="A11" s="329"/>
      <c r="B11" s="91"/>
      <c r="C11" s="91"/>
      <c r="D11" s="91"/>
      <c r="E11" s="91"/>
      <c r="F11" s="91"/>
      <c r="G11" s="91"/>
      <c r="H11" s="91"/>
      <c r="I11" s="91"/>
      <c r="J11" s="91"/>
      <c r="K11" s="91"/>
      <c r="L11" s="330"/>
      <c r="N11" s="378" t="s">
        <v>16</v>
      </c>
    </row>
    <row r="12" spans="1:16" s="10" customFormat="1">
      <c r="A12" s="329"/>
      <c r="B12" s="347" t="s">
        <v>183</v>
      </c>
      <c r="C12" s="91"/>
      <c r="D12" s="91"/>
      <c r="E12" s="91"/>
      <c r="F12" s="91"/>
      <c r="G12" s="91"/>
      <c r="H12" s="91"/>
      <c r="I12" s="91"/>
      <c r="J12" s="91"/>
      <c r="K12" s="91"/>
      <c r="L12" s="330"/>
      <c r="N12" s="378" t="s">
        <v>16</v>
      </c>
    </row>
    <row r="13" spans="1:16">
      <c r="A13" s="586"/>
      <c r="B13" s="568"/>
      <c r="C13" s="568"/>
      <c r="D13" s="568"/>
      <c r="E13" s="568"/>
      <c r="F13" s="568"/>
      <c r="G13" s="568"/>
      <c r="H13" s="568"/>
      <c r="I13" s="568"/>
      <c r="J13" s="568"/>
      <c r="K13" s="568"/>
      <c r="L13" s="594"/>
      <c r="N13" s="378" t="s">
        <v>16</v>
      </c>
    </row>
    <row r="14" spans="1:16" s="10" customFormat="1" ht="39" thickBot="1">
      <c r="A14" s="329"/>
      <c r="B14" s="577" t="s">
        <v>144</v>
      </c>
      <c r="C14" s="578"/>
      <c r="D14" s="579"/>
      <c r="E14" s="579"/>
      <c r="F14" s="579"/>
      <c r="G14" s="580"/>
      <c r="H14" s="581" t="s">
        <v>121</v>
      </c>
      <c r="I14" s="582" t="s">
        <v>36</v>
      </c>
      <c r="J14" s="582" t="s">
        <v>66</v>
      </c>
      <c r="K14" s="582" t="s">
        <v>67</v>
      </c>
      <c r="L14" s="583" t="s">
        <v>102</v>
      </c>
      <c r="N14" s="378" t="s">
        <v>16</v>
      </c>
    </row>
    <row r="15" spans="1:16" s="10" customFormat="1" ht="17.25" thickTop="1">
      <c r="A15" s="329"/>
      <c r="B15" s="597" t="s">
        <v>212</v>
      </c>
      <c r="C15" s="381"/>
      <c r="D15" s="343"/>
      <c r="E15" s="343"/>
      <c r="F15" s="343"/>
      <c r="G15" s="344"/>
      <c r="H15" s="567">
        <f>H63</f>
        <v>0</v>
      </c>
      <c r="I15" s="567">
        <f>I63</f>
        <v>0</v>
      </c>
      <c r="J15" s="567">
        <f>J63</f>
        <v>0</v>
      </c>
      <c r="K15" s="567">
        <f>K63</f>
        <v>0</v>
      </c>
      <c r="L15" s="591">
        <f t="shared" ref="L15:L22" si="0">IF(SUM(J15:K15)=0,0,J15/SUM(J15:K15))</f>
        <v>0</v>
      </c>
      <c r="M15" s="575"/>
      <c r="N15" s="378" t="s">
        <v>16</v>
      </c>
      <c r="P15" s="395"/>
    </row>
    <row r="16" spans="1:16" s="10" customFormat="1" ht="16.5">
      <c r="A16" s="329"/>
      <c r="B16" s="598" t="s">
        <v>213</v>
      </c>
      <c r="C16" s="565"/>
      <c r="D16" s="346"/>
      <c r="E16" s="346"/>
      <c r="F16" s="346"/>
      <c r="G16" s="373"/>
      <c r="H16" s="418">
        <f>H93</f>
        <v>0</v>
      </c>
      <c r="I16" s="418">
        <f>I93</f>
        <v>0</v>
      </c>
      <c r="J16" s="418">
        <f>J93</f>
        <v>0</v>
      </c>
      <c r="K16" s="418">
        <f>K93</f>
        <v>0</v>
      </c>
      <c r="L16" s="592">
        <f t="shared" si="0"/>
        <v>0</v>
      </c>
      <c r="M16" s="575"/>
      <c r="N16" s="378" t="s">
        <v>16</v>
      </c>
      <c r="P16" s="395"/>
    </row>
    <row r="17" spans="1:16" s="10" customFormat="1" ht="16.5">
      <c r="A17" s="329"/>
      <c r="B17" s="598" t="s">
        <v>214</v>
      </c>
      <c r="C17" s="565"/>
      <c r="D17" s="346"/>
      <c r="E17" s="346"/>
      <c r="F17" s="346"/>
      <c r="G17" s="373"/>
      <c r="H17" s="418">
        <f>H119</f>
        <v>0</v>
      </c>
      <c r="I17" s="418">
        <f>I119</f>
        <v>0</v>
      </c>
      <c r="J17" s="418">
        <f>J119</f>
        <v>0</v>
      </c>
      <c r="K17" s="418">
        <f>K119</f>
        <v>0</v>
      </c>
      <c r="L17" s="592">
        <f t="shared" si="0"/>
        <v>0</v>
      </c>
      <c r="M17" s="575"/>
      <c r="N17" s="378" t="s">
        <v>16</v>
      </c>
      <c r="P17" s="395"/>
    </row>
    <row r="18" spans="1:16" s="10" customFormat="1" ht="16.5">
      <c r="A18" s="329"/>
      <c r="B18" s="598" t="s">
        <v>215</v>
      </c>
      <c r="C18" s="565"/>
      <c r="D18" s="346"/>
      <c r="E18" s="346"/>
      <c r="F18" s="346"/>
      <c r="G18" s="373"/>
      <c r="H18" s="418">
        <f>H134</f>
        <v>0</v>
      </c>
      <c r="I18" s="418">
        <f>I134</f>
        <v>0</v>
      </c>
      <c r="J18" s="418">
        <f>J134</f>
        <v>0</v>
      </c>
      <c r="K18" s="418">
        <f>K134</f>
        <v>0</v>
      </c>
      <c r="L18" s="592">
        <f t="shared" si="0"/>
        <v>0</v>
      </c>
      <c r="M18" s="575"/>
      <c r="N18" s="378" t="s">
        <v>16</v>
      </c>
      <c r="P18" s="395"/>
    </row>
    <row r="19" spans="1:16" s="10" customFormat="1" ht="16.5">
      <c r="A19" s="329"/>
      <c r="B19" s="598" t="s">
        <v>216</v>
      </c>
      <c r="C19" s="565"/>
      <c r="D19" s="346"/>
      <c r="E19" s="346"/>
      <c r="F19" s="346"/>
      <c r="G19" s="373"/>
      <c r="H19" s="418">
        <f>H161</f>
        <v>0</v>
      </c>
      <c r="I19" s="418">
        <f>I161</f>
        <v>0</v>
      </c>
      <c r="J19" s="418">
        <f>J161</f>
        <v>0</v>
      </c>
      <c r="K19" s="418">
        <f>K161</f>
        <v>0</v>
      </c>
      <c r="L19" s="592">
        <f t="shared" si="0"/>
        <v>0</v>
      </c>
      <c r="M19" s="575"/>
      <c r="N19" s="378" t="s">
        <v>16</v>
      </c>
      <c r="P19" s="395"/>
    </row>
    <row r="20" spans="1:16" s="731" customFormat="1" ht="16.5">
      <c r="A20" s="727"/>
      <c r="B20" s="598" t="s">
        <v>217</v>
      </c>
      <c r="C20" s="728"/>
      <c r="D20" s="729"/>
      <c r="E20" s="729"/>
      <c r="F20" s="729"/>
      <c r="G20" s="730"/>
      <c r="H20" s="418">
        <f>H196</f>
        <v>0</v>
      </c>
      <c r="I20" s="418">
        <f>I196</f>
        <v>0</v>
      </c>
      <c r="J20" s="418">
        <f>J196</f>
        <v>0</v>
      </c>
      <c r="K20" s="418">
        <f>K196</f>
        <v>0</v>
      </c>
      <c r="L20" s="592">
        <f t="shared" ref="L20" si="1">IF(SUM(J20:K20)=0,0,J20/SUM(J20:K20))</f>
        <v>0</v>
      </c>
      <c r="M20" s="576"/>
      <c r="N20" s="378" t="s">
        <v>16</v>
      </c>
    </row>
    <row r="21" spans="1:16" ht="17.25" thickBot="1">
      <c r="A21" s="586"/>
      <c r="B21" s="599" t="s">
        <v>563</v>
      </c>
      <c r="C21" s="572"/>
      <c r="D21" s="573"/>
      <c r="E21" s="573"/>
      <c r="F21" s="573"/>
      <c r="G21" s="574"/>
      <c r="H21" s="725">
        <f>H227</f>
        <v>0</v>
      </c>
      <c r="I21" s="725">
        <f>I227</f>
        <v>0</v>
      </c>
      <c r="J21" s="725">
        <f>J227</f>
        <v>0</v>
      </c>
      <c r="K21" s="725">
        <f>K227</f>
        <v>0</v>
      </c>
      <c r="L21" s="726">
        <f t="shared" si="0"/>
        <v>0</v>
      </c>
      <c r="M21" s="576"/>
      <c r="N21" s="378" t="s">
        <v>16</v>
      </c>
    </row>
    <row r="22" spans="1:16" ht="13.5" thickTop="1">
      <c r="A22" s="586"/>
      <c r="B22" s="568"/>
      <c r="C22" s="568"/>
      <c r="D22" s="568"/>
      <c r="E22" s="568"/>
      <c r="F22" s="568"/>
      <c r="G22" s="568"/>
      <c r="H22" s="571">
        <f>SUM(H15:H21)</f>
        <v>0</v>
      </c>
      <c r="I22" s="571">
        <f>SUM(I15:I21)</f>
        <v>0</v>
      </c>
      <c r="J22" s="571">
        <f>SUM(J15:J21)</f>
        <v>0</v>
      </c>
      <c r="K22" s="571">
        <f>SUM(K15:K21)</f>
        <v>0</v>
      </c>
      <c r="L22" s="593">
        <f t="shared" si="0"/>
        <v>0</v>
      </c>
      <c r="N22" s="378" t="s">
        <v>16</v>
      </c>
    </row>
    <row r="23" spans="1:16">
      <c r="A23" s="586"/>
      <c r="B23" s="568"/>
      <c r="C23" s="568"/>
      <c r="D23" s="568"/>
      <c r="E23" s="568"/>
      <c r="F23" s="568"/>
      <c r="G23" s="568"/>
      <c r="H23" s="566"/>
      <c r="I23" s="566"/>
      <c r="J23" s="566"/>
      <c r="K23" s="566"/>
      <c r="L23" s="570"/>
      <c r="N23" s="378" t="s">
        <v>16</v>
      </c>
    </row>
    <row r="24" spans="1:16">
      <c r="A24" s="586"/>
      <c r="B24" s="568"/>
      <c r="C24" s="568"/>
      <c r="D24" s="568"/>
      <c r="E24" s="568"/>
      <c r="F24" s="568"/>
      <c r="G24" s="568"/>
      <c r="H24" s="568"/>
      <c r="I24" s="568"/>
      <c r="J24" s="568"/>
      <c r="K24" s="568"/>
      <c r="L24" s="569"/>
      <c r="N24" s="378" t="s">
        <v>16</v>
      </c>
    </row>
    <row r="25" spans="1:16" s="10" customFormat="1" ht="39" thickBot="1">
      <c r="A25" s="329"/>
      <c r="B25" s="91"/>
      <c r="C25" s="91"/>
      <c r="D25" s="91"/>
      <c r="E25" s="91"/>
      <c r="F25" s="91"/>
      <c r="G25" s="91"/>
      <c r="H25" s="348" t="s">
        <v>121</v>
      </c>
      <c r="I25" s="349" t="s">
        <v>36</v>
      </c>
      <c r="J25" s="349" t="s">
        <v>66</v>
      </c>
      <c r="K25" s="349" t="s">
        <v>67</v>
      </c>
      <c r="L25" s="361" t="s">
        <v>102</v>
      </c>
      <c r="N25" s="378" t="s">
        <v>16</v>
      </c>
    </row>
    <row r="26" spans="1:16" s="10" customFormat="1" ht="20.100000000000001" customHeight="1" thickTop="1" thickBot="1">
      <c r="A26" s="329"/>
      <c r="B26" s="347" t="s">
        <v>183</v>
      </c>
      <c r="C26" s="91"/>
      <c r="D26" s="393"/>
      <c r="E26" s="91"/>
      <c r="F26" s="91"/>
      <c r="G26" s="91"/>
      <c r="H26" s="480">
        <f>H22</f>
        <v>0</v>
      </c>
      <c r="I26" s="481">
        <f>I22</f>
        <v>0</v>
      </c>
      <c r="J26" s="481">
        <f>J22</f>
        <v>0</v>
      </c>
      <c r="K26" s="481">
        <f>K22</f>
        <v>0</v>
      </c>
      <c r="L26" s="482">
        <f>IF(SUM(J26:K26)=0,0,J26/SUM(J26:K26))</f>
        <v>0</v>
      </c>
      <c r="N26" s="378" t="s">
        <v>16</v>
      </c>
    </row>
    <row r="27" spans="1:16" s="10" customFormat="1">
      <c r="A27" s="329"/>
      <c r="B27" s="91"/>
      <c r="C27" s="91"/>
      <c r="D27" s="91"/>
      <c r="E27" s="91"/>
      <c r="F27" s="91"/>
      <c r="G27" s="91"/>
      <c r="H27" s="91"/>
      <c r="I27" s="91"/>
      <c r="J27" s="91"/>
      <c r="K27" s="91"/>
      <c r="L27" s="330"/>
      <c r="N27" s="378" t="s">
        <v>16</v>
      </c>
    </row>
    <row r="28" spans="1:16" s="10" customFormat="1" ht="20.100000000000001" customHeight="1">
      <c r="A28" s="329"/>
      <c r="B28" s="91"/>
      <c r="C28" s="91"/>
      <c r="D28" s="91"/>
      <c r="E28" s="91"/>
      <c r="F28" s="91"/>
      <c r="G28" s="91"/>
      <c r="H28" s="483" t="str">
        <f>IF(H26=0,"",IF(L26&gt;=0.85,"PROVIDER MET THE 85% THRESHOLD","PROVIDER DID NOT MEET THE 85% THRESHOLD"))</f>
        <v/>
      </c>
      <c r="I28" s="484"/>
      <c r="J28" s="484"/>
      <c r="K28" s="484"/>
      <c r="L28" s="485"/>
      <c r="N28" s="378" t="s">
        <v>16</v>
      </c>
    </row>
    <row r="29" spans="1:16" s="10" customFormat="1">
      <c r="A29" s="329"/>
      <c r="B29" s="347" t="s">
        <v>122</v>
      </c>
      <c r="C29" s="91"/>
      <c r="D29" s="91"/>
      <c r="E29" s="91"/>
      <c r="F29" s="91"/>
      <c r="G29" s="91"/>
      <c r="H29" s="91"/>
      <c r="I29" s="91"/>
      <c r="J29" s="91"/>
      <c r="K29" s="91"/>
      <c r="L29" s="330"/>
      <c r="N29" s="378" t="s">
        <v>16</v>
      </c>
    </row>
    <row r="30" spans="1:16" s="10" customFormat="1">
      <c r="A30" s="329"/>
      <c r="B30" s="347" t="s">
        <v>123</v>
      </c>
      <c r="C30" s="91"/>
      <c r="D30" s="91"/>
      <c r="E30" s="91"/>
      <c r="F30" s="91"/>
      <c r="G30" s="91"/>
      <c r="H30" s="91"/>
      <c r="I30" s="91"/>
      <c r="J30" s="91"/>
      <c r="K30" s="91"/>
      <c r="L30" s="330"/>
      <c r="N30" s="378" t="s">
        <v>16</v>
      </c>
    </row>
    <row r="31" spans="1:16" s="10" customFormat="1">
      <c r="A31" s="329"/>
      <c r="B31" s="587" t="s">
        <v>219</v>
      </c>
      <c r="C31" s="588"/>
      <c r="D31" s="588"/>
      <c r="E31" s="588"/>
      <c r="F31" s="588"/>
      <c r="G31" s="588"/>
      <c r="H31" s="588"/>
      <c r="I31" s="91"/>
      <c r="J31" s="91"/>
      <c r="K31" s="91"/>
      <c r="L31" s="330"/>
      <c r="N31" s="378" t="s">
        <v>16</v>
      </c>
    </row>
    <row r="32" spans="1:16" s="10" customFormat="1">
      <c r="A32" s="329"/>
      <c r="B32" s="589" t="s">
        <v>220</v>
      </c>
      <c r="C32" s="590"/>
      <c r="D32" s="590"/>
      <c r="E32" s="590"/>
      <c r="F32" s="590"/>
      <c r="G32" s="590"/>
      <c r="H32" s="590"/>
      <c r="I32" s="91"/>
      <c r="J32" s="91"/>
      <c r="K32" s="91"/>
      <c r="L32" s="330"/>
      <c r="N32" s="378" t="s">
        <v>16</v>
      </c>
    </row>
    <row r="33" spans="1:14" s="10" customFormat="1" ht="15" customHeight="1">
      <c r="A33" s="329"/>
      <c r="B33" s="347" t="s">
        <v>218</v>
      </c>
      <c r="C33" s="91"/>
      <c r="D33" s="91"/>
      <c r="E33" s="91"/>
      <c r="F33" s="91"/>
      <c r="G33" s="91"/>
      <c r="H33" s="91"/>
      <c r="I33" s="91"/>
      <c r="J33" s="91"/>
      <c r="K33" s="91"/>
      <c r="L33" s="330"/>
      <c r="N33" s="378" t="s">
        <v>16</v>
      </c>
    </row>
    <row r="34" spans="1:14" s="10" customFormat="1">
      <c r="A34" s="342"/>
      <c r="B34" s="343"/>
      <c r="C34" s="343"/>
      <c r="D34" s="343"/>
      <c r="E34" s="343"/>
      <c r="F34" s="343"/>
      <c r="G34" s="343"/>
      <c r="H34" s="343"/>
      <c r="I34" s="343"/>
      <c r="J34" s="343"/>
      <c r="K34" s="343"/>
      <c r="L34" s="344"/>
      <c r="N34" s="378" t="s">
        <v>16</v>
      </c>
    </row>
    <row r="35" spans="1:14" s="10" customFormat="1" ht="18">
      <c r="A35" s="389"/>
      <c r="B35" s="390" t="s">
        <v>223</v>
      </c>
      <c r="C35" s="391"/>
      <c r="D35" s="391"/>
      <c r="E35" s="391"/>
      <c r="F35" s="391"/>
      <c r="G35" s="391"/>
      <c r="H35" s="391"/>
      <c r="I35" s="391"/>
      <c r="J35" s="391"/>
      <c r="K35" s="391"/>
      <c r="L35" s="392"/>
      <c r="N35" s="378" t="s">
        <v>16</v>
      </c>
    </row>
    <row r="36" spans="1:14" s="10" customFormat="1" ht="13.9" customHeight="1">
      <c r="A36" s="342"/>
      <c r="B36" s="91"/>
      <c r="C36" s="91"/>
      <c r="D36" s="91"/>
      <c r="E36" s="91"/>
      <c r="F36" s="91"/>
      <c r="G36" s="91"/>
      <c r="H36" s="91"/>
      <c r="I36" s="91"/>
      <c r="J36" s="91"/>
      <c r="K36" s="91"/>
      <c r="L36" s="344"/>
      <c r="N36" s="378" t="s">
        <v>16</v>
      </c>
    </row>
    <row r="37" spans="1:14" s="10" customFormat="1" ht="15.75">
      <c r="A37" s="367"/>
      <c r="B37" s="368" t="s">
        <v>17</v>
      </c>
      <c r="C37" s="368"/>
      <c r="D37" s="368"/>
      <c r="E37" s="368"/>
      <c r="F37" s="368"/>
      <c r="G37" s="368"/>
      <c r="H37" s="368"/>
      <c r="I37" s="368"/>
      <c r="J37" s="368"/>
      <c r="K37" s="368"/>
      <c r="L37" s="369"/>
      <c r="N37" s="331">
        <f>'Workbook Set-up'!$B$19</f>
        <v>0</v>
      </c>
    </row>
    <row r="38" spans="1:14" s="10" customFormat="1">
      <c r="A38" s="329"/>
      <c r="B38" s="91"/>
      <c r="C38" s="91"/>
      <c r="D38" s="91"/>
      <c r="E38" s="91"/>
      <c r="F38" s="91"/>
      <c r="G38" s="91"/>
      <c r="H38" s="91"/>
      <c r="I38" s="91"/>
      <c r="J38" s="91"/>
      <c r="K38" s="91"/>
      <c r="L38" s="330"/>
      <c r="N38" s="331">
        <f>'Workbook Set-up'!$B$19</f>
        <v>0</v>
      </c>
    </row>
    <row r="39" spans="1:14" s="10" customFormat="1" ht="26.25" thickBot="1">
      <c r="A39" s="329"/>
      <c r="B39" s="347" t="s">
        <v>598</v>
      </c>
      <c r="C39" s="91"/>
      <c r="D39" s="91"/>
      <c r="E39" s="91"/>
      <c r="F39" s="91"/>
      <c r="G39" s="91"/>
      <c r="H39" s="348" t="s">
        <v>103</v>
      </c>
      <c r="I39" s="349" t="s">
        <v>36</v>
      </c>
      <c r="J39" s="349" t="s">
        <v>66</v>
      </c>
      <c r="K39" s="349" t="s">
        <v>67</v>
      </c>
      <c r="L39" s="349" t="s">
        <v>102</v>
      </c>
      <c r="N39" s="331">
        <f>'Workbook Set-up'!$B$19</f>
        <v>0</v>
      </c>
    </row>
    <row r="40" spans="1:14" s="10" customFormat="1" ht="13.5" thickTop="1">
      <c r="A40" s="329">
        <v>1</v>
      </c>
      <c r="B40" s="355" t="s">
        <v>588</v>
      </c>
      <c r="C40" s="91"/>
      <c r="D40" s="91"/>
      <c r="E40" s="91"/>
      <c r="F40" s="91"/>
      <c r="G40" s="91"/>
      <c r="H40" s="351">
        <f>J40+K40</f>
        <v>0</v>
      </c>
      <c r="I40" s="351">
        <f>'Post-Payment Generic Tool'!AK9</f>
        <v>0</v>
      </c>
      <c r="J40" s="351">
        <f>'Post-Payment Generic Tool'!AG9</f>
        <v>0</v>
      </c>
      <c r="K40" s="351">
        <f>'Post-Payment Generic Tool'!AI9</f>
        <v>0</v>
      </c>
      <c r="L40" s="352">
        <f>'Post-Payment Generic Tool'!AH9</f>
        <v>0</v>
      </c>
      <c r="N40" s="331">
        <f>'Workbook Set-up'!$B$19</f>
        <v>0</v>
      </c>
    </row>
    <row r="41" spans="1:14" s="10" customFormat="1">
      <c r="A41" s="329">
        <v>2</v>
      </c>
      <c r="B41" s="355" t="s">
        <v>589</v>
      </c>
      <c r="C41" s="91"/>
      <c r="D41" s="91"/>
      <c r="E41" s="91"/>
      <c r="F41" s="91"/>
      <c r="G41" s="91"/>
      <c r="H41" s="351">
        <f t="shared" ref="H41:H45" si="2">J41+K41</f>
        <v>0</v>
      </c>
      <c r="I41" s="351">
        <f>'Post-Payment Generic Tool'!AK10</f>
        <v>0</v>
      </c>
      <c r="J41" s="351">
        <f>'Post-Payment Generic Tool'!AG10</f>
        <v>0</v>
      </c>
      <c r="K41" s="351">
        <f>'Post-Payment Generic Tool'!AI10</f>
        <v>0</v>
      </c>
      <c r="L41" s="352">
        <f>'Post-Payment Generic Tool'!AH10</f>
        <v>0</v>
      </c>
      <c r="N41" s="331">
        <f>'Workbook Set-up'!$B$19</f>
        <v>0</v>
      </c>
    </row>
    <row r="42" spans="1:14" s="10" customFormat="1">
      <c r="A42" s="329">
        <v>3</v>
      </c>
      <c r="B42" s="355" t="s">
        <v>593</v>
      </c>
      <c r="C42" s="91"/>
      <c r="D42" s="91"/>
      <c r="E42" s="91"/>
      <c r="F42" s="91"/>
      <c r="G42" s="91"/>
      <c r="H42" s="351">
        <f t="shared" si="2"/>
        <v>0</v>
      </c>
      <c r="I42" s="351">
        <f>'Post-Payment Generic Tool'!AK11</f>
        <v>0</v>
      </c>
      <c r="J42" s="351">
        <f>'Post-Payment Generic Tool'!AG11</f>
        <v>0</v>
      </c>
      <c r="K42" s="351">
        <f>'Post-Payment Generic Tool'!AI11</f>
        <v>0</v>
      </c>
      <c r="L42" s="352">
        <f>'Post-Payment Generic Tool'!AH11</f>
        <v>0</v>
      </c>
      <c r="N42" s="331">
        <f>'Workbook Set-up'!$B$19</f>
        <v>0</v>
      </c>
    </row>
    <row r="43" spans="1:14" s="10" customFormat="1">
      <c r="A43" s="329"/>
      <c r="B43" s="370"/>
      <c r="C43" s="91"/>
      <c r="D43" s="91"/>
      <c r="E43" s="91"/>
      <c r="F43" s="91"/>
      <c r="G43" s="91"/>
      <c r="H43" s="362"/>
      <c r="I43" s="362"/>
      <c r="J43" s="362"/>
      <c r="K43" s="362"/>
      <c r="L43" s="366"/>
      <c r="N43" s="331">
        <f>'Workbook Set-up'!$B$20</f>
        <v>0</v>
      </c>
    </row>
    <row r="44" spans="1:14" s="10" customFormat="1" ht="26.25" thickBot="1">
      <c r="A44" s="329"/>
      <c r="B44" s="371" t="s">
        <v>599</v>
      </c>
      <c r="C44" s="91"/>
      <c r="D44" s="91"/>
      <c r="E44" s="91"/>
      <c r="F44" s="91"/>
      <c r="G44" s="91"/>
      <c r="H44" s="348" t="s">
        <v>103</v>
      </c>
      <c r="I44" s="349" t="s">
        <v>36</v>
      </c>
      <c r="J44" s="349" t="s">
        <v>66</v>
      </c>
      <c r="K44" s="349" t="s">
        <v>67</v>
      </c>
      <c r="L44" s="349" t="s">
        <v>102</v>
      </c>
      <c r="N44" s="331">
        <f>'Workbook Set-up'!$B$20</f>
        <v>0</v>
      </c>
    </row>
    <row r="45" spans="1:14" s="10" customFormat="1" ht="13.5" thickTop="1">
      <c r="A45" s="329">
        <v>4</v>
      </c>
      <c r="B45" s="355" t="s">
        <v>211</v>
      </c>
      <c r="C45" s="91"/>
      <c r="D45" s="91"/>
      <c r="E45" s="91"/>
      <c r="F45" s="91"/>
      <c r="G45" s="91"/>
      <c r="H45" s="351">
        <f t="shared" si="2"/>
        <v>0</v>
      </c>
      <c r="I45" s="351">
        <f>'Post-Payment Generic Tool'!AK13</f>
        <v>0</v>
      </c>
      <c r="J45" s="351">
        <f>'Post-Payment Generic Tool'!AG13</f>
        <v>0</v>
      </c>
      <c r="K45" s="351">
        <f>'Post-Payment Generic Tool'!AI13</f>
        <v>0</v>
      </c>
      <c r="L45" s="352">
        <f>'Post-Payment Generic Tool'!AH13</f>
        <v>0</v>
      </c>
      <c r="N45" s="331">
        <f>'Workbook Set-up'!$B$19</f>
        <v>0</v>
      </c>
    </row>
    <row r="46" spans="1:14" s="10" customFormat="1">
      <c r="A46" s="329">
        <v>5</v>
      </c>
      <c r="B46" s="355" t="s">
        <v>204</v>
      </c>
      <c r="C46" s="91"/>
      <c r="D46" s="91"/>
      <c r="E46" s="91"/>
      <c r="F46" s="91"/>
      <c r="G46" s="91"/>
      <c r="H46" s="351">
        <f>J46+K46</f>
        <v>0</v>
      </c>
      <c r="I46" s="351">
        <f>'Post-Payment Generic Tool'!AK14</f>
        <v>0</v>
      </c>
      <c r="J46" s="351">
        <f>'Post-Payment Generic Tool'!AG14</f>
        <v>0</v>
      </c>
      <c r="K46" s="351">
        <f>'Post-Payment Generic Tool'!AI14</f>
        <v>0</v>
      </c>
      <c r="L46" s="352">
        <f>'Post-Payment Generic Tool'!AH14</f>
        <v>0</v>
      </c>
      <c r="N46" s="331">
        <f>'Workbook Set-up'!$B$19</f>
        <v>0</v>
      </c>
    </row>
    <row r="47" spans="1:14" s="10" customFormat="1">
      <c r="A47" s="329">
        <v>6</v>
      </c>
      <c r="B47" s="350" t="s">
        <v>251</v>
      </c>
      <c r="C47" s="91"/>
      <c r="D47" s="91"/>
      <c r="E47" s="91"/>
      <c r="F47" s="91"/>
      <c r="G47" s="91"/>
      <c r="H47" s="351">
        <f>J47+K47</f>
        <v>0</v>
      </c>
      <c r="I47" s="351">
        <f>'Post-Payment Generic Tool'!AK17</f>
        <v>0</v>
      </c>
      <c r="J47" s="351">
        <f>'Post-Payment Generic Tool'!AG17</f>
        <v>0</v>
      </c>
      <c r="K47" s="351">
        <f>'Post-Payment Generic Tool'!AI17</f>
        <v>0</v>
      </c>
      <c r="L47" s="352">
        <f>'Post-Payment Generic Tool'!AH17</f>
        <v>0</v>
      </c>
      <c r="N47" s="331">
        <f>'Workbook Set-up'!$B$19</f>
        <v>0</v>
      </c>
    </row>
    <row r="48" spans="1:14" s="10" customFormat="1">
      <c r="A48" s="329">
        <v>7</v>
      </c>
      <c r="B48" s="355" t="s">
        <v>210</v>
      </c>
      <c r="C48" s="91"/>
      <c r="D48" s="91"/>
      <c r="E48" s="91"/>
      <c r="F48" s="91"/>
      <c r="G48" s="91"/>
      <c r="H48" s="351">
        <f t="shared" ref="H48:H62" si="3">J48+K48</f>
        <v>0</v>
      </c>
      <c r="I48" s="351">
        <f>'Post-Payment Generic Tool'!AK18</f>
        <v>0</v>
      </c>
      <c r="J48" s="351">
        <f>'Post-Payment Generic Tool'!AG18</f>
        <v>0</v>
      </c>
      <c r="K48" s="351">
        <f>'Post-Payment Generic Tool'!AI18</f>
        <v>0</v>
      </c>
      <c r="L48" s="352">
        <f>'Post-Payment Generic Tool'!AH18</f>
        <v>0</v>
      </c>
      <c r="N48" s="331">
        <f>'Workbook Set-up'!$B$19</f>
        <v>0</v>
      </c>
    </row>
    <row r="49" spans="1:14" s="10" customFormat="1">
      <c r="A49" s="329">
        <v>8</v>
      </c>
      <c r="B49" s="355" t="s">
        <v>105</v>
      </c>
      <c r="C49" s="91"/>
      <c r="D49" s="91"/>
      <c r="E49" s="91"/>
      <c r="F49" s="91"/>
      <c r="G49" s="91"/>
      <c r="H49" s="351">
        <f t="shared" si="3"/>
        <v>0</v>
      </c>
      <c r="I49" s="351">
        <f>'Post-Payment Generic Tool'!AK19</f>
        <v>0</v>
      </c>
      <c r="J49" s="351">
        <f>'Post-Payment Generic Tool'!AG19</f>
        <v>0</v>
      </c>
      <c r="K49" s="351">
        <f>'Post-Payment Generic Tool'!AI19</f>
        <v>0</v>
      </c>
      <c r="L49" s="352">
        <f>'Post-Payment Generic Tool'!AH19</f>
        <v>0</v>
      </c>
      <c r="N49" s="331">
        <f>'Workbook Set-up'!$B$19</f>
        <v>0</v>
      </c>
    </row>
    <row r="50" spans="1:14" s="10" customFormat="1">
      <c r="A50" s="329">
        <v>9</v>
      </c>
      <c r="B50" s="355" t="s">
        <v>252</v>
      </c>
      <c r="C50" s="91"/>
      <c r="D50" s="91"/>
      <c r="E50" s="91"/>
      <c r="F50" s="91"/>
      <c r="G50" s="91"/>
      <c r="H50" s="351">
        <f t="shared" si="3"/>
        <v>0</v>
      </c>
      <c r="I50" s="351">
        <f>'Post-Payment Generic Tool'!AK20</f>
        <v>0</v>
      </c>
      <c r="J50" s="351">
        <f>'Post-Payment Generic Tool'!AG20</f>
        <v>0</v>
      </c>
      <c r="K50" s="351">
        <f>'Post-Payment Generic Tool'!AI20</f>
        <v>0</v>
      </c>
      <c r="L50" s="352">
        <f>'Post-Payment Generic Tool'!AH20</f>
        <v>0</v>
      </c>
      <c r="N50" s="331">
        <f>'Workbook Set-up'!$B$19</f>
        <v>0</v>
      </c>
    </row>
    <row r="51" spans="1:14" s="10" customFormat="1">
      <c r="A51" s="329">
        <v>10</v>
      </c>
      <c r="B51" s="355" t="s">
        <v>595</v>
      </c>
      <c r="C51" s="91"/>
      <c r="D51" s="91"/>
      <c r="E51" s="91"/>
      <c r="F51" s="91"/>
      <c r="G51" s="91"/>
      <c r="H51" s="351">
        <f t="shared" ref="H51:H53" si="4">J51+K51</f>
        <v>0</v>
      </c>
      <c r="I51" s="351">
        <f>'Post-Payment Generic Tool'!AK21</f>
        <v>0</v>
      </c>
      <c r="J51" s="351">
        <f>'Post-Payment Generic Tool'!AG21</f>
        <v>0</v>
      </c>
      <c r="K51" s="351">
        <f>'Post-Payment Generic Tool'!AI21</f>
        <v>0</v>
      </c>
      <c r="L51" s="352">
        <f>'Post-Payment Generic Tool'!AH21</f>
        <v>0</v>
      </c>
      <c r="N51" s="331">
        <f>'Workbook Set-up'!$B$19</f>
        <v>0</v>
      </c>
    </row>
    <row r="52" spans="1:14" s="10" customFormat="1">
      <c r="A52" s="329">
        <v>11</v>
      </c>
      <c r="B52" s="355" t="s">
        <v>594</v>
      </c>
      <c r="C52" s="91"/>
      <c r="D52" s="91"/>
      <c r="E52" s="91"/>
      <c r="F52" s="91"/>
      <c r="G52" s="91"/>
      <c r="H52" s="351">
        <f t="shared" si="4"/>
        <v>0</v>
      </c>
      <c r="I52" s="351">
        <f>'Post-Payment Generic Tool'!AK22</f>
        <v>0</v>
      </c>
      <c r="J52" s="351">
        <f>'Post-Payment Generic Tool'!AG22</f>
        <v>0</v>
      </c>
      <c r="K52" s="351">
        <f>'Post-Payment Generic Tool'!AI22</f>
        <v>0</v>
      </c>
      <c r="L52" s="352">
        <f>'Post-Payment Generic Tool'!AH22</f>
        <v>0</v>
      </c>
      <c r="N52" s="331">
        <f>'Workbook Set-up'!$B$19</f>
        <v>0</v>
      </c>
    </row>
    <row r="53" spans="1:14" s="10" customFormat="1">
      <c r="A53" s="329">
        <v>12</v>
      </c>
      <c r="B53" s="355" t="s">
        <v>253</v>
      </c>
      <c r="C53" s="91"/>
      <c r="D53" s="91"/>
      <c r="E53" s="91"/>
      <c r="F53" s="91"/>
      <c r="G53" s="91"/>
      <c r="H53" s="351">
        <f t="shared" si="4"/>
        <v>0</v>
      </c>
      <c r="I53" s="351">
        <f>'Post-Payment Generic Tool'!AK23</f>
        <v>0</v>
      </c>
      <c r="J53" s="351">
        <f>'Post-Payment Generic Tool'!AG23</f>
        <v>0</v>
      </c>
      <c r="K53" s="351">
        <f>'Post-Payment Generic Tool'!AI23</f>
        <v>0</v>
      </c>
      <c r="L53" s="352">
        <f>'Post-Payment Generic Tool'!AH23</f>
        <v>0</v>
      </c>
      <c r="N53" s="331">
        <f>'Workbook Set-up'!$B$19</f>
        <v>0</v>
      </c>
    </row>
    <row r="54" spans="1:14" s="10" customFormat="1">
      <c r="A54" s="329">
        <v>13</v>
      </c>
      <c r="B54" s="355" t="s">
        <v>73</v>
      </c>
      <c r="C54" s="91"/>
      <c r="D54" s="91"/>
      <c r="E54" s="91"/>
      <c r="F54" s="91"/>
      <c r="G54" s="91"/>
      <c r="H54" s="351">
        <f t="shared" si="3"/>
        <v>0</v>
      </c>
      <c r="I54" s="351">
        <f>'Post-Payment Generic Tool'!AK24</f>
        <v>0</v>
      </c>
      <c r="J54" s="351">
        <f>'Post-Payment Generic Tool'!AG24</f>
        <v>0</v>
      </c>
      <c r="K54" s="351">
        <f>'Post-Payment Generic Tool'!AI24</f>
        <v>0</v>
      </c>
      <c r="L54" s="352">
        <f>'Post-Payment Generic Tool'!AH24</f>
        <v>0</v>
      </c>
      <c r="N54" s="331">
        <f>'Workbook Set-up'!$B$19</f>
        <v>0</v>
      </c>
    </row>
    <row r="55" spans="1:14" s="10" customFormat="1">
      <c r="A55" s="329">
        <v>14</v>
      </c>
      <c r="B55" s="355" t="s">
        <v>254</v>
      </c>
      <c r="C55" s="91"/>
      <c r="D55" s="91"/>
      <c r="E55" s="91"/>
      <c r="F55" s="91"/>
      <c r="G55" s="91"/>
      <c r="H55" s="351">
        <f t="shared" si="3"/>
        <v>0</v>
      </c>
      <c r="I55" s="351">
        <f>'Post-Payment Generic Tool'!AK25</f>
        <v>0</v>
      </c>
      <c r="J55" s="351">
        <f>'Post-Payment Generic Tool'!AG25</f>
        <v>0</v>
      </c>
      <c r="K55" s="351">
        <f>'Post-Payment Generic Tool'!AI25</f>
        <v>0</v>
      </c>
      <c r="L55" s="352">
        <f>'Post-Payment Generic Tool'!AH25</f>
        <v>0</v>
      </c>
      <c r="N55" s="331">
        <f>'Workbook Set-up'!$B$19</f>
        <v>0</v>
      </c>
    </row>
    <row r="56" spans="1:14" s="10" customFormat="1">
      <c r="A56" s="329">
        <v>15</v>
      </c>
      <c r="B56" s="355" t="s">
        <v>74</v>
      </c>
      <c r="C56" s="91"/>
      <c r="D56" s="91"/>
      <c r="E56" s="91"/>
      <c r="F56" s="91"/>
      <c r="G56" s="91"/>
      <c r="H56" s="351">
        <f t="shared" si="3"/>
        <v>0</v>
      </c>
      <c r="I56" s="351">
        <f>'Post-Payment Generic Tool'!AK26</f>
        <v>0</v>
      </c>
      <c r="J56" s="351">
        <f>'Post-Payment Generic Tool'!AG26</f>
        <v>0</v>
      </c>
      <c r="K56" s="351">
        <f>'Post-Payment Generic Tool'!AI26</f>
        <v>0</v>
      </c>
      <c r="L56" s="352">
        <f>'Post-Payment Generic Tool'!AH26</f>
        <v>0</v>
      </c>
      <c r="N56" s="331">
        <f>'Workbook Set-up'!$B$19</f>
        <v>0</v>
      </c>
    </row>
    <row r="57" spans="1:14" s="10" customFormat="1">
      <c r="A57" s="329">
        <v>16</v>
      </c>
      <c r="B57" s="355" t="s">
        <v>76</v>
      </c>
      <c r="C57" s="91"/>
      <c r="D57" s="91"/>
      <c r="E57" s="91"/>
      <c r="F57" s="91"/>
      <c r="G57" s="91"/>
      <c r="H57" s="351">
        <f t="shared" si="3"/>
        <v>0</v>
      </c>
      <c r="I57" s="351">
        <f>'Post-Payment Generic Tool'!AK27</f>
        <v>0</v>
      </c>
      <c r="J57" s="351">
        <f>'Post-Payment Generic Tool'!AG27</f>
        <v>0</v>
      </c>
      <c r="K57" s="351">
        <f>'Post-Payment Generic Tool'!AI27</f>
        <v>0</v>
      </c>
      <c r="L57" s="352">
        <f>'Post-Payment Generic Tool'!AH27</f>
        <v>0</v>
      </c>
      <c r="N57" s="331">
        <f>'Workbook Set-up'!$B$19</f>
        <v>0</v>
      </c>
    </row>
    <row r="58" spans="1:14" s="10" customFormat="1">
      <c r="A58" s="329">
        <v>17</v>
      </c>
      <c r="B58" s="355" t="s">
        <v>86</v>
      </c>
      <c r="C58" s="91"/>
      <c r="D58" s="91"/>
      <c r="E58" s="91"/>
      <c r="F58" s="91"/>
      <c r="G58" s="91"/>
      <c r="H58" s="351">
        <f t="shared" si="3"/>
        <v>0</v>
      </c>
      <c r="I58" s="351">
        <f>'Post-Payment Generic Tool'!AK28</f>
        <v>0</v>
      </c>
      <c r="J58" s="351">
        <f>'Post-Payment Generic Tool'!AG28</f>
        <v>0</v>
      </c>
      <c r="K58" s="351">
        <f>'Post-Payment Generic Tool'!AI28</f>
        <v>0</v>
      </c>
      <c r="L58" s="352">
        <f>'Post-Payment Generic Tool'!AH28</f>
        <v>0</v>
      </c>
      <c r="N58" s="331">
        <f>'Workbook Set-up'!$B$19</f>
        <v>0</v>
      </c>
    </row>
    <row r="59" spans="1:14" s="10" customFormat="1">
      <c r="A59" s="329">
        <v>18</v>
      </c>
      <c r="B59" s="355" t="s">
        <v>106</v>
      </c>
      <c r="C59" s="91"/>
      <c r="D59" s="91"/>
      <c r="E59" s="91"/>
      <c r="F59" s="91"/>
      <c r="G59" s="91"/>
      <c r="H59" s="351">
        <f t="shared" si="3"/>
        <v>0</v>
      </c>
      <c r="I59" s="351">
        <f>'Post-Payment Generic Tool'!AK30</f>
        <v>0</v>
      </c>
      <c r="J59" s="351">
        <f>'Post-Payment Generic Tool'!AG30</f>
        <v>0</v>
      </c>
      <c r="K59" s="351">
        <f>'Post-Payment Generic Tool'!AI30</f>
        <v>0</v>
      </c>
      <c r="L59" s="352">
        <f>'Post-Payment Generic Tool'!AH30</f>
        <v>0</v>
      </c>
      <c r="N59" s="331">
        <f>'Workbook Set-up'!$B$19</f>
        <v>0</v>
      </c>
    </row>
    <row r="60" spans="1:14" s="10" customFormat="1">
      <c r="A60" s="329">
        <v>19</v>
      </c>
      <c r="B60" s="355" t="s">
        <v>256</v>
      </c>
      <c r="C60" s="91"/>
      <c r="D60" s="91"/>
      <c r="E60" s="91"/>
      <c r="F60" s="91"/>
      <c r="G60" s="91"/>
      <c r="H60" s="351">
        <f t="shared" si="3"/>
        <v>0</v>
      </c>
      <c r="I60" s="351">
        <f>'Post-Payment Generic Tool'!AK31</f>
        <v>0</v>
      </c>
      <c r="J60" s="351">
        <f>'Post-Payment Generic Tool'!AG31</f>
        <v>0</v>
      </c>
      <c r="K60" s="351">
        <f>'Post-Payment Generic Tool'!AI31</f>
        <v>0</v>
      </c>
      <c r="L60" s="352">
        <f>'Post-Payment Generic Tool'!AH31</f>
        <v>0</v>
      </c>
      <c r="N60" s="331">
        <f>'Workbook Set-up'!$B$19</f>
        <v>0</v>
      </c>
    </row>
    <row r="61" spans="1:14" s="10" customFormat="1">
      <c r="A61" s="329">
        <v>20</v>
      </c>
      <c r="B61" s="365" t="s">
        <v>107</v>
      </c>
      <c r="C61" s="91"/>
      <c r="D61" s="91"/>
      <c r="E61" s="91"/>
      <c r="F61" s="91"/>
      <c r="G61" s="91"/>
      <c r="H61" s="351">
        <f t="shared" si="3"/>
        <v>0</v>
      </c>
      <c r="I61" s="353">
        <f>'Post-Payment Generic Tool'!AK32</f>
        <v>0</v>
      </c>
      <c r="J61" s="353">
        <f>'Post-Payment Generic Tool'!AG32</f>
        <v>0</v>
      </c>
      <c r="K61" s="353">
        <f>'Post-Payment Generic Tool'!AI32</f>
        <v>0</v>
      </c>
      <c r="L61" s="354">
        <f>'Post-Payment Generic Tool'!AH32</f>
        <v>0</v>
      </c>
      <c r="N61" s="331">
        <f>'Workbook Set-up'!$B$19</f>
        <v>0</v>
      </c>
    </row>
    <row r="62" spans="1:14" s="10" customFormat="1" ht="13.5" thickBot="1">
      <c r="A62" s="329">
        <v>21</v>
      </c>
      <c r="B62" s="365" t="s">
        <v>257</v>
      </c>
      <c r="C62" s="91"/>
      <c r="D62" s="91"/>
      <c r="E62" s="91"/>
      <c r="F62" s="91"/>
      <c r="G62" s="91"/>
      <c r="H62" s="358">
        <f t="shared" si="3"/>
        <v>0</v>
      </c>
      <c r="I62" s="358">
        <f>'Post-Payment Generic Tool'!AK33</f>
        <v>0</v>
      </c>
      <c r="J62" s="358">
        <f>'Post-Payment Generic Tool'!AG33</f>
        <v>0</v>
      </c>
      <c r="K62" s="358">
        <f>'Post-Payment Generic Tool'!AI33</f>
        <v>0</v>
      </c>
      <c r="L62" s="359">
        <f>'Post-Payment Generic Tool'!AH33</f>
        <v>0</v>
      </c>
      <c r="N62" s="331">
        <f>'Workbook Set-up'!$B$19</f>
        <v>0</v>
      </c>
    </row>
    <row r="63" spans="1:14" s="10" customFormat="1" ht="13.5" thickTop="1">
      <c r="A63" s="329"/>
      <c r="B63" s="91"/>
      <c r="C63" s="91"/>
      <c r="D63" s="91"/>
      <c r="E63" s="91"/>
      <c r="F63" s="91"/>
      <c r="G63" s="357" t="s">
        <v>104</v>
      </c>
      <c r="H63" s="360">
        <f>SUM(H40:H42,H45:H62)</f>
        <v>0</v>
      </c>
      <c r="I63" s="360">
        <f t="shared" ref="I63:K63" si="5">SUM(I40:I42,I45:I62)</f>
        <v>0</v>
      </c>
      <c r="J63" s="360">
        <f t="shared" si="5"/>
        <v>0</v>
      </c>
      <c r="K63" s="360">
        <f t="shared" si="5"/>
        <v>0</v>
      </c>
      <c r="L63" s="394">
        <f>IF(SUM(J63:K63)=0,0,J63/SUM(J63:K63))</f>
        <v>0</v>
      </c>
      <c r="N63" s="331">
        <f>'Workbook Set-up'!$B$19</f>
        <v>0</v>
      </c>
    </row>
    <row r="64" spans="1:14" s="10" customFormat="1">
      <c r="A64" s="342"/>
      <c r="B64" s="343"/>
      <c r="C64" s="343"/>
      <c r="D64" s="343"/>
      <c r="E64" s="343"/>
      <c r="F64" s="343"/>
      <c r="G64" s="343"/>
      <c r="H64" s="343"/>
      <c r="I64" s="343"/>
      <c r="J64" s="343"/>
      <c r="K64" s="343"/>
      <c r="L64" s="344"/>
      <c r="N64" s="331">
        <f>'Workbook Set-up'!$B$19</f>
        <v>0</v>
      </c>
    </row>
    <row r="65" spans="1:14" s="10" customFormat="1" ht="15.75">
      <c r="A65" s="367"/>
      <c r="B65" s="368" t="s">
        <v>18</v>
      </c>
      <c r="C65" s="368"/>
      <c r="D65" s="368"/>
      <c r="E65" s="368"/>
      <c r="F65" s="368"/>
      <c r="G65" s="368"/>
      <c r="H65" s="368"/>
      <c r="I65" s="368"/>
      <c r="J65" s="368"/>
      <c r="K65" s="368"/>
      <c r="L65" s="369"/>
      <c r="N65" s="331">
        <f>'Workbook Set-up'!$B$20</f>
        <v>0</v>
      </c>
    </row>
    <row r="66" spans="1:14" s="10" customFormat="1">
      <c r="A66" s="329"/>
      <c r="B66" s="91"/>
      <c r="C66" s="91"/>
      <c r="D66" s="91"/>
      <c r="E66" s="91"/>
      <c r="F66" s="91"/>
      <c r="G66" s="91"/>
      <c r="H66" s="91"/>
      <c r="I66" s="91"/>
      <c r="J66" s="91"/>
      <c r="K66" s="91"/>
      <c r="L66" s="330"/>
      <c r="N66" s="331">
        <f>'Workbook Set-up'!$B$20</f>
        <v>0</v>
      </c>
    </row>
    <row r="67" spans="1:14" s="10" customFormat="1" ht="26.25" thickBot="1">
      <c r="A67" s="329"/>
      <c r="B67" s="371" t="s">
        <v>598</v>
      </c>
      <c r="C67" s="91"/>
      <c r="D67" s="91"/>
      <c r="E67" s="91"/>
      <c r="F67" s="91"/>
      <c r="G67" s="91"/>
      <c r="H67" s="348" t="s">
        <v>103</v>
      </c>
      <c r="I67" s="349" t="s">
        <v>36</v>
      </c>
      <c r="J67" s="349" t="s">
        <v>66</v>
      </c>
      <c r="K67" s="349" t="s">
        <v>67</v>
      </c>
      <c r="L67" s="349" t="s">
        <v>102</v>
      </c>
      <c r="N67" s="331">
        <f>'Workbook Set-up'!$B$20</f>
        <v>0</v>
      </c>
    </row>
    <row r="68" spans="1:14" s="10" customFormat="1" ht="13.5" thickTop="1">
      <c r="A68" s="329">
        <v>1</v>
      </c>
      <c r="B68" s="355" t="s">
        <v>588</v>
      </c>
      <c r="C68" s="91"/>
      <c r="D68" s="91"/>
      <c r="E68" s="91"/>
      <c r="F68" s="91"/>
      <c r="G68" s="91"/>
      <c r="H68" s="351">
        <f t="shared" ref="H68:H69" si="6">J68+K68</f>
        <v>0</v>
      </c>
      <c r="I68" s="351">
        <f>'Post-Payment Innovations Waiver'!AK9</f>
        <v>0</v>
      </c>
      <c r="J68" s="351">
        <f>'Post-Payment Innovations Waiver'!AG9</f>
        <v>0</v>
      </c>
      <c r="K68" s="351">
        <f>'Post-Payment Innovations Waiver'!AI9</f>
        <v>0</v>
      </c>
      <c r="L68" s="352">
        <f>'Post-Payment Innovations Waiver'!AH9</f>
        <v>0</v>
      </c>
      <c r="N68" s="331">
        <f>'Workbook Set-up'!$B$20</f>
        <v>0</v>
      </c>
    </row>
    <row r="69" spans="1:14" s="10" customFormat="1">
      <c r="A69" s="329">
        <v>2</v>
      </c>
      <c r="B69" s="355" t="s">
        <v>589</v>
      </c>
      <c r="C69" s="91"/>
      <c r="D69" s="91"/>
      <c r="E69" s="91"/>
      <c r="F69" s="91"/>
      <c r="G69" s="91"/>
      <c r="H69" s="351">
        <f t="shared" si="6"/>
        <v>0</v>
      </c>
      <c r="I69" s="351">
        <f>'Post-Payment Innovations Waiver'!AK10</f>
        <v>0</v>
      </c>
      <c r="J69" s="351">
        <f>'Post-Payment Innovations Waiver'!AG10</f>
        <v>0</v>
      </c>
      <c r="K69" s="351">
        <f>'Post-Payment Innovations Waiver'!AI10</f>
        <v>0</v>
      </c>
      <c r="L69" s="352">
        <f>'Post-Payment Innovations Waiver'!AH10</f>
        <v>0</v>
      </c>
      <c r="N69" s="331">
        <f>'Workbook Set-up'!$B$20</f>
        <v>0</v>
      </c>
    </row>
    <row r="70" spans="1:14" s="10" customFormat="1">
      <c r="A70" s="329">
        <v>3</v>
      </c>
      <c r="B70" s="355" t="s">
        <v>593</v>
      </c>
      <c r="C70" s="91"/>
      <c r="D70" s="91"/>
      <c r="E70" s="91"/>
      <c r="F70" s="91"/>
      <c r="G70" s="91"/>
      <c r="H70" s="351">
        <f t="shared" ref="H70" si="7">J70+K70</f>
        <v>0</v>
      </c>
      <c r="I70" s="351">
        <f>'Post-Payment Innovations Waiver'!AK11</f>
        <v>0</v>
      </c>
      <c r="J70" s="351">
        <f>'Post-Payment Innovations Waiver'!AG11</f>
        <v>0</v>
      </c>
      <c r="K70" s="351">
        <f>'Post-Payment Innovations Waiver'!AI11</f>
        <v>0</v>
      </c>
      <c r="L70" s="352">
        <f>'Post-Payment Innovations Waiver'!AH11</f>
        <v>0</v>
      </c>
      <c r="N70" s="331">
        <f>'Workbook Set-up'!$B$20</f>
        <v>0</v>
      </c>
    </row>
    <row r="71" spans="1:14" s="10" customFormat="1">
      <c r="A71" s="329"/>
      <c r="B71" s="370"/>
      <c r="C71" s="91"/>
      <c r="D71" s="91"/>
      <c r="E71" s="91"/>
      <c r="F71" s="91"/>
      <c r="G71" s="91"/>
      <c r="H71" s="362"/>
      <c r="I71" s="362"/>
      <c r="J71" s="362"/>
      <c r="K71" s="362"/>
      <c r="L71" s="366"/>
      <c r="N71" s="331">
        <f>'Workbook Set-up'!$B$20</f>
        <v>0</v>
      </c>
    </row>
    <row r="72" spans="1:14" s="10" customFormat="1" ht="26.25" thickBot="1">
      <c r="A72" s="329"/>
      <c r="B72" s="347" t="s">
        <v>81</v>
      </c>
      <c r="C72" s="91"/>
      <c r="D72" s="91"/>
      <c r="E72" s="91"/>
      <c r="F72" s="91"/>
      <c r="G72" s="91"/>
      <c r="H72" s="348" t="s">
        <v>103</v>
      </c>
      <c r="I72" s="349" t="s">
        <v>36</v>
      </c>
      <c r="J72" s="349" t="s">
        <v>66</v>
      </c>
      <c r="K72" s="349" t="s">
        <v>67</v>
      </c>
      <c r="L72" s="349" t="s">
        <v>102</v>
      </c>
      <c r="N72" s="331">
        <f>'Workbook Set-up'!$B$20</f>
        <v>0</v>
      </c>
    </row>
    <row r="73" spans="1:14" s="10" customFormat="1" ht="13.5" thickTop="1">
      <c r="A73" s="329">
        <v>4</v>
      </c>
      <c r="B73" s="355" t="s">
        <v>258</v>
      </c>
      <c r="C73" s="91"/>
      <c r="D73" s="91"/>
      <c r="E73" s="91"/>
      <c r="F73" s="91"/>
      <c r="G73" s="91"/>
      <c r="H73" s="351">
        <f>J73+K73</f>
        <v>0</v>
      </c>
      <c r="I73" s="351">
        <f>'Post-Payment Innovations Waiver'!AK13</f>
        <v>0</v>
      </c>
      <c r="J73" s="351">
        <f>'Post-Payment Innovations Waiver'!AG13</f>
        <v>0</v>
      </c>
      <c r="K73" s="351">
        <f>'Post-Payment Innovations Waiver'!AI13</f>
        <v>0</v>
      </c>
      <c r="L73" s="352">
        <f>'Post-Payment Innovations Waiver'!AH13</f>
        <v>0</v>
      </c>
      <c r="N73" s="331">
        <f>'Workbook Set-up'!$B$20</f>
        <v>0</v>
      </c>
    </row>
    <row r="74" spans="1:14" s="10" customFormat="1">
      <c r="A74" s="329"/>
      <c r="B74" s="370"/>
      <c r="C74" s="91"/>
      <c r="D74" s="91"/>
      <c r="E74" s="91"/>
      <c r="F74" s="91"/>
      <c r="G74" s="91"/>
      <c r="H74" s="362"/>
      <c r="I74" s="362"/>
      <c r="J74" s="362"/>
      <c r="K74" s="362"/>
      <c r="L74" s="366"/>
      <c r="N74" s="331">
        <f>'Workbook Set-up'!$B$20</f>
        <v>0</v>
      </c>
    </row>
    <row r="75" spans="1:14" s="10" customFormat="1" ht="26.25" thickBot="1">
      <c r="A75" s="329"/>
      <c r="B75" s="371" t="s">
        <v>82</v>
      </c>
      <c r="C75" s="91"/>
      <c r="D75" s="91"/>
      <c r="E75" s="91"/>
      <c r="F75" s="91"/>
      <c r="G75" s="91"/>
      <c r="H75" s="348" t="s">
        <v>103</v>
      </c>
      <c r="I75" s="349" t="s">
        <v>36</v>
      </c>
      <c r="J75" s="349" t="s">
        <v>66</v>
      </c>
      <c r="K75" s="349" t="s">
        <v>67</v>
      </c>
      <c r="L75" s="349" t="s">
        <v>102</v>
      </c>
      <c r="N75" s="331">
        <f>'Workbook Set-up'!$B$20</f>
        <v>0</v>
      </c>
    </row>
    <row r="76" spans="1:14" s="10" customFormat="1" ht="13.5" thickTop="1">
      <c r="A76" s="329">
        <v>5</v>
      </c>
      <c r="B76" s="355" t="s">
        <v>211</v>
      </c>
      <c r="C76" s="91"/>
      <c r="D76" s="91"/>
      <c r="E76" s="91"/>
      <c r="F76" s="91"/>
      <c r="G76" s="91"/>
      <c r="H76" s="351">
        <f t="shared" ref="H76:H91" si="8">J76+K76</f>
        <v>0</v>
      </c>
      <c r="I76" s="351">
        <f>'Post-Payment Innovations Waiver'!AK17</f>
        <v>0</v>
      </c>
      <c r="J76" s="351">
        <f>'Post-Payment Innovations Waiver'!AG17</f>
        <v>0</v>
      </c>
      <c r="K76" s="351">
        <f>'Post-Payment Innovations Waiver'!AI17</f>
        <v>0</v>
      </c>
      <c r="L76" s="352">
        <f>'Post-Payment Innovations Waiver'!AH17</f>
        <v>0</v>
      </c>
      <c r="N76" s="331">
        <f>'Workbook Set-up'!$B$20</f>
        <v>0</v>
      </c>
    </row>
    <row r="77" spans="1:14" s="10" customFormat="1">
      <c r="A77" s="329">
        <v>6</v>
      </c>
      <c r="B77" s="355" t="s">
        <v>84</v>
      </c>
      <c r="C77" s="91"/>
      <c r="D77" s="91"/>
      <c r="E77" s="91"/>
      <c r="F77" s="91"/>
      <c r="G77" s="91"/>
      <c r="H77" s="351">
        <f t="shared" ref="H77" si="9">J77+K77</f>
        <v>0</v>
      </c>
      <c r="I77" s="351">
        <f>'Post-Payment Innovations Waiver'!AK18</f>
        <v>0</v>
      </c>
      <c r="J77" s="351">
        <f>'Post-Payment Innovations Waiver'!AG18</f>
        <v>0</v>
      </c>
      <c r="K77" s="351">
        <f>'Post-Payment Innovations Waiver'!AI18</f>
        <v>0</v>
      </c>
      <c r="L77" s="352">
        <f>'Post-Payment Innovations Waiver'!AH18</f>
        <v>0</v>
      </c>
      <c r="N77" s="331">
        <f>'Workbook Set-up'!$B$20</f>
        <v>0</v>
      </c>
    </row>
    <row r="78" spans="1:14" s="10" customFormat="1">
      <c r="A78" s="329">
        <v>7</v>
      </c>
      <c r="B78" s="355" t="s">
        <v>259</v>
      </c>
      <c r="C78" s="91"/>
      <c r="D78" s="91"/>
      <c r="E78" s="91"/>
      <c r="F78" s="91"/>
      <c r="G78" s="91"/>
      <c r="H78" s="351">
        <f t="shared" si="8"/>
        <v>0</v>
      </c>
      <c r="I78" s="351">
        <f>'Post-Payment Innovations Waiver'!AK19</f>
        <v>0</v>
      </c>
      <c r="J78" s="351">
        <f>'Post-Payment Innovations Waiver'!AG19</f>
        <v>0</v>
      </c>
      <c r="K78" s="351">
        <f>'Post-Payment Innovations Waiver'!AI19</f>
        <v>0</v>
      </c>
      <c r="L78" s="352">
        <f>'Post-Payment Innovations Waiver'!AH19</f>
        <v>0</v>
      </c>
      <c r="N78" s="331">
        <f>'Workbook Set-up'!$B$20</f>
        <v>0</v>
      </c>
    </row>
    <row r="79" spans="1:14" s="10" customFormat="1">
      <c r="A79" s="329">
        <v>8</v>
      </c>
      <c r="B79" s="355" t="s">
        <v>76</v>
      </c>
      <c r="C79" s="91"/>
      <c r="D79" s="91"/>
      <c r="E79" s="91"/>
      <c r="F79" s="91"/>
      <c r="G79" s="91"/>
      <c r="H79" s="351">
        <f t="shared" si="8"/>
        <v>0</v>
      </c>
      <c r="I79" s="351">
        <f>'Post-Payment Innovations Waiver'!AK20</f>
        <v>0</v>
      </c>
      <c r="J79" s="351">
        <f>'Post-Payment Innovations Waiver'!AG20</f>
        <v>0</v>
      </c>
      <c r="K79" s="351">
        <f>'Post-Payment Innovations Waiver'!AI20</f>
        <v>0</v>
      </c>
      <c r="L79" s="352">
        <f>'Post-Payment Innovations Waiver'!AH20</f>
        <v>0</v>
      </c>
      <c r="N79" s="331">
        <f>'Workbook Set-up'!$B$20</f>
        <v>0</v>
      </c>
    </row>
    <row r="80" spans="1:14" s="10" customFormat="1">
      <c r="A80" s="329">
        <v>9</v>
      </c>
      <c r="B80" s="355" t="s">
        <v>83</v>
      </c>
      <c r="C80" s="91"/>
      <c r="D80" s="91"/>
      <c r="E80" s="91"/>
      <c r="F80" s="91"/>
      <c r="G80" s="91"/>
      <c r="H80" s="351">
        <f t="shared" ref="H80:H81" si="10">J80+K80</f>
        <v>0</v>
      </c>
      <c r="I80" s="351">
        <f>'Post-Payment Innovations Waiver'!AK21</f>
        <v>0</v>
      </c>
      <c r="J80" s="351">
        <f>'Post-Payment Innovations Waiver'!AG21</f>
        <v>0</v>
      </c>
      <c r="K80" s="351">
        <f>'Post-Payment Innovations Waiver'!AI21</f>
        <v>0</v>
      </c>
      <c r="L80" s="352">
        <f>'Post-Payment Innovations Waiver'!AH21</f>
        <v>0</v>
      </c>
      <c r="N80" s="331">
        <f>'Workbook Set-up'!$B$20</f>
        <v>0</v>
      </c>
    </row>
    <row r="81" spans="1:14" s="10" customFormat="1">
      <c r="A81" s="329">
        <v>10</v>
      </c>
      <c r="B81" s="355" t="s">
        <v>93</v>
      </c>
      <c r="C81" s="91"/>
      <c r="D81" s="91"/>
      <c r="E81" s="91"/>
      <c r="F81" s="91"/>
      <c r="G81" s="91"/>
      <c r="H81" s="351">
        <f t="shared" si="10"/>
        <v>0</v>
      </c>
      <c r="I81" s="351">
        <f>'Post-Payment Innovations Waiver'!AK22</f>
        <v>0</v>
      </c>
      <c r="J81" s="351">
        <f>'Post-Payment Innovations Waiver'!AG22</f>
        <v>0</v>
      </c>
      <c r="K81" s="351">
        <f>'Post-Payment Innovations Waiver'!AI22</f>
        <v>0</v>
      </c>
      <c r="L81" s="352">
        <f>'Post-Payment Innovations Waiver'!AH22</f>
        <v>0</v>
      </c>
      <c r="N81" s="331">
        <f>'Workbook Set-up'!$B$20</f>
        <v>0</v>
      </c>
    </row>
    <row r="82" spans="1:14" s="10" customFormat="1">
      <c r="A82" s="329">
        <v>11</v>
      </c>
      <c r="B82" s="355" t="s">
        <v>209</v>
      </c>
      <c r="C82" s="91"/>
      <c r="D82" s="91"/>
      <c r="E82" s="91"/>
      <c r="F82" s="91"/>
      <c r="G82" s="91"/>
      <c r="H82" s="351">
        <f t="shared" si="8"/>
        <v>0</v>
      </c>
      <c r="I82" s="351">
        <f>'Post-Payment Innovations Waiver'!AK23</f>
        <v>0</v>
      </c>
      <c r="J82" s="351">
        <f>'Post-Payment Innovations Waiver'!AG23</f>
        <v>0</v>
      </c>
      <c r="K82" s="351">
        <f>'Post-Payment Innovations Waiver'!AI23</f>
        <v>0</v>
      </c>
      <c r="L82" s="352">
        <f>'Post-Payment Innovations Waiver'!AH23</f>
        <v>0</v>
      </c>
      <c r="N82" s="331">
        <f>'Workbook Set-up'!$B$20</f>
        <v>0</v>
      </c>
    </row>
    <row r="83" spans="1:14" s="10" customFormat="1">
      <c r="A83" s="329">
        <v>12</v>
      </c>
      <c r="B83" s="355" t="s">
        <v>630</v>
      </c>
      <c r="C83" s="91"/>
      <c r="D83" s="91"/>
      <c r="E83" s="91"/>
      <c r="F83" s="91"/>
      <c r="G83" s="91"/>
      <c r="H83" s="351">
        <f t="shared" ref="H83:H84" si="11">J83+K83</f>
        <v>0</v>
      </c>
      <c r="I83" s="351">
        <f>'Post-Payment Innovations Waiver'!AK24</f>
        <v>0</v>
      </c>
      <c r="J83" s="351">
        <f>'Post-Payment Innovations Waiver'!AG24</f>
        <v>0</v>
      </c>
      <c r="K83" s="351">
        <f>'Post-Payment Innovations Waiver'!AI24</f>
        <v>0</v>
      </c>
      <c r="L83" s="352">
        <f>'Post-Payment Innovations Waiver'!AH24</f>
        <v>0</v>
      </c>
      <c r="N83" s="331">
        <f>'Workbook Set-up'!$B$20</f>
        <v>0</v>
      </c>
    </row>
    <row r="84" spans="1:14" s="10" customFormat="1">
      <c r="A84" s="329">
        <v>13</v>
      </c>
      <c r="B84" s="382" t="s">
        <v>631</v>
      </c>
      <c r="C84" s="91"/>
      <c r="D84" s="91"/>
      <c r="E84" s="91"/>
      <c r="F84" s="91"/>
      <c r="G84" s="91"/>
      <c r="H84" s="351">
        <f t="shared" si="11"/>
        <v>0</v>
      </c>
      <c r="I84" s="351">
        <f>'Post-Payment Innovations Waiver'!AK25</f>
        <v>0</v>
      </c>
      <c r="J84" s="351">
        <f>'Post-Payment Innovations Waiver'!AG25</f>
        <v>0</v>
      </c>
      <c r="K84" s="351">
        <f>'Post-Payment Innovations Waiver'!AI25</f>
        <v>0</v>
      </c>
      <c r="L84" s="352">
        <f>'Post-Payment Innovations Waiver'!AH25</f>
        <v>0</v>
      </c>
      <c r="N84" s="331">
        <f>'Workbook Set-up'!$B$20</f>
        <v>0</v>
      </c>
    </row>
    <row r="85" spans="1:14" s="10" customFormat="1">
      <c r="A85" s="329"/>
      <c r="B85" s="370"/>
      <c r="C85" s="91"/>
      <c r="D85" s="91"/>
      <c r="E85" s="91"/>
      <c r="F85" s="91"/>
      <c r="G85" s="91"/>
      <c r="H85" s="362"/>
      <c r="I85" s="362"/>
      <c r="J85" s="362"/>
      <c r="K85" s="362"/>
      <c r="L85" s="366"/>
      <c r="N85" s="331">
        <f>'Workbook Set-up'!$B$20</f>
        <v>0</v>
      </c>
    </row>
    <row r="86" spans="1:14" s="10" customFormat="1" ht="26.25" thickBot="1">
      <c r="A86" s="329"/>
      <c r="B86" s="371" t="s">
        <v>85</v>
      </c>
      <c r="C86" s="91"/>
      <c r="D86" s="91"/>
      <c r="E86" s="91"/>
      <c r="F86" s="91"/>
      <c r="G86" s="91"/>
      <c r="H86" s="348" t="s">
        <v>103</v>
      </c>
      <c r="I86" s="349" t="s">
        <v>36</v>
      </c>
      <c r="J86" s="349" t="s">
        <v>66</v>
      </c>
      <c r="K86" s="349" t="s">
        <v>67</v>
      </c>
      <c r="L86" s="349" t="s">
        <v>102</v>
      </c>
      <c r="N86" s="331">
        <f>'Workbook Set-up'!$B$20</f>
        <v>0</v>
      </c>
    </row>
    <row r="87" spans="1:14" s="10" customFormat="1" ht="13.5" thickTop="1">
      <c r="A87" s="329">
        <v>14</v>
      </c>
      <c r="B87" s="355" t="s">
        <v>115</v>
      </c>
      <c r="C87" s="91"/>
      <c r="D87" s="91"/>
      <c r="E87" s="91"/>
      <c r="F87" s="91"/>
      <c r="G87" s="91"/>
      <c r="H87" s="351">
        <f t="shared" si="8"/>
        <v>0</v>
      </c>
      <c r="I87" s="351">
        <f>'Post-Payment Innovations Waiver'!AK27</f>
        <v>0</v>
      </c>
      <c r="J87" s="351">
        <f>'Post-Payment Innovations Waiver'!AG27</f>
        <v>0</v>
      </c>
      <c r="K87" s="351">
        <f>'Post-Payment Innovations Waiver'!AI27</f>
        <v>0</v>
      </c>
      <c r="L87" s="352">
        <f>'Post-Payment Innovations Waiver'!AH27</f>
        <v>0</v>
      </c>
      <c r="N87" s="331">
        <f>'Workbook Set-up'!$B$20</f>
        <v>0</v>
      </c>
    </row>
    <row r="88" spans="1:14" s="10" customFormat="1">
      <c r="A88" s="329">
        <v>15</v>
      </c>
      <c r="B88" s="365" t="s">
        <v>106</v>
      </c>
      <c r="C88" s="91"/>
      <c r="D88" s="91"/>
      <c r="E88" s="91"/>
      <c r="F88" s="91"/>
      <c r="G88" s="91"/>
      <c r="H88" s="351">
        <f t="shared" si="8"/>
        <v>0</v>
      </c>
      <c r="I88" s="353">
        <f>'Post-Payment Innovations Waiver'!AK29</f>
        <v>0</v>
      </c>
      <c r="J88" s="353">
        <f>'Post-Payment Innovations Waiver'!AG29</f>
        <v>0</v>
      </c>
      <c r="K88" s="353">
        <f>'Post-Payment Innovations Waiver'!AI29</f>
        <v>0</v>
      </c>
      <c r="L88" s="354">
        <f>'Post-Payment Innovations Waiver'!AH29</f>
        <v>0</v>
      </c>
      <c r="N88" s="331">
        <f>'Workbook Set-up'!$B$20</f>
        <v>0</v>
      </c>
    </row>
    <row r="89" spans="1:14" s="10" customFormat="1">
      <c r="A89" s="329">
        <v>16</v>
      </c>
      <c r="B89" s="365" t="s">
        <v>87</v>
      </c>
      <c r="C89" s="91"/>
      <c r="D89" s="91"/>
      <c r="E89" s="91"/>
      <c r="F89" s="91"/>
      <c r="G89" s="91"/>
      <c r="H89" s="351">
        <f t="shared" si="8"/>
        <v>0</v>
      </c>
      <c r="I89" s="353">
        <f>'Post-Payment Innovations Waiver'!AK30</f>
        <v>0</v>
      </c>
      <c r="J89" s="353">
        <f>'Post-Payment Innovations Waiver'!AG30</f>
        <v>0</v>
      </c>
      <c r="K89" s="353">
        <f>'Post-Payment Innovations Waiver'!AI30</f>
        <v>0</v>
      </c>
      <c r="L89" s="354">
        <f>'Post-Payment Innovations Waiver'!AH30</f>
        <v>0</v>
      </c>
      <c r="N89" s="331">
        <f>'Workbook Set-up'!$B$20</f>
        <v>0</v>
      </c>
    </row>
    <row r="90" spans="1:14" s="10" customFormat="1">
      <c r="A90" s="329">
        <v>17</v>
      </c>
      <c r="B90" s="365" t="s">
        <v>564</v>
      </c>
      <c r="C90" s="91"/>
      <c r="D90" s="91"/>
      <c r="E90" s="91"/>
      <c r="F90" s="91"/>
      <c r="G90" s="91"/>
      <c r="H90" s="351">
        <f t="shared" ref="H90" si="12">J90+K90</f>
        <v>0</v>
      </c>
      <c r="I90" s="353">
        <f>'Post-Payment Innovations Waiver'!AK31</f>
        <v>0</v>
      </c>
      <c r="J90" s="353">
        <f>'Post-Payment Innovations Waiver'!AG31</f>
        <v>0</v>
      </c>
      <c r="K90" s="353">
        <f>'Post-Payment Innovations Waiver'!AI31</f>
        <v>0</v>
      </c>
      <c r="L90" s="354">
        <f>'Post-Payment Innovations Waiver'!AH31</f>
        <v>0</v>
      </c>
      <c r="N90" s="331">
        <f>'Workbook Set-up'!$B$20</f>
        <v>0</v>
      </c>
    </row>
    <row r="91" spans="1:14" s="10" customFormat="1">
      <c r="A91" s="329">
        <v>18</v>
      </c>
      <c r="B91" s="365" t="s">
        <v>257</v>
      </c>
      <c r="C91" s="91"/>
      <c r="D91" s="91"/>
      <c r="E91" s="91"/>
      <c r="F91" s="91"/>
      <c r="G91" s="91"/>
      <c r="H91" s="372">
        <f t="shared" si="8"/>
        <v>0</v>
      </c>
      <c r="I91" s="372">
        <f>'Post-Payment Innovations Waiver'!AK32</f>
        <v>0</v>
      </c>
      <c r="J91" s="372">
        <f>'Post-Payment Innovations Waiver'!AG32</f>
        <v>0</v>
      </c>
      <c r="K91" s="372">
        <f>'Post-Payment Innovations Waiver'!AI32</f>
        <v>0</v>
      </c>
      <c r="L91" s="354">
        <f>'Post-Payment Innovations Waiver'!AH32</f>
        <v>0</v>
      </c>
      <c r="N91" s="331">
        <f>'Workbook Set-up'!$B$20</f>
        <v>0</v>
      </c>
    </row>
    <row r="92" spans="1:14" s="10" customFormat="1">
      <c r="A92" s="329"/>
      <c r="B92" s="362"/>
      <c r="C92" s="91"/>
      <c r="D92" s="91"/>
      <c r="E92" s="91"/>
      <c r="F92" s="91"/>
      <c r="G92" s="91"/>
      <c r="H92" s="363"/>
      <c r="I92" s="363"/>
      <c r="J92" s="363"/>
      <c r="K92" s="363"/>
      <c r="L92" s="330"/>
      <c r="N92" s="331">
        <f>'Workbook Set-up'!$B$20</f>
        <v>0</v>
      </c>
    </row>
    <row r="93" spans="1:14" s="10" customFormat="1">
      <c r="A93" s="329"/>
      <c r="B93" s="91"/>
      <c r="C93" s="91"/>
      <c r="D93" s="91"/>
      <c r="E93" s="91"/>
      <c r="F93" s="91"/>
      <c r="G93" s="357" t="s">
        <v>104</v>
      </c>
      <c r="H93" s="360">
        <f>SUM(H68:H70,H73:H73,H76:H84,H87:H91)</f>
        <v>0</v>
      </c>
      <c r="I93" s="360">
        <f>SUM(I68:I70,I73:I73,I76:I84,I87:I91)</f>
        <v>0</v>
      </c>
      <c r="J93" s="360">
        <f>SUM(J68:J70,J73:J73,J76:J84,J87:J91)</f>
        <v>0</v>
      </c>
      <c r="K93" s="360">
        <f>SUM(K68:K70,K73:K73,K76:K84,K87:K91)</f>
        <v>0</v>
      </c>
      <c r="L93" s="600">
        <f>IF(SUM(J93:K93)=0,0,J93/SUM(J93:K93))</f>
        <v>0</v>
      </c>
      <c r="N93" s="331">
        <f>'Workbook Set-up'!$B$20</f>
        <v>0</v>
      </c>
    </row>
    <row r="94" spans="1:14" s="10" customFormat="1">
      <c r="A94" s="342"/>
      <c r="B94" s="343"/>
      <c r="C94" s="343"/>
      <c r="D94" s="343"/>
      <c r="E94" s="343"/>
      <c r="F94" s="343"/>
      <c r="G94" s="343"/>
      <c r="H94" s="343"/>
      <c r="I94" s="343"/>
      <c r="J94" s="343"/>
      <c r="K94" s="343"/>
      <c r="L94" s="344"/>
      <c r="N94" s="331">
        <f>'Workbook Set-up'!$B$20</f>
        <v>0</v>
      </c>
    </row>
    <row r="95" spans="1:14" s="10" customFormat="1" ht="15.75">
      <c r="A95" s="367"/>
      <c r="B95" s="368" t="s">
        <v>108</v>
      </c>
      <c r="C95" s="368"/>
      <c r="D95" s="368"/>
      <c r="E95" s="368"/>
      <c r="F95" s="368"/>
      <c r="G95" s="368"/>
      <c r="H95" s="368"/>
      <c r="I95" s="368"/>
      <c r="J95" s="368"/>
      <c r="K95" s="368"/>
      <c r="L95" s="369"/>
      <c r="N95" s="331">
        <f>'Workbook Set-up'!$B$21</f>
        <v>0</v>
      </c>
    </row>
    <row r="96" spans="1:14" s="10" customFormat="1">
      <c r="A96" s="329"/>
      <c r="B96" s="91"/>
      <c r="C96" s="91"/>
      <c r="D96" s="91"/>
      <c r="E96" s="91"/>
      <c r="F96" s="91"/>
      <c r="G96" s="91"/>
      <c r="H96" s="91"/>
      <c r="I96" s="91"/>
      <c r="J96" s="91"/>
      <c r="K96" s="91"/>
      <c r="L96" s="330"/>
      <c r="N96" s="331">
        <f>'Workbook Set-up'!$B$21</f>
        <v>0</v>
      </c>
    </row>
    <row r="97" spans="1:14" s="10" customFormat="1" ht="26.25" thickBot="1">
      <c r="A97" s="329"/>
      <c r="B97" s="371" t="s">
        <v>598</v>
      </c>
      <c r="C97" s="91"/>
      <c r="D97" s="91"/>
      <c r="E97" s="91"/>
      <c r="F97" s="91"/>
      <c r="G97" s="91"/>
      <c r="H97" s="348" t="s">
        <v>103</v>
      </c>
      <c r="I97" s="349" t="s">
        <v>36</v>
      </c>
      <c r="J97" s="349" t="s">
        <v>66</v>
      </c>
      <c r="K97" s="349" t="s">
        <v>67</v>
      </c>
      <c r="L97" s="349" t="s">
        <v>102</v>
      </c>
      <c r="N97" s="331">
        <f>'Workbook Set-up'!$B$21</f>
        <v>0</v>
      </c>
    </row>
    <row r="98" spans="1:14" s="10" customFormat="1" ht="13.5" thickTop="1">
      <c r="A98" s="329">
        <v>1</v>
      </c>
      <c r="B98" s="355" t="s">
        <v>588</v>
      </c>
      <c r="C98" s="91"/>
      <c r="D98" s="91"/>
      <c r="E98" s="91"/>
      <c r="F98" s="91"/>
      <c r="G98" s="91"/>
      <c r="H98" s="351">
        <f t="shared" ref="H98" si="13">J98+K98</f>
        <v>0</v>
      </c>
      <c r="I98" s="353">
        <f>'Post-Payment Opioid'!AK9</f>
        <v>0</v>
      </c>
      <c r="J98" s="353">
        <f>'Post-Payment Opioid'!AG9</f>
        <v>0</v>
      </c>
      <c r="K98" s="353">
        <f>'Post-Payment Opioid'!AI9</f>
        <v>0</v>
      </c>
      <c r="L98" s="354">
        <f>'Post-Payment Opioid'!AH9</f>
        <v>0</v>
      </c>
      <c r="N98" s="331">
        <f>'Workbook Set-up'!$B$21</f>
        <v>0</v>
      </c>
    </row>
    <row r="99" spans="1:14" s="10" customFormat="1">
      <c r="A99" s="329">
        <v>2</v>
      </c>
      <c r="B99" s="355" t="s">
        <v>589</v>
      </c>
      <c r="C99" s="91"/>
      <c r="D99" s="91"/>
      <c r="E99" s="91"/>
      <c r="F99" s="91"/>
      <c r="G99" s="91"/>
      <c r="H99" s="351">
        <f t="shared" ref="H99:H100" si="14">J99+K99</f>
        <v>0</v>
      </c>
      <c r="I99" s="353">
        <f>'Post-Payment Opioid'!AK10</f>
        <v>0</v>
      </c>
      <c r="J99" s="353">
        <f>'Post-Payment Opioid'!AG10</f>
        <v>0</v>
      </c>
      <c r="K99" s="353">
        <f>'Post-Payment Opioid'!AI10</f>
        <v>0</v>
      </c>
      <c r="L99" s="354">
        <f>'Post-Payment Opioid'!AH10</f>
        <v>0</v>
      </c>
      <c r="N99" s="331">
        <f>'Workbook Set-up'!$B$21</f>
        <v>0</v>
      </c>
    </row>
    <row r="100" spans="1:14" s="10" customFormat="1">
      <c r="A100" s="329">
        <v>3</v>
      </c>
      <c r="B100" s="355" t="s">
        <v>593</v>
      </c>
      <c r="C100" s="91"/>
      <c r="D100" s="91"/>
      <c r="E100" s="91"/>
      <c r="F100" s="91"/>
      <c r="G100" s="91"/>
      <c r="H100" s="351">
        <f t="shared" si="14"/>
        <v>0</v>
      </c>
      <c r="I100" s="353">
        <f>'Post-Payment Opioid'!AK11</f>
        <v>0</v>
      </c>
      <c r="J100" s="353">
        <f>'Post-Payment Opioid'!AG11</f>
        <v>0</v>
      </c>
      <c r="K100" s="353">
        <f>'Post-Payment Opioid'!AI11</f>
        <v>0</v>
      </c>
      <c r="L100" s="354">
        <f>'Post-Payment Opioid'!AH11</f>
        <v>0</v>
      </c>
      <c r="N100" s="331">
        <f>'Workbook Set-up'!$B$21</f>
        <v>0</v>
      </c>
    </row>
    <row r="101" spans="1:14" s="10" customFormat="1">
      <c r="A101" s="329"/>
      <c r="B101" s="370"/>
      <c r="C101" s="91"/>
      <c r="D101" s="91"/>
      <c r="E101" s="91"/>
      <c r="F101" s="91"/>
      <c r="G101" s="91"/>
      <c r="H101" s="362"/>
      <c r="I101" s="362"/>
      <c r="J101" s="362"/>
      <c r="K101" s="362"/>
      <c r="L101" s="366"/>
      <c r="N101" s="331">
        <f>'Workbook Set-up'!$B$21</f>
        <v>0</v>
      </c>
    </row>
    <row r="102" spans="1:14" s="10" customFormat="1" ht="26.25" thickBot="1">
      <c r="A102" s="329"/>
      <c r="B102" s="347" t="s">
        <v>89</v>
      </c>
      <c r="C102" s="91"/>
      <c r="D102" s="91"/>
      <c r="E102" s="91"/>
      <c r="F102" s="91"/>
      <c r="G102" s="91"/>
      <c r="H102" s="348" t="s">
        <v>103</v>
      </c>
      <c r="I102" s="349" t="s">
        <v>36</v>
      </c>
      <c r="J102" s="349" t="s">
        <v>66</v>
      </c>
      <c r="K102" s="349" t="s">
        <v>67</v>
      </c>
      <c r="L102" s="349" t="s">
        <v>102</v>
      </c>
      <c r="N102" s="331">
        <f>'Workbook Set-up'!$B$21</f>
        <v>0</v>
      </c>
    </row>
    <row r="103" spans="1:14" s="10" customFormat="1" ht="13.5" thickTop="1">
      <c r="A103" s="329">
        <v>4</v>
      </c>
      <c r="B103" s="355" t="s">
        <v>261</v>
      </c>
      <c r="C103" s="91"/>
      <c r="D103" s="91"/>
      <c r="E103" s="91"/>
      <c r="F103" s="91"/>
      <c r="G103" s="91"/>
      <c r="H103" s="351">
        <f t="shared" ref="H103:H107" si="15">J103+K103</f>
        <v>0</v>
      </c>
      <c r="I103" s="353">
        <f>'Post-Payment Opioid'!AK13</f>
        <v>0</v>
      </c>
      <c r="J103" s="353">
        <f>'Post-Payment Opioid'!AG13</f>
        <v>0</v>
      </c>
      <c r="K103" s="353">
        <f>'Post-Payment Opioid'!AI13</f>
        <v>0</v>
      </c>
      <c r="L103" s="354">
        <f>'Post-Payment Opioid'!AH13</f>
        <v>0</v>
      </c>
      <c r="N103" s="331">
        <f>'Workbook Set-up'!$B$21</f>
        <v>0</v>
      </c>
    </row>
    <row r="104" spans="1:14" s="10" customFormat="1">
      <c r="A104" s="329">
        <v>5</v>
      </c>
      <c r="B104" s="355" t="s">
        <v>263</v>
      </c>
      <c r="C104" s="91"/>
      <c r="D104" s="91"/>
      <c r="E104" s="91"/>
      <c r="F104" s="91"/>
      <c r="G104" s="91"/>
      <c r="H104" s="351">
        <f t="shared" si="15"/>
        <v>0</v>
      </c>
      <c r="I104" s="351">
        <f>'Post-Payment Opioid'!AK14</f>
        <v>0</v>
      </c>
      <c r="J104" s="351">
        <f>'Post-Payment Opioid'!AG14</f>
        <v>0</v>
      </c>
      <c r="K104" s="351">
        <f>'Post-Payment Opioid'!AI14</f>
        <v>0</v>
      </c>
      <c r="L104" s="352">
        <f>'Post-Payment Opioid'!AH14</f>
        <v>0</v>
      </c>
      <c r="N104" s="331">
        <f>'Workbook Set-up'!$B$21</f>
        <v>0</v>
      </c>
    </row>
    <row r="105" spans="1:14" s="10" customFormat="1">
      <c r="A105" s="329">
        <v>6</v>
      </c>
      <c r="B105" s="355" t="s">
        <v>109</v>
      </c>
      <c r="C105" s="91"/>
      <c r="D105" s="91"/>
      <c r="E105" s="91"/>
      <c r="F105" s="91"/>
      <c r="G105" s="91"/>
      <c r="H105" s="351">
        <f t="shared" si="15"/>
        <v>0</v>
      </c>
      <c r="I105" s="353">
        <f>'Post-Payment Opioid'!AK15</f>
        <v>0</v>
      </c>
      <c r="J105" s="353">
        <f>'Post-Payment Opioid'!AG15</f>
        <v>0</v>
      </c>
      <c r="K105" s="353">
        <f>'Post-Payment Opioid'!AI15</f>
        <v>0</v>
      </c>
      <c r="L105" s="354">
        <f>'Post-Payment Opioid'!AH15</f>
        <v>0</v>
      </c>
      <c r="N105" s="331">
        <f>'Workbook Set-up'!$B$21</f>
        <v>0</v>
      </c>
    </row>
    <row r="106" spans="1:14" s="10" customFormat="1">
      <c r="A106" s="329">
        <v>7</v>
      </c>
      <c r="B106" s="355" t="s">
        <v>110</v>
      </c>
      <c r="C106" s="91"/>
      <c r="D106" s="91"/>
      <c r="E106" s="91"/>
      <c r="F106" s="91"/>
      <c r="G106" s="91"/>
      <c r="H106" s="351">
        <f t="shared" si="15"/>
        <v>0</v>
      </c>
      <c r="I106" s="353">
        <f>'Post-Payment Opioid'!AK18</f>
        <v>0</v>
      </c>
      <c r="J106" s="353">
        <f>'Post-Payment Opioid'!AG18</f>
        <v>0</v>
      </c>
      <c r="K106" s="353">
        <f>'Post-Payment Opioid'!AI18</f>
        <v>0</v>
      </c>
      <c r="L106" s="354">
        <f>'Post-Payment Opioid'!AH18</f>
        <v>0</v>
      </c>
      <c r="N106" s="331">
        <f>'Workbook Set-up'!$B$21</f>
        <v>0</v>
      </c>
    </row>
    <row r="107" spans="1:14" s="10" customFormat="1">
      <c r="A107" s="329">
        <v>8</v>
      </c>
      <c r="B107" s="355" t="s">
        <v>111</v>
      </c>
      <c r="C107" s="91"/>
      <c r="D107" s="91"/>
      <c r="E107" s="91"/>
      <c r="F107" s="91"/>
      <c r="G107" s="91"/>
      <c r="H107" s="351">
        <f t="shared" si="15"/>
        <v>0</v>
      </c>
      <c r="I107" s="353">
        <f>'Post-Payment Opioid'!AK19</f>
        <v>0</v>
      </c>
      <c r="J107" s="353">
        <f>'Post-Payment Opioid'!AG19</f>
        <v>0</v>
      </c>
      <c r="K107" s="353">
        <f>'Post-Payment Opioid'!AI19</f>
        <v>0</v>
      </c>
      <c r="L107" s="354">
        <f>'Post-Payment Opioid'!AH19</f>
        <v>0</v>
      </c>
      <c r="N107" s="331">
        <f>'Workbook Set-up'!$B$21</f>
        <v>0</v>
      </c>
    </row>
    <row r="108" spans="1:14" s="10" customFormat="1">
      <c r="A108" s="329"/>
      <c r="B108" s="370"/>
      <c r="C108" s="91"/>
      <c r="D108" s="91"/>
      <c r="E108" s="91"/>
      <c r="F108" s="91"/>
      <c r="G108" s="91"/>
      <c r="H108" s="362"/>
      <c r="I108" s="362"/>
      <c r="J108" s="362"/>
      <c r="K108" s="362"/>
      <c r="L108" s="366"/>
      <c r="N108" s="331">
        <f>'Workbook Set-up'!$B$21</f>
        <v>0</v>
      </c>
    </row>
    <row r="109" spans="1:14" s="10" customFormat="1" ht="26.25" thickBot="1">
      <c r="A109" s="329"/>
      <c r="B109" s="371" t="s">
        <v>82</v>
      </c>
      <c r="C109" s="91"/>
      <c r="D109" s="91"/>
      <c r="E109" s="91"/>
      <c r="F109" s="91"/>
      <c r="G109" s="91"/>
      <c r="H109" s="348" t="s">
        <v>103</v>
      </c>
      <c r="I109" s="349" t="s">
        <v>36</v>
      </c>
      <c r="J109" s="349" t="s">
        <v>66</v>
      </c>
      <c r="K109" s="349" t="s">
        <v>67</v>
      </c>
      <c r="L109" s="349" t="s">
        <v>102</v>
      </c>
      <c r="N109" s="331">
        <f>'Workbook Set-up'!$B$21</f>
        <v>0</v>
      </c>
    </row>
    <row r="110" spans="1:14" s="10" customFormat="1" ht="13.5" thickTop="1">
      <c r="A110" s="329">
        <v>9</v>
      </c>
      <c r="B110" s="355" t="s">
        <v>167</v>
      </c>
      <c r="C110" s="91"/>
      <c r="D110" s="91"/>
      <c r="E110" s="91"/>
      <c r="F110" s="91"/>
      <c r="G110" s="91"/>
      <c r="H110" s="351">
        <f>J110+K110</f>
        <v>0</v>
      </c>
      <c r="I110" s="353">
        <f>'Post-Payment Opioid'!AK21</f>
        <v>0</v>
      </c>
      <c r="J110" s="353">
        <f>'Post-Payment Opioid'!AG21</f>
        <v>0</v>
      </c>
      <c r="K110" s="353">
        <f>'Post-Payment Opioid'!AI21</f>
        <v>0</v>
      </c>
      <c r="L110" s="354">
        <f>'Post-Payment Opioid'!AH21</f>
        <v>0</v>
      </c>
      <c r="N110" s="331">
        <f>'Workbook Set-up'!$B$21</f>
        <v>0</v>
      </c>
    </row>
    <row r="111" spans="1:14" s="10" customFormat="1">
      <c r="A111" s="329">
        <v>10</v>
      </c>
      <c r="B111" s="355" t="s">
        <v>168</v>
      </c>
      <c r="C111" s="91"/>
      <c r="D111" s="91"/>
      <c r="E111" s="91"/>
      <c r="F111" s="91"/>
      <c r="G111" s="91"/>
      <c r="H111" s="351">
        <f t="shared" ref="H111:H113" si="16">J111+K111</f>
        <v>0</v>
      </c>
      <c r="I111" s="353">
        <f>'Post-Payment Opioid'!AK22</f>
        <v>0</v>
      </c>
      <c r="J111" s="353">
        <f>'Post-Payment Opioid'!AG22</f>
        <v>0</v>
      </c>
      <c r="K111" s="353">
        <f>'Post-Payment Opioid'!AI22</f>
        <v>0</v>
      </c>
      <c r="L111" s="354">
        <f>'Post-Payment Opioid'!AH22</f>
        <v>0</v>
      </c>
      <c r="N111" s="331">
        <f>'Workbook Set-up'!$B$21</f>
        <v>0</v>
      </c>
    </row>
    <row r="112" spans="1:14" s="10" customFormat="1">
      <c r="A112" s="329">
        <v>11</v>
      </c>
      <c r="B112" s="355" t="s">
        <v>630</v>
      </c>
      <c r="C112" s="91"/>
      <c r="D112" s="91"/>
      <c r="E112" s="91"/>
      <c r="F112" s="91"/>
      <c r="G112" s="91"/>
      <c r="H112" s="351">
        <f t="shared" si="16"/>
        <v>0</v>
      </c>
      <c r="I112" s="353">
        <f>'Post-Payment Opioid'!AK23</f>
        <v>0</v>
      </c>
      <c r="J112" s="353">
        <f>'Post-Payment Opioid'!AG23</f>
        <v>0</v>
      </c>
      <c r="K112" s="353">
        <f>'Post-Payment Opioid'!AI23</f>
        <v>0</v>
      </c>
      <c r="L112" s="354">
        <f>'Post-Payment Opioid'!AH23</f>
        <v>0</v>
      </c>
      <c r="N112" s="331">
        <f>'Workbook Set-up'!$B$21</f>
        <v>0</v>
      </c>
    </row>
    <row r="113" spans="1:14" s="10" customFormat="1">
      <c r="A113" s="329">
        <v>12</v>
      </c>
      <c r="B113" s="382" t="s">
        <v>631</v>
      </c>
      <c r="C113" s="91"/>
      <c r="D113" s="91"/>
      <c r="E113" s="91"/>
      <c r="F113" s="91"/>
      <c r="G113" s="91"/>
      <c r="H113" s="351">
        <f t="shared" si="16"/>
        <v>0</v>
      </c>
      <c r="I113" s="353">
        <f>'Post-Payment Opioid'!AK24</f>
        <v>0</v>
      </c>
      <c r="J113" s="353">
        <f>'Post-Payment Opioid'!AG24</f>
        <v>0</v>
      </c>
      <c r="K113" s="353">
        <f>'Post-Payment Opioid'!AI24</f>
        <v>0</v>
      </c>
      <c r="L113" s="354">
        <f>'Post-Payment Opioid'!AH24</f>
        <v>0</v>
      </c>
      <c r="N113" s="331">
        <f>'Workbook Set-up'!$B$21</f>
        <v>0</v>
      </c>
    </row>
    <row r="114" spans="1:14" s="10" customFormat="1">
      <c r="A114" s="329"/>
      <c r="B114" s="370"/>
      <c r="C114" s="91"/>
      <c r="D114" s="91"/>
      <c r="E114" s="91"/>
      <c r="F114" s="91"/>
      <c r="G114" s="91"/>
      <c r="H114" s="362"/>
      <c r="I114" s="362"/>
      <c r="J114" s="362"/>
      <c r="K114" s="362"/>
      <c r="L114" s="366"/>
      <c r="N114" s="331">
        <f>'Workbook Set-up'!$B$21</f>
        <v>0</v>
      </c>
    </row>
    <row r="115" spans="1:14" s="10" customFormat="1" ht="26.25" thickBot="1">
      <c r="A115" s="329"/>
      <c r="B115" s="371" t="s">
        <v>90</v>
      </c>
      <c r="C115" s="91"/>
      <c r="D115" s="91"/>
      <c r="E115" s="91"/>
      <c r="F115" s="91"/>
      <c r="G115" s="91"/>
      <c r="H115" s="348" t="s">
        <v>103</v>
      </c>
      <c r="I115" s="349" t="s">
        <v>36</v>
      </c>
      <c r="J115" s="349" t="s">
        <v>66</v>
      </c>
      <c r="K115" s="349" t="s">
        <v>67</v>
      </c>
      <c r="L115" s="349" t="s">
        <v>102</v>
      </c>
      <c r="N115" s="331">
        <f>'Workbook Set-up'!$B$21</f>
        <v>0</v>
      </c>
    </row>
    <row r="116" spans="1:14" s="10" customFormat="1" ht="13.5" thickTop="1">
      <c r="A116" s="329">
        <v>13</v>
      </c>
      <c r="B116" s="355" t="s">
        <v>206</v>
      </c>
      <c r="C116" s="91"/>
      <c r="D116" s="91"/>
      <c r="E116" s="91"/>
      <c r="F116" s="91"/>
      <c r="G116" s="91"/>
      <c r="H116" s="351">
        <f>J116+K116</f>
        <v>0</v>
      </c>
      <c r="I116" s="353">
        <f>'Post-Payment Opioid'!AK26</f>
        <v>0</v>
      </c>
      <c r="J116" s="353">
        <f>'Post-Payment Opioid'!AG26</f>
        <v>0</v>
      </c>
      <c r="K116" s="353">
        <f>'Post-Payment Opioid'!AI26</f>
        <v>0</v>
      </c>
      <c r="L116" s="354">
        <f>'Post-Payment Opioid'!AH26</f>
        <v>0</v>
      </c>
      <c r="N116" s="331">
        <f>'Workbook Set-up'!$B$21</f>
        <v>0</v>
      </c>
    </row>
    <row r="117" spans="1:14" s="10" customFormat="1">
      <c r="A117" s="329">
        <v>14</v>
      </c>
      <c r="B117" s="355" t="s">
        <v>107</v>
      </c>
      <c r="C117" s="91"/>
      <c r="D117" s="91"/>
      <c r="E117" s="91"/>
      <c r="F117" s="91"/>
      <c r="G117" s="91"/>
      <c r="H117" s="351">
        <f>J117+K117</f>
        <v>0</v>
      </c>
      <c r="I117" s="351">
        <f>'Post-Payment Opioid'!AK27</f>
        <v>0</v>
      </c>
      <c r="J117" s="351">
        <f>'Post-Payment Opioid'!AG27</f>
        <v>0</v>
      </c>
      <c r="K117" s="351">
        <f>'Post-Payment Opioid'!AI27</f>
        <v>0</v>
      </c>
      <c r="L117" s="352">
        <f>'Post-Payment Opioid'!AH27</f>
        <v>0</v>
      </c>
      <c r="N117" s="331">
        <f>'Workbook Set-up'!$B$21</f>
        <v>0</v>
      </c>
    </row>
    <row r="118" spans="1:14" s="10" customFormat="1">
      <c r="A118" s="329"/>
      <c r="B118" s="362"/>
      <c r="C118" s="91"/>
      <c r="D118" s="91"/>
      <c r="E118" s="91"/>
      <c r="F118" s="91"/>
      <c r="G118" s="91"/>
      <c r="H118" s="363"/>
      <c r="I118" s="363"/>
      <c r="J118" s="363"/>
      <c r="K118" s="363"/>
      <c r="L118" s="373"/>
      <c r="N118" s="331">
        <f>'Workbook Set-up'!$B$21</f>
        <v>0</v>
      </c>
    </row>
    <row r="119" spans="1:14" s="10" customFormat="1">
      <c r="A119" s="329"/>
      <c r="B119" s="91"/>
      <c r="C119" s="91"/>
      <c r="D119" s="91"/>
      <c r="E119" s="91"/>
      <c r="F119" s="91"/>
      <c r="G119" s="357" t="s">
        <v>104</v>
      </c>
      <c r="H119" s="360">
        <f>SUM(H98:H100,H103:H107,H110:H113,H116:H117)</f>
        <v>0</v>
      </c>
      <c r="I119" s="360">
        <f t="shared" ref="I119:K119" si="17">SUM(I98:I100,I103:I107,I110:I113,I116:I117)</f>
        <v>0</v>
      </c>
      <c r="J119" s="360">
        <f t="shared" si="17"/>
        <v>0</v>
      </c>
      <c r="K119" s="360">
        <f t="shared" si="17"/>
        <v>0</v>
      </c>
      <c r="L119" s="600">
        <f>IF(SUM(J119:K119)=0,0,J119/SUM(J119:K119))</f>
        <v>0</v>
      </c>
      <c r="N119" s="331">
        <f>'Workbook Set-up'!$B$21</f>
        <v>0</v>
      </c>
    </row>
    <row r="120" spans="1:14" s="10" customFormat="1">
      <c r="A120" s="342"/>
      <c r="B120" s="343"/>
      <c r="C120" s="343"/>
      <c r="D120" s="343"/>
      <c r="E120" s="343"/>
      <c r="F120" s="343"/>
      <c r="G120" s="343"/>
      <c r="H120" s="343"/>
      <c r="I120" s="343"/>
      <c r="J120" s="343"/>
      <c r="K120" s="343"/>
      <c r="L120" s="344"/>
      <c r="N120" s="331">
        <f>'Workbook Set-up'!$B$21</f>
        <v>0</v>
      </c>
    </row>
    <row r="121" spans="1:14" s="10" customFormat="1" ht="15.75">
      <c r="A121" s="367"/>
      <c r="B121" s="368" t="s">
        <v>112</v>
      </c>
      <c r="C121" s="368"/>
      <c r="D121" s="368"/>
      <c r="E121" s="368"/>
      <c r="F121" s="368"/>
      <c r="G121" s="368"/>
      <c r="H121" s="368"/>
      <c r="I121" s="368"/>
      <c r="J121" s="368"/>
      <c r="K121" s="368"/>
      <c r="L121" s="369"/>
      <c r="N121" s="331">
        <f>'Workbook Set-up'!$B$22</f>
        <v>0</v>
      </c>
    </row>
    <row r="122" spans="1:14" s="10" customFormat="1">
      <c r="A122" s="329"/>
      <c r="B122" s="91"/>
      <c r="C122" s="91"/>
      <c r="D122" s="91"/>
      <c r="E122" s="91"/>
      <c r="F122" s="91"/>
      <c r="G122" s="91"/>
      <c r="H122" s="91"/>
      <c r="I122" s="91"/>
      <c r="J122" s="91"/>
      <c r="K122" s="91"/>
      <c r="L122" s="330"/>
      <c r="N122" s="331">
        <f>'Workbook Set-up'!$B$22</f>
        <v>0</v>
      </c>
    </row>
    <row r="123" spans="1:14" s="10" customFormat="1" ht="26.25" thickBot="1">
      <c r="A123" s="329"/>
      <c r="B123" s="371" t="s">
        <v>598</v>
      </c>
      <c r="C123" s="91"/>
      <c r="D123" s="91"/>
      <c r="E123" s="91"/>
      <c r="F123" s="91"/>
      <c r="G123" s="91"/>
      <c r="H123" s="348" t="s">
        <v>103</v>
      </c>
      <c r="I123" s="349" t="s">
        <v>36</v>
      </c>
      <c r="J123" s="349" t="s">
        <v>66</v>
      </c>
      <c r="K123" s="349" t="s">
        <v>67</v>
      </c>
      <c r="L123" s="349" t="s">
        <v>102</v>
      </c>
      <c r="N123" s="331">
        <f>'Workbook Set-up'!$B$22</f>
        <v>0</v>
      </c>
    </row>
    <row r="124" spans="1:14" s="10" customFormat="1" ht="13.5" thickTop="1">
      <c r="A124" s="329">
        <v>1</v>
      </c>
      <c r="B124" s="355" t="s">
        <v>588</v>
      </c>
      <c r="C124" s="91"/>
      <c r="D124" s="91"/>
      <c r="E124" s="91"/>
      <c r="F124" s="91"/>
      <c r="G124" s="91"/>
      <c r="H124" s="351">
        <f>J124+K124</f>
        <v>0</v>
      </c>
      <c r="I124" s="351">
        <f>'Post-Payment DA'!AK9</f>
        <v>0</v>
      </c>
      <c r="J124" s="351">
        <f>'Post-Payment DA'!AG9</f>
        <v>0</v>
      </c>
      <c r="K124" s="351">
        <f>'Post-Payment DA'!AI9</f>
        <v>0</v>
      </c>
      <c r="L124" s="352">
        <f>'Post-Payment DA'!AH9</f>
        <v>0</v>
      </c>
      <c r="N124" s="331">
        <f>'Workbook Set-up'!$B$22</f>
        <v>0</v>
      </c>
    </row>
    <row r="125" spans="1:14" s="10" customFormat="1">
      <c r="A125" s="329">
        <v>2</v>
      </c>
      <c r="B125" s="355" t="s">
        <v>589</v>
      </c>
      <c r="C125" s="91"/>
      <c r="D125" s="91"/>
      <c r="E125" s="91"/>
      <c r="F125" s="91"/>
      <c r="G125" s="91"/>
      <c r="H125" s="351">
        <f t="shared" ref="H125:H126" si="18">J125+K125</f>
        <v>0</v>
      </c>
      <c r="I125" s="351">
        <f>'Post-Payment DA'!AK10</f>
        <v>0</v>
      </c>
      <c r="J125" s="351">
        <f>'Post-Payment DA'!AG10</f>
        <v>0</v>
      </c>
      <c r="K125" s="351">
        <f>'Post-Payment DA'!AI10</f>
        <v>0</v>
      </c>
      <c r="L125" s="352">
        <f>'Post-Payment DA'!AH10</f>
        <v>0</v>
      </c>
      <c r="N125" s="331">
        <f>'Workbook Set-up'!$B$22</f>
        <v>0</v>
      </c>
    </row>
    <row r="126" spans="1:14" s="10" customFormat="1">
      <c r="A126" s="329">
        <v>3</v>
      </c>
      <c r="B126" s="355" t="s">
        <v>593</v>
      </c>
      <c r="C126" s="91"/>
      <c r="D126" s="91"/>
      <c r="E126" s="91"/>
      <c r="F126" s="91"/>
      <c r="G126" s="91"/>
      <c r="H126" s="351">
        <f t="shared" si="18"/>
        <v>0</v>
      </c>
      <c r="I126" s="351">
        <f>'Post-Payment DA'!AK11</f>
        <v>0</v>
      </c>
      <c r="J126" s="351">
        <f>'Post-Payment DA'!AG11</f>
        <v>0</v>
      </c>
      <c r="K126" s="351">
        <f>'Post-Payment DA'!AI11</f>
        <v>0</v>
      </c>
      <c r="L126" s="352">
        <f>'Post-Payment DA'!AH11</f>
        <v>0</v>
      </c>
      <c r="N126" s="331">
        <f>'Workbook Set-up'!$B$22</f>
        <v>0</v>
      </c>
    </row>
    <row r="127" spans="1:14" s="10" customFormat="1">
      <c r="A127" s="329"/>
      <c r="B127" s="362"/>
      <c r="C127" s="91"/>
      <c r="D127" s="91"/>
      <c r="E127" s="91"/>
      <c r="F127" s="91"/>
      <c r="G127" s="91"/>
      <c r="H127" s="374"/>
      <c r="I127" s="374"/>
      <c r="J127" s="374"/>
      <c r="K127" s="374"/>
      <c r="L127" s="356"/>
      <c r="N127" s="331">
        <f>'Workbook Set-up'!$B$22</f>
        <v>0</v>
      </c>
    </row>
    <row r="128" spans="1:14" s="10" customFormat="1" ht="26.25" thickBot="1">
      <c r="A128" s="329"/>
      <c r="B128" s="371"/>
      <c r="C128" s="91"/>
      <c r="D128" s="91"/>
      <c r="E128" s="91"/>
      <c r="F128" s="91"/>
      <c r="G128" s="91"/>
      <c r="H128" s="348" t="s">
        <v>103</v>
      </c>
      <c r="I128" s="349" t="s">
        <v>36</v>
      </c>
      <c r="J128" s="349" t="s">
        <v>66</v>
      </c>
      <c r="K128" s="349" t="s">
        <v>67</v>
      </c>
      <c r="L128" s="349" t="s">
        <v>102</v>
      </c>
      <c r="N128" s="331">
        <f>'Workbook Set-up'!$B$22</f>
        <v>0</v>
      </c>
    </row>
    <row r="129" spans="1:14" s="10" customFormat="1" ht="13.5" thickTop="1">
      <c r="A129" s="329">
        <v>4</v>
      </c>
      <c r="B129" s="355" t="s">
        <v>113</v>
      </c>
      <c r="C129" s="91"/>
      <c r="D129" s="91"/>
      <c r="E129" s="91"/>
      <c r="F129" s="91"/>
      <c r="G129" s="91"/>
      <c r="H129" s="351">
        <f>J129+K129</f>
        <v>0</v>
      </c>
      <c r="I129" s="351">
        <f>'Post-Payment DA'!AK13</f>
        <v>0</v>
      </c>
      <c r="J129" s="351">
        <f>'Post-Payment DA'!AG13</f>
        <v>0</v>
      </c>
      <c r="K129" s="351">
        <f>'Post-Payment DA'!AI13</f>
        <v>0</v>
      </c>
      <c r="L129" s="352">
        <f>'Post-Payment DA'!AH13</f>
        <v>0</v>
      </c>
      <c r="N129" s="331">
        <f>'Workbook Set-up'!$B$22</f>
        <v>0</v>
      </c>
    </row>
    <row r="130" spans="1:14" s="10" customFormat="1">
      <c r="A130" s="329">
        <v>5</v>
      </c>
      <c r="B130" s="355" t="s">
        <v>266</v>
      </c>
      <c r="C130" s="91"/>
      <c r="D130" s="91"/>
      <c r="E130" s="91"/>
      <c r="F130" s="91"/>
      <c r="G130" s="91"/>
      <c r="H130" s="351">
        <f>J130+K130</f>
        <v>0</v>
      </c>
      <c r="I130" s="351">
        <f>'Post-Payment DA'!AK14</f>
        <v>0</v>
      </c>
      <c r="J130" s="351">
        <f>'Post-Payment DA'!AG14</f>
        <v>0</v>
      </c>
      <c r="K130" s="351">
        <f>'Post-Payment DA'!AI14</f>
        <v>0</v>
      </c>
      <c r="L130" s="352">
        <f>'Post-Payment DA'!AH14</f>
        <v>0</v>
      </c>
      <c r="N130" s="331">
        <f>'Workbook Set-up'!$B$22</f>
        <v>0</v>
      </c>
    </row>
    <row r="131" spans="1:14" s="10" customFormat="1">
      <c r="A131" s="329">
        <v>6</v>
      </c>
      <c r="B131" s="355" t="s">
        <v>267</v>
      </c>
      <c r="C131" s="91"/>
      <c r="D131" s="91"/>
      <c r="E131" s="91"/>
      <c r="F131" s="91"/>
      <c r="G131" s="91"/>
      <c r="H131" s="351">
        <f>J131+K131</f>
        <v>0</v>
      </c>
      <c r="I131" s="351">
        <f>'Post-Payment DA'!AK15</f>
        <v>0</v>
      </c>
      <c r="J131" s="351">
        <f>'Post-Payment DA'!AG15</f>
        <v>0</v>
      </c>
      <c r="K131" s="351">
        <f>'Post-Payment DA'!AI15</f>
        <v>0</v>
      </c>
      <c r="L131" s="352">
        <f>'Post-Payment DA'!AH15</f>
        <v>0</v>
      </c>
      <c r="N131" s="331">
        <f>'Workbook Set-up'!$B$22</f>
        <v>0</v>
      </c>
    </row>
    <row r="132" spans="1:14" s="10" customFormat="1">
      <c r="A132" s="329">
        <v>7</v>
      </c>
      <c r="B132" s="365" t="s">
        <v>107</v>
      </c>
      <c r="C132" s="91"/>
      <c r="D132" s="91"/>
      <c r="E132" s="91"/>
      <c r="F132" s="91"/>
      <c r="G132" s="91"/>
      <c r="H132" s="351">
        <f t="shared" ref="H132" si="19">J132+K132</f>
        <v>0</v>
      </c>
      <c r="I132" s="351">
        <f>'Post-Payment DA'!AK16</f>
        <v>0</v>
      </c>
      <c r="J132" s="351">
        <f>'Post-Payment DA'!AG16</f>
        <v>0</v>
      </c>
      <c r="K132" s="351">
        <f>'Post-Payment DA'!AI16</f>
        <v>0</v>
      </c>
      <c r="L132" s="352">
        <f>'Post-Payment DA'!AH16</f>
        <v>0</v>
      </c>
      <c r="N132" s="331">
        <f>'Workbook Set-up'!$B$22</f>
        <v>0</v>
      </c>
    </row>
    <row r="133" spans="1:14" s="10" customFormat="1">
      <c r="A133" s="329"/>
      <c r="B133" s="362"/>
      <c r="C133" s="91"/>
      <c r="D133" s="91"/>
      <c r="E133" s="91"/>
      <c r="F133" s="91"/>
      <c r="G133" s="91"/>
      <c r="H133" s="374"/>
      <c r="I133" s="374"/>
      <c r="J133" s="374"/>
      <c r="K133" s="374"/>
      <c r="L133" s="356"/>
      <c r="N133" s="331">
        <f>'Workbook Set-up'!$B$22</f>
        <v>0</v>
      </c>
    </row>
    <row r="134" spans="1:14" s="10" customFormat="1">
      <c r="A134" s="329"/>
      <c r="B134" s="91"/>
      <c r="C134" s="91"/>
      <c r="D134" s="91"/>
      <c r="E134" s="91"/>
      <c r="F134" s="91"/>
      <c r="G134" s="357" t="s">
        <v>104</v>
      </c>
      <c r="H134" s="360">
        <f>SUM(H124:H126,H129:H132)</f>
        <v>0</v>
      </c>
      <c r="I134" s="360">
        <f>SUM(I124:I126,I129:I132)</f>
        <v>0</v>
      </c>
      <c r="J134" s="360">
        <f>SUM(J124:J126,J129:J132)</f>
        <v>0</v>
      </c>
      <c r="K134" s="360">
        <f>SUM(K124:K126,K129:K132)</f>
        <v>0</v>
      </c>
      <c r="L134" s="600">
        <f>IF(SUM(J134:K134)=0,0,J134/SUM(J134:K134))</f>
        <v>0</v>
      </c>
      <c r="N134" s="331">
        <f>'Workbook Set-up'!$B$22</f>
        <v>0</v>
      </c>
    </row>
    <row r="135" spans="1:14" s="10" customFormat="1">
      <c r="A135" s="342"/>
      <c r="B135" s="343"/>
      <c r="C135" s="343"/>
      <c r="D135" s="343"/>
      <c r="E135" s="343"/>
      <c r="F135" s="343"/>
      <c r="G135" s="343"/>
      <c r="H135" s="343"/>
      <c r="I135" s="343"/>
      <c r="J135" s="343"/>
      <c r="K135" s="343"/>
      <c r="L135" s="344"/>
      <c r="N135" s="331">
        <f>'Workbook Set-up'!$B$22</f>
        <v>0</v>
      </c>
    </row>
    <row r="136" spans="1:14" s="10" customFormat="1" ht="15.75">
      <c r="A136" s="367"/>
      <c r="B136" s="368" t="s">
        <v>114</v>
      </c>
      <c r="C136" s="368"/>
      <c r="D136" s="368"/>
      <c r="E136" s="368"/>
      <c r="F136" s="368"/>
      <c r="G136" s="368"/>
      <c r="H136" s="368"/>
      <c r="I136" s="368"/>
      <c r="J136" s="368"/>
      <c r="K136" s="368"/>
      <c r="L136" s="369"/>
      <c r="N136" s="331">
        <f>'Workbook Set-up'!$B$23</f>
        <v>0</v>
      </c>
    </row>
    <row r="137" spans="1:14" s="10" customFormat="1">
      <c r="A137" s="329"/>
      <c r="B137" s="91"/>
      <c r="C137" s="91"/>
      <c r="D137" s="91"/>
      <c r="E137" s="91"/>
      <c r="F137" s="91"/>
      <c r="G137" s="91"/>
      <c r="H137" s="91"/>
      <c r="I137" s="91"/>
      <c r="J137" s="91"/>
      <c r="K137" s="91"/>
      <c r="L137" s="330"/>
      <c r="N137" s="331">
        <f>'Workbook Set-up'!$B$23</f>
        <v>0</v>
      </c>
    </row>
    <row r="138" spans="1:14" s="10" customFormat="1" ht="26.25" thickBot="1">
      <c r="A138" s="329"/>
      <c r="B138" s="371" t="s">
        <v>598</v>
      </c>
      <c r="C138" s="91"/>
      <c r="D138" s="91"/>
      <c r="E138" s="91"/>
      <c r="F138" s="91"/>
      <c r="G138" s="91"/>
      <c r="H138" s="348" t="s">
        <v>103</v>
      </c>
      <c r="I138" s="349" t="s">
        <v>36</v>
      </c>
      <c r="J138" s="349" t="s">
        <v>66</v>
      </c>
      <c r="K138" s="349" t="s">
        <v>67</v>
      </c>
      <c r="L138" s="349" t="s">
        <v>102</v>
      </c>
      <c r="N138" s="331">
        <f>'Workbook Set-up'!$B$22</f>
        <v>0</v>
      </c>
    </row>
    <row r="139" spans="1:14" s="10" customFormat="1" ht="13.5" thickTop="1">
      <c r="A139" s="329">
        <v>1</v>
      </c>
      <c r="B139" s="355" t="s">
        <v>588</v>
      </c>
      <c r="C139" s="91"/>
      <c r="D139" s="91"/>
      <c r="E139" s="91"/>
      <c r="F139" s="91"/>
      <c r="G139" s="91"/>
      <c r="H139" s="351">
        <f>J139+K139</f>
        <v>0</v>
      </c>
      <c r="I139" s="353">
        <f>'Post-Payment Residential'!AK9</f>
        <v>0</v>
      </c>
      <c r="J139" s="353">
        <f>'Post-Payment Residential'!AG9</f>
        <v>0</v>
      </c>
      <c r="K139" s="353">
        <f>'Post-Payment Residential'!AI9</f>
        <v>0</v>
      </c>
      <c r="L139" s="354">
        <f>'Post-Payment Residential'!AH8</f>
        <v>0</v>
      </c>
      <c r="N139" s="331">
        <f>'Workbook Set-up'!$B$22</f>
        <v>0</v>
      </c>
    </row>
    <row r="140" spans="1:14" s="10" customFormat="1">
      <c r="A140" s="329">
        <v>2</v>
      </c>
      <c r="B140" s="355" t="s">
        <v>589</v>
      </c>
      <c r="C140" s="91"/>
      <c r="D140" s="91"/>
      <c r="E140" s="91"/>
      <c r="F140" s="91"/>
      <c r="G140" s="91"/>
      <c r="H140" s="351">
        <f t="shared" ref="H140:H141" si="20">J140+K140</f>
        <v>0</v>
      </c>
      <c r="I140" s="353">
        <f>'Post-Payment Residential'!AK10</f>
        <v>0</v>
      </c>
      <c r="J140" s="353">
        <f>'Post-Payment Residential'!AG10</f>
        <v>0</v>
      </c>
      <c r="K140" s="353">
        <f>'Post-Payment Residential'!AI10</f>
        <v>0</v>
      </c>
      <c r="L140" s="354">
        <f>'Post-Payment Residential'!AH9</f>
        <v>0</v>
      </c>
      <c r="N140" s="331">
        <f>'Workbook Set-up'!$B$22</f>
        <v>0</v>
      </c>
    </row>
    <row r="141" spans="1:14" s="10" customFormat="1">
      <c r="A141" s="329">
        <v>3</v>
      </c>
      <c r="B141" s="355" t="s">
        <v>593</v>
      </c>
      <c r="C141" s="91"/>
      <c r="D141" s="91"/>
      <c r="E141" s="91"/>
      <c r="F141" s="91"/>
      <c r="G141" s="91"/>
      <c r="H141" s="351">
        <f t="shared" si="20"/>
        <v>0</v>
      </c>
      <c r="I141" s="353">
        <f>'Post-Payment Residential'!AK11</f>
        <v>0</v>
      </c>
      <c r="J141" s="353">
        <f>'Post-Payment Residential'!AG11</f>
        <v>0</v>
      </c>
      <c r="K141" s="353">
        <f>'Post-Payment Residential'!AI11</f>
        <v>0</v>
      </c>
      <c r="L141" s="354">
        <f>'Post-Payment Residential'!AH10</f>
        <v>0</v>
      </c>
      <c r="N141" s="331">
        <f>'Workbook Set-up'!$B$22</f>
        <v>0</v>
      </c>
    </row>
    <row r="142" spans="1:14" s="10" customFormat="1">
      <c r="A142" s="329"/>
      <c r="B142" s="362"/>
      <c r="C142" s="91"/>
      <c r="D142" s="91"/>
      <c r="E142" s="91"/>
      <c r="F142" s="91"/>
      <c r="G142" s="91"/>
      <c r="H142" s="374"/>
      <c r="I142" s="374"/>
      <c r="J142" s="374"/>
      <c r="K142" s="374"/>
      <c r="L142" s="356"/>
      <c r="N142" s="331">
        <f>'Workbook Set-up'!$B$22</f>
        <v>0</v>
      </c>
    </row>
    <row r="143" spans="1:14" s="10" customFormat="1" ht="26.25" thickBot="1">
      <c r="A143" s="329"/>
      <c r="B143" s="91"/>
      <c r="C143" s="91"/>
      <c r="D143" s="91"/>
      <c r="E143" s="91"/>
      <c r="F143" s="91"/>
      <c r="G143" s="91"/>
      <c r="H143" s="348" t="s">
        <v>103</v>
      </c>
      <c r="I143" s="349" t="s">
        <v>36</v>
      </c>
      <c r="J143" s="349" t="s">
        <v>66</v>
      </c>
      <c r="K143" s="349" t="s">
        <v>67</v>
      </c>
      <c r="L143" s="349" t="s">
        <v>102</v>
      </c>
      <c r="N143" s="331">
        <f>'Workbook Set-up'!$B$23</f>
        <v>0</v>
      </c>
    </row>
    <row r="144" spans="1:14" s="10" customFormat="1" ht="13.5" thickTop="1">
      <c r="A144" s="329">
        <v>4</v>
      </c>
      <c r="B144" s="355" t="s">
        <v>211</v>
      </c>
      <c r="C144" s="91"/>
      <c r="D144" s="91"/>
      <c r="E144" s="91"/>
      <c r="F144" s="91"/>
      <c r="G144" s="91"/>
      <c r="H144" s="351">
        <f t="shared" ref="H144:H160" si="21">J144+K144</f>
        <v>0</v>
      </c>
      <c r="I144" s="353">
        <f>'Post-Payment Residential'!AK13</f>
        <v>0</v>
      </c>
      <c r="J144" s="353">
        <f>'Post-Payment Residential'!AG13</f>
        <v>0</v>
      </c>
      <c r="K144" s="353">
        <f>'Post-Payment Residential'!AI13</f>
        <v>0</v>
      </c>
      <c r="L144" s="354">
        <f>'Post-Payment Residential'!AH13</f>
        <v>0</v>
      </c>
      <c r="N144" s="331">
        <f>'Workbook Set-up'!$B$23</f>
        <v>0</v>
      </c>
    </row>
    <row r="145" spans="1:14" s="10" customFormat="1">
      <c r="A145" s="329">
        <v>5</v>
      </c>
      <c r="B145" s="355" t="s">
        <v>269</v>
      </c>
      <c r="C145" s="91"/>
      <c r="D145" s="91"/>
      <c r="E145" s="91"/>
      <c r="F145" s="91"/>
      <c r="G145" s="91"/>
      <c r="H145" s="351">
        <f t="shared" ref="H145" si="22">J145+K145</f>
        <v>0</v>
      </c>
      <c r="I145" s="353">
        <f>'Post-Payment Residential'!AK14</f>
        <v>0</v>
      </c>
      <c r="J145" s="353">
        <f>'Post-Payment Residential'!AG14</f>
        <v>0</v>
      </c>
      <c r="K145" s="353">
        <f>'Post-Payment Residential'!AI14</f>
        <v>0</v>
      </c>
      <c r="L145" s="354">
        <f>'Post-Payment Residential'!AH14</f>
        <v>0</v>
      </c>
      <c r="N145" s="331">
        <f>'Workbook Set-up'!$B$23</f>
        <v>0</v>
      </c>
    </row>
    <row r="146" spans="1:14" s="10" customFormat="1">
      <c r="A146" s="329">
        <v>6</v>
      </c>
      <c r="B146" s="355" t="s">
        <v>270</v>
      </c>
      <c r="C146" s="91"/>
      <c r="D146" s="91"/>
      <c r="E146" s="91"/>
      <c r="F146" s="91"/>
      <c r="G146" s="91"/>
      <c r="H146" s="351">
        <f t="shared" si="21"/>
        <v>0</v>
      </c>
      <c r="I146" s="353">
        <f>'Post-Payment Residential'!AK17</f>
        <v>0</v>
      </c>
      <c r="J146" s="353">
        <f>'Post-Payment Residential'!AG17</f>
        <v>0</v>
      </c>
      <c r="K146" s="353">
        <f>'Post-Payment Residential'!AI17</f>
        <v>0</v>
      </c>
      <c r="L146" s="354">
        <f>'Post-Payment Residential'!AH17</f>
        <v>0</v>
      </c>
      <c r="N146" s="331">
        <f>'Workbook Set-up'!$B$23</f>
        <v>0</v>
      </c>
    </row>
    <row r="147" spans="1:14" s="10" customFormat="1">
      <c r="A147" s="329">
        <v>7</v>
      </c>
      <c r="B147" s="355" t="s">
        <v>72</v>
      </c>
      <c r="C147" s="91"/>
      <c r="D147" s="91"/>
      <c r="E147" s="91"/>
      <c r="F147" s="91"/>
      <c r="G147" s="91"/>
      <c r="H147" s="351">
        <f t="shared" si="21"/>
        <v>0</v>
      </c>
      <c r="I147" s="353">
        <f>'Post-Payment Residential'!AK18</f>
        <v>0</v>
      </c>
      <c r="J147" s="353">
        <f>'Post-Payment Residential'!AG18</f>
        <v>0</v>
      </c>
      <c r="K147" s="353">
        <f>'Post-Payment Residential'!AI18</f>
        <v>0</v>
      </c>
      <c r="L147" s="354">
        <f>'Post-Payment Residential'!AH18</f>
        <v>0</v>
      </c>
      <c r="N147" s="331">
        <f>'Workbook Set-up'!$B$23</f>
        <v>0</v>
      </c>
    </row>
    <row r="148" spans="1:14" s="10" customFormat="1">
      <c r="A148" s="329">
        <v>8</v>
      </c>
      <c r="B148" s="355" t="s">
        <v>73</v>
      </c>
      <c r="C148" s="91"/>
      <c r="D148" s="91"/>
      <c r="E148" s="91"/>
      <c r="F148" s="91"/>
      <c r="G148" s="91"/>
      <c r="H148" s="351">
        <f t="shared" si="21"/>
        <v>0</v>
      </c>
      <c r="I148" s="353">
        <f>'Post-Payment Residential'!AK19</f>
        <v>0</v>
      </c>
      <c r="J148" s="353">
        <f>'Post-Payment Residential'!AG19</f>
        <v>0</v>
      </c>
      <c r="K148" s="353">
        <f>'Post-Payment Residential'!AI19</f>
        <v>0</v>
      </c>
      <c r="L148" s="354">
        <f>'Post-Payment Residential'!AH19</f>
        <v>0</v>
      </c>
      <c r="N148" s="331">
        <f>'Workbook Set-up'!$B$23</f>
        <v>0</v>
      </c>
    </row>
    <row r="149" spans="1:14" s="10" customFormat="1">
      <c r="A149" s="329">
        <v>9</v>
      </c>
      <c r="B149" s="355" t="s">
        <v>75</v>
      </c>
      <c r="C149" s="91"/>
      <c r="D149" s="91"/>
      <c r="E149" s="91"/>
      <c r="F149" s="91"/>
      <c r="G149" s="91"/>
      <c r="H149" s="351">
        <f t="shared" si="21"/>
        <v>0</v>
      </c>
      <c r="I149" s="353">
        <f>'Post-Payment Residential'!AK20</f>
        <v>0</v>
      </c>
      <c r="J149" s="353">
        <f>'Post-Payment Residential'!AG20</f>
        <v>0</v>
      </c>
      <c r="K149" s="353">
        <f>'Post-Payment Residential'!AI20</f>
        <v>0</v>
      </c>
      <c r="L149" s="354">
        <f>'Post-Payment Residential'!AH20</f>
        <v>0</v>
      </c>
      <c r="N149" s="331">
        <f>'Workbook Set-up'!$B$23</f>
        <v>0</v>
      </c>
    </row>
    <row r="150" spans="1:14" s="10" customFormat="1">
      <c r="A150" s="329">
        <v>10</v>
      </c>
      <c r="B150" s="355" t="s">
        <v>93</v>
      </c>
      <c r="C150" s="91"/>
      <c r="D150" s="91"/>
      <c r="E150" s="91"/>
      <c r="F150" s="91"/>
      <c r="G150" s="91"/>
      <c r="H150" s="351">
        <f t="shared" si="21"/>
        <v>0</v>
      </c>
      <c r="I150" s="353">
        <f>'Post-Payment Residential'!AK21</f>
        <v>0</v>
      </c>
      <c r="J150" s="353">
        <f>'Post-Payment Residential'!AG21</f>
        <v>0</v>
      </c>
      <c r="K150" s="353">
        <f>'Post-Payment Residential'!AI21</f>
        <v>0</v>
      </c>
      <c r="L150" s="354">
        <f>'Post-Payment Residential'!AH21</f>
        <v>0</v>
      </c>
      <c r="N150" s="331">
        <f>'Workbook Set-up'!$B$23</f>
        <v>0</v>
      </c>
    </row>
    <row r="151" spans="1:14" s="10" customFormat="1">
      <c r="A151" s="329">
        <v>11</v>
      </c>
      <c r="B151" s="364" t="s">
        <v>105</v>
      </c>
      <c r="C151" s="91"/>
      <c r="D151" s="91"/>
      <c r="E151" s="91"/>
      <c r="F151" s="91"/>
      <c r="G151" s="91"/>
      <c r="H151" s="351">
        <f t="shared" si="21"/>
        <v>0</v>
      </c>
      <c r="I151" s="353">
        <f>'Post-Payment Residential'!AK22</f>
        <v>0</v>
      </c>
      <c r="J151" s="353">
        <f>'Post-Payment Residential'!AG22</f>
        <v>0</v>
      </c>
      <c r="K151" s="353">
        <f>'Post-Payment Residential'!AI22</f>
        <v>0</v>
      </c>
      <c r="L151" s="354">
        <f>'Post-Payment Residential'!AH22</f>
        <v>0</v>
      </c>
      <c r="N151" s="331">
        <f>'Workbook Set-up'!$B$23</f>
        <v>0</v>
      </c>
    </row>
    <row r="152" spans="1:14" s="10" customFormat="1">
      <c r="A152" s="329">
        <v>12</v>
      </c>
      <c r="B152" s="365" t="s">
        <v>274</v>
      </c>
      <c r="C152" s="91"/>
      <c r="D152" s="91"/>
      <c r="E152" s="91"/>
      <c r="F152" s="91"/>
      <c r="G152" s="91"/>
      <c r="H152" s="351">
        <f t="shared" si="21"/>
        <v>0</v>
      </c>
      <c r="I152" s="353">
        <f>'Post-Payment Residential'!AK23</f>
        <v>0</v>
      </c>
      <c r="J152" s="353">
        <f>'Post-Payment Residential'!AG23</f>
        <v>0</v>
      </c>
      <c r="K152" s="353">
        <f>'Post-Payment Residential'!AI23</f>
        <v>0</v>
      </c>
      <c r="L152" s="354">
        <f>'Post-Payment Residential'!AH23</f>
        <v>0</v>
      </c>
      <c r="N152" s="331">
        <f>'Workbook Set-up'!$B$23</f>
        <v>0</v>
      </c>
    </row>
    <row r="153" spans="1:14" s="10" customFormat="1">
      <c r="A153" s="329">
        <v>13</v>
      </c>
      <c r="B153" s="365" t="s">
        <v>272</v>
      </c>
      <c r="C153" s="91"/>
      <c r="D153" s="91"/>
      <c r="E153" s="91"/>
      <c r="F153" s="91"/>
      <c r="G153" s="91"/>
      <c r="H153" s="351">
        <f t="shared" si="21"/>
        <v>0</v>
      </c>
      <c r="I153" s="353">
        <f>'Post-Payment Residential'!AK24</f>
        <v>0</v>
      </c>
      <c r="J153" s="353">
        <f>'Post-Payment Residential'!AG24</f>
        <v>0</v>
      </c>
      <c r="K153" s="353">
        <f>'Post-Payment Residential'!AI24</f>
        <v>0</v>
      </c>
      <c r="L153" s="354">
        <f>'Post-Payment Residential'!AH24</f>
        <v>0</v>
      </c>
      <c r="N153" s="331">
        <f>'Workbook Set-up'!$B$23</f>
        <v>0</v>
      </c>
    </row>
    <row r="154" spans="1:14" s="10" customFormat="1">
      <c r="A154" s="329">
        <v>14</v>
      </c>
      <c r="B154" s="365" t="s">
        <v>115</v>
      </c>
      <c r="C154" s="91"/>
      <c r="D154" s="91"/>
      <c r="E154" s="91"/>
      <c r="F154" s="91"/>
      <c r="G154" s="91"/>
      <c r="H154" s="351">
        <f t="shared" si="21"/>
        <v>0</v>
      </c>
      <c r="I154" s="353">
        <f>'Post-Payment Residential'!AK25</f>
        <v>0</v>
      </c>
      <c r="J154" s="353">
        <f>'Post-Payment Residential'!AG25</f>
        <v>0</v>
      </c>
      <c r="K154" s="353">
        <f>'Post-Payment Residential'!AI25</f>
        <v>0</v>
      </c>
      <c r="L154" s="354">
        <f>'Post-Payment Residential'!AH25</f>
        <v>0</v>
      </c>
      <c r="N154" s="331">
        <f>'Workbook Set-up'!$B$23</f>
        <v>0</v>
      </c>
    </row>
    <row r="155" spans="1:14" s="10" customFormat="1">
      <c r="A155" s="329">
        <v>15</v>
      </c>
      <c r="B155" s="355" t="s">
        <v>630</v>
      </c>
      <c r="C155" s="91"/>
      <c r="D155" s="91"/>
      <c r="E155" s="91"/>
      <c r="F155" s="91"/>
      <c r="G155" s="91"/>
      <c r="H155" s="351">
        <f t="shared" ref="H155" si="23">J155+K155</f>
        <v>0</v>
      </c>
      <c r="I155" s="353">
        <f>'Post-Payment Residential'!AK27</f>
        <v>0</v>
      </c>
      <c r="J155" s="353">
        <f>'Post-Payment Residential'!AG27</f>
        <v>0</v>
      </c>
      <c r="K155" s="353">
        <f>'Post-Payment Residential'!AI27</f>
        <v>0</v>
      </c>
      <c r="L155" s="354">
        <f>'Post-Payment Residential'!AH27</f>
        <v>0</v>
      </c>
      <c r="N155" s="331">
        <f>'Workbook Set-up'!$B$23</f>
        <v>0</v>
      </c>
    </row>
    <row r="156" spans="1:14" s="10" customFormat="1">
      <c r="A156" s="329">
        <v>16</v>
      </c>
      <c r="B156" s="382" t="s">
        <v>631</v>
      </c>
      <c r="C156" s="91"/>
      <c r="D156" s="91"/>
      <c r="E156" s="91"/>
      <c r="F156" s="91"/>
      <c r="G156" s="91"/>
      <c r="H156" s="351">
        <f t="shared" ref="H156" si="24">J156+K156</f>
        <v>0</v>
      </c>
      <c r="I156" s="353">
        <f>'Post-Payment Residential'!AK28</f>
        <v>0</v>
      </c>
      <c r="J156" s="353">
        <f>'Post-Payment Residential'!AG28</f>
        <v>0</v>
      </c>
      <c r="K156" s="353">
        <f>'Post-Payment Residential'!AI28</f>
        <v>0</v>
      </c>
      <c r="L156" s="354">
        <f>'Post-Payment Residential'!AH28</f>
        <v>0</v>
      </c>
      <c r="N156" s="331">
        <f>'Workbook Set-up'!$B$23</f>
        <v>0</v>
      </c>
    </row>
    <row r="157" spans="1:14" s="10" customFormat="1">
      <c r="A157" s="329">
        <v>17</v>
      </c>
      <c r="B157" s="365" t="s">
        <v>106</v>
      </c>
      <c r="C157" s="91"/>
      <c r="D157" s="91"/>
      <c r="E157" s="91"/>
      <c r="F157" s="91"/>
      <c r="G157" s="91"/>
      <c r="H157" s="351">
        <f t="shared" ref="H157:H158" si="25">J157+K157</f>
        <v>0</v>
      </c>
      <c r="I157" s="353">
        <f>'Post-Payment Residential'!AK29</f>
        <v>0</v>
      </c>
      <c r="J157" s="353">
        <f>'Post-Payment Residential'!AG29</f>
        <v>0</v>
      </c>
      <c r="K157" s="353">
        <f>'Post-Payment Residential'!AI29</f>
        <v>0</v>
      </c>
      <c r="L157" s="354">
        <f>'Post-Payment Residential'!AH29</f>
        <v>0</v>
      </c>
      <c r="N157" s="331">
        <f>'Workbook Set-up'!$B$23</f>
        <v>0</v>
      </c>
    </row>
    <row r="158" spans="1:14" s="10" customFormat="1">
      <c r="A158" s="329">
        <v>18</v>
      </c>
      <c r="B158" s="365" t="s">
        <v>273</v>
      </c>
      <c r="C158" s="91"/>
      <c r="D158" s="91"/>
      <c r="E158" s="91"/>
      <c r="F158" s="91"/>
      <c r="G158" s="91"/>
      <c r="H158" s="351">
        <f t="shared" si="25"/>
        <v>0</v>
      </c>
      <c r="I158" s="353">
        <f>'Post-Payment Residential'!AK30</f>
        <v>0</v>
      </c>
      <c r="J158" s="353">
        <f>'Post-Payment Residential'!AG30</f>
        <v>0</v>
      </c>
      <c r="K158" s="353">
        <f>'Post-Payment Residential'!AI30</f>
        <v>0</v>
      </c>
      <c r="L158" s="354">
        <f>'Post-Payment Residential'!AH30</f>
        <v>0</v>
      </c>
      <c r="N158" s="331">
        <f>'Workbook Set-up'!$B$23</f>
        <v>0</v>
      </c>
    </row>
    <row r="159" spans="1:14" s="10" customFormat="1">
      <c r="A159" s="329">
        <v>19</v>
      </c>
      <c r="B159" s="365" t="s">
        <v>107</v>
      </c>
      <c r="C159" s="91"/>
      <c r="D159" s="91"/>
      <c r="E159" s="91"/>
      <c r="F159" s="91"/>
      <c r="G159" s="91"/>
      <c r="H159" s="351">
        <f t="shared" ref="H159" si="26">J159+K159</f>
        <v>0</v>
      </c>
      <c r="I159" s="353">
        <f>'Post-Payment Residential'!AK31</f>
        <v>0</v>
      </c>
      <c r="J159" s="353">
        <f>'Post-Payment Residential'!AG31</f>
        <v>0</v>
      </c>
      <c r="K159" s="353">
        <f>'Post-Payment Residential'!AI31</f>
        <v>0</v>
      </c>
      <c r="L159" s="354">
        <f>'Post-Payment Residential'!AH31</f>
        <v>0</v>
      </c>
      <c r="N159" s="331">
        <f>'Workbook Set-up'!$B$23</f>
        <v>0</v>
      </c>
    </row>
    <row r="160" spans="1:14" s="10" customFormat="1" ht="13.5" thickBot="1">
      <c r="A160" s="329">
        <v>20</v>
      </c>
      <c r="B160" s="365" t="s">
        <v>257</v>
      </c>
      <c r="C160" s="91"/>
      <c r="D160" s="91"/>
      <c r="E160" s="91"/>
      <c r="F160" s="91"/>
      <c r="G160" s="91"/>
      <c r="H160" s="358">
        <f t="shared" si="21"/>
        <v>0</v>
      </c>
      <c r="I160" s="358">
        <f>'Post-Payment Residential'!AK32</f>
        <v>0</v>
      </c>
      <c r="J160" s="358">
        <f>'Post-Payment Residential'!AG32</f>
        <v>0</v>
      </c>
      <c r="K160" s="358">
        <f>'Post-Payment Residential'!AI32</f>
        <v>0</v>
      </c>
      <c r="L160" s="359">
        <f>'Post-Payment Residential'!AH32</f>
        <v>0</v>
      </c>
      <c r="N160" s="331">
        <f>'Workbook Set-up'!$B$23</f>
        <v>0</v>
      </c>
    </row>
    <row r="161" spans="1:14" s="10" customFormat="1" ht="13.5" thickTop="1">
      <c r="A161" s="329"/>
      <c r="B161" s="91"/>
      <c r="C161" s="91"/>
      <c r="D161" s="91"/>
      <c r="E161" s="91"/>
      <c r="F161" s="91"/>
      <c r="G161" s="357" t="s">
        <v>104</v>
      </c>
      <c r="H161" s="360">
        <f>SUM(H139:H141,H144:H160)</f>
        <v>0</v>
      </c>
      <c r="I161" s="360">
        <f t="shared" ref="I161:K161" si="27">SUM(I139:I141,I144:I160)</f>
        <v>0</v>
      </c>
      <c r="J161" s="360">
        <f t="shared" si="27"/>
        <v>0</v>
      </c>
      <c r="K161" s="360">
        <f t="shared" si="27"/>
        <v>0</v>
      </c>
      <c r="L161" s="394">
        <f>IF(SUM(J161:K161)=0,0,J161/SUM(J161:K161))</f>
        <v>0</v>
      </c>
      <c r="N161" s="331">
        <f>'Workbook Set-up'!$B$23</f>
        <v>0</v>
      </c>
    </row>
    <row r="162" spans="1:14" s="10" customFormat="1">
      <c r="A162" s="342"/>
      <c r="B162" s="343"/>
      <c r="C162" s="343"/>
      <c r="D162" s="343"/>
      <c r="E162" s="343"/>
      <c r="F162" s="343"/>
      <c r="G162" s="343"/>
      <c r="H162" s="343"/>
      <c r="I162" s="343"/>
      <c r="J162" s="343"/>
      <c r="K162" s="343"/>
      <c r="L162" s="344"/>
      <c r="N162" s="331">
        <f>'Workbook Set-up'!$B$23</f>
        <v>0</v>
      </c>
    </row>
    <row r="163" spans="1:14" s="377" customFormat="1" ht="15.75">
      <c r="A163" s="383"/>
      <c r="B163" s="368" t="s">
        <v>116</v>
      </c>
      <c r="C163" s="375"/>
      <c r="D163" s="375"/>
      <c r="E163" s="375"/>
      <c r="F163" s="375"/>
      <c r="G163" s="375"/>
      <c r="H163" s="375"/>
      <c r="I163" s="375"/>
      <c r="J163" s="375"/>
      <c r="K163" s="375"/>
      <c r="L163" s="376"/>
      <c r="N163" s="378">
        <f>'Workbook Set-up'!$B$24</f>
        <v>0</v>
      </c>
    </row>
    <row r="164" spans="1:14" s="377" customFormat="1">
      <c r="A164" s="379"/>
      <c r="B164" s="350"/>
      <c r="C164" s="350"/>
      <c r="D164" s="350"/>
      <c r="E164" s="350"/>
      <c r="F164" s="350"/>
      <c r="G164" s="350"/>
      <c r="H164" s="350"/>
      <c r="I164" s="350"/>
      <c r="J164" s="350"/>
      <c r="K164" s="350"/>
      <c r="L164" s="380"/>
      <c r="N164" s="378">
        <f>'Workbook Set-up'!$B$24</f>
        <v>0</v>
      </c>
    </row>
    <row r="165" spans="1:14" s="377" customFormat="1" ht="26.25" thickBot="1">
      <c r="A165" s="329"/>
      <c r="B165" s="371" t="s">
        <v>598</v>
      </c>
      <c r="C165" s="350"/>
      <c r="D165" s="350"/>
      <c r="E165" s="350"/>
      <c r="F165" s="350"/>
      <c r="G165" s="350"/>
      <c r="H165" s="348" t="s">
        <v>103</v>
      </c>
      <c r="I165" s="349" t="s">
        <v>36</v>
      </c>
      <c r="J165" s="349" t="s">
        <v>66</v>
      </c>
      <c r="K165" s="349" t="s">
        <v>67</v>
      </c>
      <c r="L165" s="349" t="s">
        <v>102</v>
      </c>
      <c r="N165" s="378">
        <f>'Workbook Set-up'!$B$24</f>
        <v>0</v>
      </c>
    </row>
    <row r="166" spans="1:14" s="377" customFormat="1" ht="13.5" thickTop="1">
      <c r="A166" s="329">
        <v>1</v>
      </c>
      <c r="B166" s="355" t="s">
        <v>588</v>
      </c>
      <c r="C166" s="350"/>
      <c r="D166" s="350"/>
      <c r="E166" s="350"/>
      <c r="F166" s="350"/>
      <c r="G166" s="350"/>
      <c r="H166" s="353">
        <f>J166+K166</f>
        <v>0</v>
      </c>
      <c r="I166" s="384">
        <f>'Post-Payment PRTF'!AK9</f>
        <v>0</v>
      </c>
      <c r="J166" s="384">
        <f>'Post-Payment PRTF'!AG9</f>
        <v>0</v>
      </c>
      <c r="K166" s="384">
        <f>'Post-Payment PRTF'!AI9</f>
        <v>0</v>
      </c>
      <c r="L166" s="385">
        <f>'Post-Payment PRTF'!AH9</f>
        <v>0</v>
      </c>
      <c r="N166" s="378">
        <f>'Workbook Set-up'!$B$24</f>
        <v>0</v>
      </c>
    </row>
    <row r="167" spans="1:14" s="377" customFormat="1">
      <c r="A167" s="329">
        <v>2</v>
      </c>
      <c r="B167" s="355" t="s">
        <v>589</v>
      </c>
      <c r="C167" s="350"/>
      <c r="D167" s="350"/>
      <c r="E167" s="350"/>
      <c r="F167" s="350"/>
      <c r="G167" s="350"/>
      <c r="H167" s="353">
        <f t="shared" ref="H167:H168" si="28">J167+K167</f>
        <v>0</v>
      </c>
      <c r="I167" s="384">
        <f>'Post-Payment PRTF'!AK10</f>
        <v>0</v>
      </c>
      <c r="J167" s="384">
        <f>'Post-Payment PRTF'!AG10</f>
        <v>0</v>
      </c>
      <c r="K167" s="384">
        <f>'Post-Payment PRTF'!AI10</f>
        <v>0</v>
      </c>
      <c r="L167" s="385">
        <f>'Post-Payment PRTF'!AH10</f>
        <v>0</v>
      </c>
      <c r="N167" s="378">
        <f>'Workbook Set-up'!$B$24</f>
        <v>0</v>
      </c>
    </row>
    <row r="168" spans="1:14" s="377" customFormat="1">
      <c r="A168" s="329">
        <v>3</v>
      </c>
      <c r="B168" s="355" t="s">
        <v>593</v>
      </c>
      <c r="C168" s="350"/>
      <c r="D168" s="350"/>
      <c r="E168" s="350"/>
      <c r="F168" s="350"/>
      <c r="G168" s="350"/>
      <c r="H168" s="353">
        <f t="shared" si="28"/>
        <v>0</v>
      </c>
      <c r="I168" s="384">
        <f>'Post-Payment PRTF'!AK11</f>
        <v>0</v>
      </c>
      <c r="J168" s="384">
        <f>'Post-Payment PRTF'!AG11</f>
        <v>0</v>
      </c>
      <c r="K168" s="384">
        <f>'Post-Payment PRTF'!AI11</f>
        <v>0</v>
      </c>
      <c r="L168" s="385">
        <f>'Post-Payment PRTF'!AH11</f>
        <v>0</v>
      </c>
      <c r="N168" s="378">
        <f>'Workbook Set-up'!$B$24</f>
        <v>0</v>
      </c>
    </row>
    <row r="169" spans="1:14" s="377" customFormat="1">
      <c r="A169" s="329"/>
      <c r="B169" s="355"/>
      <c r="C169" s="350"/>
      <c r="D169" s="350"/>
      <c r="E169" s="350"/>
      <c r="F169" s="350"/>
      <c r="G169" s="350"/>
      <c r="H169" s="386"/>
      <c r="I169" s="386"/>
      <c r="J169" s="386"/>
      <c r="K169" s="386"/>
      <c r="L169" s="387"/>
      <c r="N169" s="378">
        <f>'Workbook Set-up'!$B$24</f>
        <v>0</v>
      </c>
    </row>
    <row r="170" spans="1:14" s="377" customFormat="1" ht="26.25" thickBot="1">
      <c r="A170" s="379"/>
      <c r="B170" s="347" t="s">
        <v>94</v>
      </c>
      <c r="C170" s="350"/>
      <c r="D170" s="350"/>
      <c r="E170" s="350"/>
      <c r="F170" s="350"/>
      <c r="G170" s="350"/>
      <c r="H170" s="348" t="s">
        <v>103</v>
      </c>
      <c r="I170" s="349" t="s">
        <v>36</v>
      </c>
      <c r="J170" s="349" t="s">
        <v>66</v>
      </c>
      <c r="K170" s="349" t="s">
        <v>67</v>
      </c>
      <c r="L170" s="349" t="s">
        <v>102</v>
      </c>
      <c r="N170" s="378">
        <f>'Workbook Set-up'!$B$24</f>
        <v>0</v>
      </c>
    </row>
    <row r="171" spans="1:14" s="377" customFormat="1" ht="13.5" thickTop="1">
      <c r="A171" s="329">
        <v>4</v>
      </c>
      <c r="B171" s="355" t="s">
        <v>211</v>
      </c>
      <c r="C171" s="350"/>
      <c r="D171" s="350"/>
      <c r="E171" s="350"/>
      <c r="F171" s="350"/>
      <c r="G171" s="350"/>
      <c r="H171" s="353">
        <f>J171+K171</f>
        <v>0</v>
      </c>
      <c r="I171" s="384">
        <f>'Post-Payment PRTF'!AK13</f>
        <v>0</v>
      </c>
      <c r="J171" s="384">
        <f>'Post-Payment PRTF'!AG13</f>
        <v>0</v>
      </c>
      <c r="K171" s="384">
        <f>'Post-Payment PRTF'!AI13</f>
        <v>0</v>
      </c>
      <c r="L171" s="385">
        <f>'Post-Payment PRTF'!AH13</f>
        <v>0</v>
      </c>
      <c r="N171" s="378">
        <f>'Workbook Set-up'!$B$24</f>
        <v>0</v>
      </c>
    </row>
    <row r="172" spans="1:14" s="377" customFormat="1">
      <c r="A172" s="329">
        <v>5</v>
      </c>
      <c r="B172" s="355" t="s">
        <v>117</v>
      </c>
      <c r="C172" s="350"/>
      <c r="D172" s="350"/>
      <c r="E172" s="350"/>
      <c r="F172" s="350"/>
      <c r="G172" s="350"/>
      <c r="H172" s="353">
        <f>J172+K172</f>
        <v>0</v>
      </c>
      <c r="I172" s="384">
        <f>'Post-Payment PRTF'!AK14</f>
        <v>0</v>
      </c>
      <c r="J172" s="384">
        <f>'Post-Payment PRTF'!AG14</f>
        <v>0</v>
      </c>
      <c r="K172" s="384">
        <f>'Post-Payment PRTF'!AI14</f>
        <v>0</v>
      </c>
      <c r="L172" s="385">
        <f>'Post-Payment PRTF'!AH14</f>
        <v>0</v>
      </c>
      <c r="N172" s="378">
        <f>'Workbook Set-up'!$B$24</f>
        <v>0</v>
      </c>
    </row>
    <row r="173" spans="1:14" s="377" customFormat="1">
      <c r="A173" s="329"/>
      <c r="B173" s="355"/>
      <c r="C173" s="350"/>
      <c r="D173" s="350"/>
      <c r="E173" s="350"/>
      <c r="F173" s="350"/>
      <c r="G173" s="350"/>
      <c r="H173" s="386"/>
      <c r="I173" s="386"/>
      <c r="J173" s="386"/>
      <c r="K173" s="386"/>
      <c r="L173" s="387"/>
      <c r="N173" s="378">
        <f>'Workbook Set-up'!$B$24</f>
        <v>0</v>
      </c>
    </row>
    <row r="174" spans="1:14" s="377" customFormat="1" ht="26.25" thickBot="1">
      <c r="A174" s="329"/>
      <c r="B174" s="371" t="s">
        <v>95</v>
      </c>
      <c r="C174" s="350"/>
      <c r="D174" s="350"/>
      <c r="E174" s="350"/>
      <c r="F174" s="350"/>
      <c r="G174" s="350"/>
      <c r="H174" s="348" t="s">
        <v>103</v>
      </c>
      <c r="I174" s="349" t="s">
        <v>36</v>
      </c>
      <c r="J174" s="349" t="s">
        <v>66</v>
      </c>
      <c r="K174" s="349" t="s">
        <v>67</v>
      </c>
      <c r="L174" s="349" t="s">
        <v>102</v>
      </c>
      <c r="N174" s="378">
        <f>'Workbook Set-up'!$B$24</f>
        <v>0</v>
      </c>
    </row>
    <row r="175" spans="1:14" s="377" customFormat="1" ht="13.5" thickTop="1">
      <c r="A175" s="329">
        <v>6</v>
      </c>
      <c r="B175" s="355" t="s">
        <v>118</v>
      </c>
      <c r="C175" s="350"/>
      <c r="D175" s="350"/>
      <c r="E175" s="350"/>
      <c r="F175" s="350"/>
      <c r="G175" s="350"/>
      <c r="H175" s="353">
        <f>J175+K175</f>
        <v>0</v>
      </c>
      <c r="I175" s="384">
        <f>'Post-Payment PRTF'!AK18</f>
        <v>0</v>
      </c>
      <c r="J175" s="384">
        <f>'Post-Payment PRTF'!AG18</f>
        <v>0</v>
      </c>
      <c r="K175" s="384">
        <f>'Post-Payment PRTF'!AI18</f>
        <v>0</v>
      </c>
      <c r="L175" s="385">
        <f>'Post-Payment PRTF'!AH18</f>
        <v>0</v>
      </c>
      <c r="N175" s="378">
        <f>'Workbook Set-up'!$B$24</f>
        <v>0</v>
      </c>
    </row>
    <row r="176" spans="1:14" s="377" customFormat="1">
      <c r="A176" s="329">
        <v>7</v>
      </c>
      <c r="B176" s="355" t="s">
        <v>169</v>
      </c>
      <c r="C176" s="350"/>
      <c r="D176" s="350"/>
      <c r="E176" s="350"/>
      <c r="F176" s="350"/>
      <c r="G176" s="350"/>
      <c r="H176" s="353">
        <f>J176+K176</f>
        <v>0</v>
      </c>
      <c r="I176" s="384">
        <f>'Post-Payment PRTF'!AK21</f>
        <v>0</v>
      </c>
      <c r="J176" s="384">
        <f>'Post-Payment PRTF'!AG21</f>
        <v>0</v>
      </c>
      <c r="K176" s="384">
        <f>'Post-Payment PRTF'!AI21</f>
        <v>0</v>
      </c>
      <c r="L176" s="385">
        <f>'Post-Payment PRTF'!AH21</f>
        <v>0</v>
      </c>
      <c r="N176" s="378">
        <f>'Workbook Set-up'!$B$24</f>
        <v>0</v>
      </c>
    </row>
    <row r="177" spans="1:14" s="377" customFormat="1">
      <c r="A177" s="329">
        <v>8</v>
      </c>
      <c r="B177" s="355" t="s">
        <v>278</v>
      </c>
      <c r="C177" s="350"/>
      <c r="D177" s="350"/>
      <c r="E177" s="350"/>
      <c r="F177" s="350"/>
      <c r="G177" s="350"/>
      <c r="H177" s="353">
        <f>J177+K177</f>
        <v>0</v>
      </c>
      <c r="I177" s="384">
        <f>'Post-Payment PRTF'!AK22</f>
        <v>0</v>
      </c>
      <c r="J177" s="384">
        <f>'Post-Payment PRTF'!AG22</f>
        <v>0</v>
      </c>
      <c r="K177" s="384">
        <f>'Post-Payment PRTF'!AI22</f>
        <v>0</v>
      </c>
      <c r="L177" s="385">
        <f>'Post-Payment PRTF'!AH22</f>
        <v>0</v>
      </c>
      <c r="N177" s="378">
        <f>'Workbook Set-up'!$B$24</f>
        <v>0</v>
      </c>
    </row>
    <row r="178" spans="1:14" s="377" customFormat="1">
      <c r="A178" s="329">
        <v>9</v>
      </c>
      <c r="B178" s="355" t="s">
        <v>276</v>
      </c>
      <c r="C178" s="350"/>
      <c r="D178" s="350"/>
      <c r="E178" s="350"/>
      <c r="F178" s="350"/>
      <c r="G178" s="350"/>
      <c r="H178" s="353">
        <f t="shared" ref="H178" si="29">J178+K178</f>
        <v>0</v>
      </c>
      <c r="I178" s="384">
        <f>'Post-Payment PRTF'!AK23</f>
        <v>0</v>
      </c>
      <c r="J178" s="384">
        <f>'Post-Payment PRTF'!AG23</f>
        <v>0</v>
      </c>
      <c r="K178" s="384">
        <f>'Post-Payment PRTF'!AI23</f>
        <v>0</v>
      </c>
      <c r="L178" s="385">
        <f>'Post-Payment PRTF'!AH23</f>
        <v>0</v>
      </c>
      <c r="N178" s="378">
        <f>'Workbook Set-up'!$B$24</f>
        <v>0</v>
      </c>
    </row>
    <row r="179" spans="1:14" s="377" customFormat="1">
      <c r="A179" s="329">
        <v>10</v>
      </c>
      <c r="B179" s="355" t="s">
        <v>119</v>
      </c>
      <c r="C179" s="350"/>
      <c r="D179" s="350"/>
      <c r="E179" s="350"/>
      <c r="F179" s="350"/>
      <c r="G179" s="350"/>
      <c r="H179" s="353">
        <f t="shared" ref="H179:H183" si="30">J179+K179</f>
        <v>0</v>
      </c>
      <c r="I179" s="384">
        <f>'Post-Payment PRTF'!AK24</f>
        <v>0</v>
      </c>
      <c r="J179" s="384">
        <f>'Post-Payment PRTF'!AG24</f>
        <v>0</v>
      </c>
      <c r="K179" s="384">
        <f>'Post-Payment PRTF'!AI24</f>
        <v>0</v>
      </c>
      <c r="L179" s="385">
        <f>'Post-Payment PRTF'!AH24</f>
        <v>0</v>
      </c>
      <c r="N179" s="378">
        <f>'Workbook Set-up'!$B$24</f>
        <v>0</v>
      </c>
    </row>
    <row r="180" spans="1:14" s="377" customFormat="1">
      <c r="A180" s="329">
        <v>11</v>
      </c>
      <c r="B180" s="355" t="s">
        <v>208</v>
      </c>
      <c r="C180" s="350"/>
      <c r="D180" s="350"/>
      <c r="E180" s="350"/>
      <c r="F180" s="350"/>
      <c r="G180" s="350"/>
      <c r="H180" s="353">
        <f t="shared" si="30"/>
        <v>0</v>
      </c>
      <c r="I180" s="384">
        <f>'Post-Payment PRTF'!AK25</f>
        <v>0</v>
      </c>
      <c r="J180" s="384">
        <f>'Post-Payment PRTF'!AG25</f>
        <v>0</v>
      </c>
      <c r="K180" s="384">
        <f>'Post-Payment PRTF'!AI25</f>
        <v>0</v>
      </c>
      <c r="L180" s="385">
        <f>'Post-Payment PRTF'!AH25</f>
        <v>0</v>
      </c>
      <c r="N180" s="378">
        <f>'Workbook Set-up'!$B$24</f>
        <v>0</v>
      </c>
    </row>
    <row r="181" spans="1:14" s="377" customFormat="1">
      <c r="A181" s="329">
        <v>12</v>
      </c>
      <c r="B181" s="355" t="s">
        <v>96</v>
      </c>
      <c r="C181" s="350"/>
      <c r="D181" s="350"/>
      <c r="E181" s="350"/>
      <c r="F181" s="350"/>
      <c r="G181" s="350"/>
      <c r="H181" s="353">
        <f t="shared" si="30"/>
        <v>0</v>
      </c>
      <c r="I181" s="384">
        <f>'Post-Payment PRTF'!AK26</f>
        <v>0</v>
      </c>
      <c r="J181" s="384">
        <f>'Post-Payment PRTF'!AG26</f>
        <v>0</v>
      </c>
      <c r="K181" s="384">
        <f>'Post-Payment PRTF'!AI26</f>
        <v>0</v>
      </c>
      <c r="L181" s="385">
        <f>'Post-Payment PRTF'!AH26</f>
        <v>0</v>
      </c>
      <c r="N181" s="378">
        <f>'Workbook Set-up'!$B$24</f>
        <v>0</v>
      </c>
    </row>
    <row r="182" spans="1:14" s="377" customFormat="1">
      <c r="A182" s="329">
        <v>13</v>
      </c>
      <c r="B182" s="355" t="s">
        <v>73</v>
      </c>
      <c r="C182" s="350"/>
      <c r="D182" s="350"/>
      <c r="E182" s="350"/>
      <c r="F182" s="350"/>
      <c r="G182" s="350"/>
      <c r="H182" s="353">
        <f t="shared" si="30"/>
        <v>0</v>
      </c>
      <c r="I182" s="384">
        <f>'Post-Payment PRTF'!AK27</f>
        <v>0</v>
      </c>
      <c r="J182" s="384">
        <f>'Post-Payment PRTF'!AG27</f>
        <v>0</v>
      </c>
      <c r="K182" s="384">
        <f>'Post-Payment PRTF'!AI27</f>
        <v>0</v>
      </c>
      <c r="L182" s="385">
        <f>'Post-Payment PRTF'!AH27</f>
        <v>0</v>
      </c>
      <c r="N182" s="378">
        <f>'Workbook Set-up'!$B$24</f>
        <v>0</v>
      </c>
    </row>
    <row r="183" spans="1:14" s="377" customFormat="1">
      <c r="A183" s="329">
        <v>14</v>
      </c>
      <c r="B183" s="355" t="s">
        <v>207</v>
      </c>
      <c r="C183" s="350"/>
      <c r="D183" s="350"/>
      <c r="E183" s="350"/>
      <c r="F183" s="350"/>
      <c r="G183" s="350"/>
      <c r="H183" s="353">
        <f t="shared" si="30"/>
        <v>0</v>
      </c>
      <c r="I183" s="384">
        <f>'Post-Payment PRTF'!AK28</f>
        <v>0</v>
      </c>
      <c r="J183" s="384">
        <f>'Post-Payment PRTF'!AG28</f>
        <v>0</v>
      </c>
      <c r="K183" s="384">
        <f>'Post-Payment PRTF'!AI28</f>
        <v>0</v>
      </c>
      <c r="L183" s="385">
        <f>'Post-Payment PRTF'!AH28</f>
        <v>0</v>
      </c>
      <c r="N183" s="378">
        <f>'Workbook Set-up'!$B$24</f>
        <v>0</v>
      </c>
    </row>
    <row r="184" spans="1:14" s="377" customFormat="1">
      <c r="A184" s="329">
        <v>15</v>
      </c>
      <c r="B184" s="355" t="s">
        <v>97</v>
      </c>
      <c r="C184" s="350"/>
      <c r="D184" s="350"/>
      <c r="E184" s="350"/>
      <c r="F184" s="350"/>
      <c r="G184" s="350"/>
      <c r="H184" s="353">
        <f t="shared" ref="H184" si="31">J184+K184</f>
        <v>0</v>
      </c>
      <c r="I184" s="384">
        <f>'Post-Payment PRTF'!AK29</f>
        <v>0</v>
      </c>
      <c r="J184" s="384">
        <f>'Post-Payment PRTF'!AG29</f>
        <v>0</v>
      </c>
      <c r="K184" s="384">
        <f>'Post-Payment PRTF'!AI29</f>
        <v>0</v>
      </c>
      <c r="L184" s="385">
        <f>'Post-Payment PRTF'!AH29</f>
        <v>0</v>
      </c>
      <c r="N184" s="378">
        <f>'Workbook Set-up'!$B$24</f>
        <v>0</v>
      </c>
    </row>
    <row r="185" spans="1:14" s="377" customFormat="1">
      <c r="A185" s="329">
        <v>16</v>
      </c>
      <c r="B185" s="355" t="s">
        <v>630</v>
      </c>
      <c r="C185" s="350"/>
      <c r="D185" s="350"/>
      <c r="E185" s="350"/>
      <c r="F185" s="350"/>
      <c r="G185" s="350"/>
      <c r="H185" s="353">
        <f t="shared" ref="H185:H186" si="32">J185+K185</f>
        <v>0</v>
      </c>
      <c r="I185" s="384">
        <f>'Post-Payment PRTF'!AK30</f>
        <v>0</v>
      </c>
      <c r="J185" s="384">
        <f>'Post-Payment PRTF'!AG30</f>
        <v>0</v>
      </c>
      <c r="K185" s="384">
        <f>'Post-Payment PRTF'!AI30</f>
        <v>0</v>
      </c>
      <c r="L185" s="385">
        <f>'Post-Payment PRTF'!AH30</f>
        <v>0</v>
      </c>
      <c r="N185" s="378">
        <f>'Workbook Set-up'!$B$24</f>
        <v>0</v>
      </c>
    </row>
    <row r="186" spans="1:14" s="377" customFormat="1">
      <c r="A186" s="329">
        <v>17</v>
      </c>
      <c r="B186" s="382" t="s">
        <v>631</v>
      </c>
      <c r="C186" s="350"/>
      <c r="D186" s="350"/>
      <c r="E186" s="350"/>
      <c r="F186" s="350"/>
      <c r="G186" s="350"/>
      <c r="H186" s="353">
        <f t="shared" si="32"/>
        <v>0</v>
      </c>
      <c r="I186" s="384">
        <f>'Post-Payment PRTF'!AK31</f>
        <v>0</v>
      </c>
      <c r="J186" s="384">
        <f>'Post-Payment PRTF'!AG31</f>
        <v>0</v>
      </c>
      <c r="K186" s="384">
        <f>'Post-Payment PRTF'!AI31</f>
        <v>0</v>
      </c>
      <c r="L186" s="385">
        <f>'Post-Payment PRTF'!AH31</f>
        <v>0</v>
      </c>
      <c r="N186" s="378">
        <f>'Workbook Set-up'!$B$24</f>
        <v>0</v>
      </c>
    </row>
    <row r="187" spans="1:14" s="377" customFormat="1">
      <c r="A187" s="329"/>
      <c r="B187" s="355"/>
      <c r="C187" s="350"/>
      <c r="D187" s="350"/>
      <c r="E187" s="350"/>
      <c r="F187" s="350"/>
      <c r="G187" s="350"/>
      <c r="H187" s="386"/>
      <c r="I187" s="386"/>
      <c r="J187" s="386"/>
      <c r="K187" s="386"/>
      <c r="L187" s="387"/>
      <c r="N187" s="378">
        <f>'Workbook Set-up'!$B$24</f>
        <v>0</v>
      </c>
    </row>
    <row r="188" spans="1:14" s="377" customFormat="1" ht="26.25" thickBot="1">
      <c r="A188" s="329"/>
      <c r="B188" s="371" t="s">
        <v>85</v>
      </c>
      <c r="C188" s="350"/>
      <c r="D188" s="350"/>
      <c r="E188" s="350"/>
      <c r="F188" s="350"/>
      <c r="G188" s="350"/>
      <c r="H188" s="348" t="s">
        <v>101</v>
      </c>
      <c r="I188" s="349" t="s">
        <v>36</v>
      </c>
      <c r="J188" s="349" t="s">
        <v>66</v>
      </c>
      <c r="K188" s="349" t="s">
        <v>67</v>
      </c>
      <c r="L188" s="361" t="s">
        <v>102</v>
      </c>
      <c r="N188" s="378">
        <f>'Workbook Set-up'!$B$24</f>
        <v>0</v>
      </c>
    </row>
    <row r="189" spans="1:14" s="377" customFormat="1" ht="13.5" thickTop="1">
      <c r="A189" s="329">
        <v>18</v>
      </c>
      <c r="B189" s="365" t="s">
        <v>115</v>
      </c>
      <c r="C189" s="350"/>
      <c r="D189" s="350"/>
      <c r="E189" s="350"/>
      <c r="F189" s="350"/>
      <c r="G189" s="350"/>
      <c r="H189" s="353">
        <f t="shared" ref="H189:H194" si="33">J189+K189</f>
        <v>0</v>
      </c>
      <c r="I189" s="384">
        <f>'Post-Payment PRTF'!AK33</f>
        <v>0</v>
      </c>
      <c r="J189" s="384">
        <f>'Post-Payment PRTF'!AG33</f>
        <v>0</v>
      </c>
      <c r="K189" s="384">
        <f>'Post-Payment PRTF'!AI33</f>
        <v>0</v>
      </c>
      <c r="L189" s="385">
        <f>'Post-Payment PRTF'!AH33</f>
        <v>0</v>
      </c>
      <c r="N189" s="378">
        <f>'Workbook Set-up'!$B$24</f>
        <v>0</v>
      </c>
    </row>
    <row r="190" spans="1:14" s="377" customFormat="1">
      <c r="A190" s="329">
        <v>19</v>
      </c>
      <c r="B190" s="365" t="s">
        <v>277</v>
      </c>
      <c r="C190" s="350"/>
      <c r="D190" s="350"/>
      <c r="E190" s="350"/>
      <c r="F190" s="350"/>
      <c r="G190" s="350"/>
      <c r="H190" s="353">
        <f t="shared" si="33"/>
        <v>0</v>
      </c>
      <c r="I190" s="384">
        <f>'Post-Payment PRTF'!AK34</f>
        <v>0</v>
      </c>
      <c r="J190" s="384">
        <f>'Post-Payment PRTF'!AG34</f>
        <v>0</v>
      </c>
      <c r="K190" s="384">
        <f>'Post-Payment PRTF'!AI34</f>
        <v>0</v>
      </c>
      <c r="L190" s="385">
        <f>'Post-Payment PRTF'!AH34</f>
        <v>0</v>
      </c>
      <c r="N190" s="378">
        <f>'Workbook Set-up'!$B$24</f>
        <v>0</v>
      </c>
    </row>
    <row r="191" spans="1:14" s="377" customFormat="1">
      <c r="A191" s="329">
        <v>20</v>
      </c>
      <c r="B191" s="365" t="s">
        <v>106</v>
      </c>
      <c r="C191" s="350"/>
      <c r="D191" s="350"/>
      <c r="E191" s="350"/>
      <c r="F191" s="350"/>
      <c r="G191" s="350"/>
      <c r="H191" s="353">
        <f t="shared" si="33"/>
        <v>0</v>
      </c>
      <c r="I191" s="384">
        <f>'Post-Payment PRTF'!AK35</f>
        <v>0</v>
      </c>
      <c r="J191" s="384">
        <f>'Post-Payment PRTF'!AG35</f>
        <v>0</v>
      </c>
      <c r="K191" s="384">
        <f>'Post-Payment PRTF'!AI35</f>
        <v>0</v>
      </c>
      <c r="L191" s="385">
        <f>'Post-Payment PRTF'!AH35</f>
        <v>0</v>
      </c>
      <c r="N191" s="378">
        <f>'Workbook Set-up'!$B$24</f>
        <v>0</v>
      </c>
    </row>
    <row r="192" spans="1:14" s="377" customFormat="1">
      <c r="A192" s="329">
        <v>21</v>
      </c>
      <c r="B192" s="365" t="s">
        <v>107</v>
      </c>
      <c r="C192" s="350"/>
      <c r="D192" s="350"/>
      <c r="E192" s="350"/>
      <c r="F192" s="350"/>
      <c r="G192" s="350"/>
      <c r="H192" s="353">
        <f t="shared" si="33"/>
        <v>0</v>
      </c>
      <c r="I192" s="384">
        <f>'Post-Payment PRTF'!AK36</f>
        <v>0</v>
      </c>
      <c r="J192" s="384">
        <f>'Post-Payment PRTF'!AG36</f>
        <v>0</v>
      </c>
      <c r="K192" s="384">
        <f>'Post-Payment PRTF'!AI36</f>
        <v>0</v>
      </c>
      <c r="L192" s="385">
        <f>'Post-Payment PRTF'!AH36</f>
        <v>0</v>
      </c>
      <c r="N192" s="378">
        <f>'Workbook Set-up'!$B$24</f>
        <v>0</v>
      </c>
    </row>
    <row r="193" spans="1:14" s="377" customFormat="1">
      <c r="A193" s="329">
        <v>22</v>
      </c>
      <c r="B193" s="365" t="s">
        <v>257</v>
      </c>
      <c r="C193" s="350"/>
      <c r="D193" s="350"/>
      <c r="E193" s="350"/>
      <c r="F193" s="350"/>
      <c r="G193" s="350"/>
      <c r="H193" s="353">
        <f t="shared" ref="H193" si="34">J193+K193</f>
        <v>0</v>
      </c>
      <c r="I193" s="384">
        <f>'Post-Payment PRTF'!AK37</f>
        <v>0</v>
      </c>
      <c r="J193" s="384">
        <f>'Post-Payment PRTF'!AG37</f>
        <v>0</v>
      </c>
      <c r="K193" s="384">
        <f>'Post-Payment PRTF'!AI37</f>
        <v>0</v>
      </c>
      <c r="L193" s="385">
        <f>'Post-Payment PRTF'!AH37</f>
        <v>0</v>
      </c>
      <c r="N193" s="378">
        <f>'Workbook Set-up'!$B$24</f>
        <v>0</v>
      </c>
    </row>
    <row r="194" spans="1:14" s="377" customFormat="1">
      <c r="A194" s="329">
        <v>23</v>
      </c>
      <c r="B194" s="365" t="s">
        <v>120</v>
      </c>
      <c r="C194" s="350"/>
      <c r="D194" s="350"/>
      <c r="E194" s="350"/>
      <c r="F194" s="350"/>
      <c r="G194" s="350"/>
      <c r="H194" s="353">
        <f t="shared" si="33"/>
        <v>0</v>
      </c>
      <c r="I194" s="384">
        <f>'Post-Payment PRTF'!AK38</f>
        <v>0</v>
      </c>
      <c r="J194" s="384">
        <f>'Post-Payment PRTF'!AG38</f>
        <v>0</v>
      </c>
      <c r="K194" s="384">
        <f>'Post-Payment PRTF'!AI38</f>
        <v>0</v>
      </c>
      <c r="L194" s="385">
        <f>'Post-Payment PRTF'!AH38</f>
        <v>0</v>
      </c>
      <c r="N194" s="378">
        <f>'Workbook Set-up'!$B$24</f>
        <v>0</v>
      </c>
    </row>
    <row r="195" spans="1:14" s="377" customFormat="1">
      <c r="A195" s="379"/>
      <c r="B195" s="365"/>
      <c r="C195" s="350"/>
      <c r="D195" s="350"/>
      <c r="E195" s="350"/>
      <c r="F195" s="350"/>
      <c r="G195" s="350"/>
      <c r="H195" s="374"/>
      <c r="I195" s="374"/>
      <c r="J195" s="374"/>
      <c r="K195" s="374"/>
      <c r="L195" s="356"/>
      <c r="N195" s="378">
        <f>'Workbook Set-up'!$B$24</f>
        <v>0</v>
      </c>
    </row>
    <row r="196" spans="1:14" s="377" customFormat="1">
      <c r="A196" s="379"/>
      <c r="B196" s="350"/>
      <c r="C196" s="350"/>
      <c r="D196" s="350"/>
      <c r="E196" s="350"/>
      <c r="F196" s="350"/>
      <c r="G196" s="388" t="s">
        <v>104</v>
      </c>
      <c r="H196" s="360">
        <f>SUM(H166:H168,H171:H172,H175:H186,H189:H194)</f>
        <v>0</v>
      </c>
      <c r="I196" s="360">
        <f t="shared" ref="I196:K196" si="35">SUM(I166:I168,I171:I172,I175:I186,I189:I194)</f>
        <v>0</v>
      </c>
      <c r="J196" s="360">
        <f t="shared" si="35"/>
        <v>0</v>
      </c>
      <c r="K196" s="360">
        <f t="shared" si="35"/>
        <v>0</v>
      </c>
      <c r="L196" s="600">
        <f>IF(SUM(J196:K196)=0,0,J196/SUM(J196:K196))</f>
        <v>0</v>
      </c>
      <c r="N196" s="378">
        <f>'Workbook Set-up'!$B$24</f>
        <v>0</v>
      </c>
    </row>
    <row r="197" spans="1:14" s="10" customFormat="1">
      <c r="A197" s="329"/>
      <c r="B197" s="91"/>
      <c r="C197" s="91"/>
      <c r="D197" s="91"/>
      <c r="E197" s="91"/>
      <c r="F197" s="91"/>
      <c r="G197" s="91"/>
      <c r="H197" s="91"/>
      <c r="I197" s="91"/>
      <c r="J197" s="91"/>
      <c r="K197" s="91"/>
      <c r="L197" s="330"/>
      <c r="N197" s="378">
        <f>'Workbook Set-up'!$B$24</f>
        <v>0</v>
      </c>
    </row>
    <row r="198" spans="1:14" s="10" customFormat="1">
      <c r="A198" s="342"/>
      <c r="B198" s="343"/>
      <c r="C198" s="343"/>
      <c r="D198" s="343"/>
      <c r="E198" s="343"/>
      <c r="F198" s="343"/>
      <c r="G198" s="343"/>
      <c r="H198" s="343"/>
      <c r="I198" s="343"/>
      <c r="J198" s="343"/>
      <c r="K198" s="343"/>
      <c r="L198" s="344"/>
      <c r="N198" s="378">
        <f>'Workbook Set-up'!$B$24</f>
        <v>0</v>
      </c>
    </row>
    <row r="199" spans="1:14" s="377" customFormat="1" ht="15.75">
      <c r="A199" s="383"/>
      <c r="B199" s="368" t="s">
        <v>562</v>
      </c>
      <c r="C199" s="375"/>
      <c r="D199" s="375"/>
      <c r="E199" s="375"/>
      <c r="F199" s="375"/>
      <c r="G199" s="375"/>
      <c r="H199" s="375"/>
      <c r="I199" s="375"/>
      <c r="J199" s="375"/>
      <c r="K199" s="375"/>
      <c r="L199" s="376"/>
      <c r="N199" s="378">
        <f>'Workbook Set-up'!$B$25</f>
        <v>0</v>
      </c>
    </row>
    <row r="200" spans="1:14" s="377" customFormat="1">
      <c r="A200" s="379"/>
      <c r="B200" s="350"/>
      <c r="C200" s="350"/>
      <c r="D200" s="350"/>
      <c r="E200" s="350"/>
      <c r="F200" s="350"/>
      <c r="G200" s="350"/>
      <c r="H200" s="350"/>
      <c r="I200" s="350"/>
      <c r="J200" s="350"/>
      <c r="K200" s="350"/>
      <c r="L200" s="380"/>
      <c r="N200" s="378">
        <f>'Workbook Set-up'!$B$25</f>
        <v>0</v>
      </c>
    </row>
    <row r="201" spans="1:14" s="377" customFormat="1" ht="26.25" thickBot="1">
      <c r="A201" s="329"/>
      <c r="B201" s="371" t="s">
        <v>598</v>
      </c>
      <c r="C201" s="350"/>
      <c r="D201" s="350"/>
      <c r="E201" s="350"/>
      <c r="F201" s="350"/>
      <c r="G201" s="350"/>
      <c r="H201" s="348" t="s">
        <v>103</v>
      </c>
      <c r="I201" s="349" t="s">
        <v>36</v>
      </c>
      <c r="J201" s="349" t="s">
        <v>66</v>
      </c>
      <c r="K201" s="349" t="s">
        <v>67</v>
      </c>
      <c r="L201" s="349" t="s">
        <v>102</v>
      </c>
      <c r="N201" s="378">
        <f>'Workbook Set-up'!$B$25</f>
        <v>0</v>
      </c>
    </row>
    <row r="202" spans="1:14" s="377" customFormat="1" ht="13.5" thickTop="1">
      <c r="A202" s="329">
        <v>1</v>
      </c>
      <c r="B202" s="355" t="s">
        <v>588</v>
      </c>
      <c r="C202" s="350"/>
      <c r="D202" s="350"/>
      <c r="E202" s="350"/>
      <c r="F202" s="350"/>
      <c r="G202" s="350"/>
      <c r="H202" s="353">
        <f>J202+K202</f>
        <v>0</v>
      </c>
      <c r="I202" s="384">
        <f>'Post-Payment TFC'!AK8</f>
        <v>0</v>
      </c>
      <c r="J202" s="384">
        <f>'Post-Payment TFC'!AG8</f>
        <v>0</v>
      </c>
      <c r="K202" s="384">
        <f>'Post-Payment TFC'!AI8</f>
        <v>0</v>
      </c>
      <c r="L202" s="385">
        <f>'Post-Payment TFC'!AH8</f>
        <v>0</v>
      </c>
      <c r="N202" s="378">
        <f>'Workbook Set-up'!$B$25</f>
        <v>0</v>
      </c>
    </row>
    <row r="203" spans="1:14" s="377" customFormat="1">
      <c r="A203" s="329">
        <v>2</v>
      </c>
      <c r="B203" s="355" t="s">
        <v>589</v>
      </c>
      <c r="C203" s="350"/>
      <c r="D203" s="350"/>
      <c r="E203" s="350"/>
      <c r="F203" s="350"/>
      <c r="G203" s="350"/>
      <c r="H203" s="353">
        <f>J203+K203</f>
        <v>0</v>
      </c>
      <c r="I203" s="384">
        <f>'Post-Payment TFC'!AK9</f>
        <v>0</v>
      </c>
      <c r="J203" s="384">
        <f>'Post-Payment TFC'!AG9</f>
        <v>0</v>
      </c>
      <c r="K203" s="384">
        <f>'Post-Payment TFC'!AI9</f>
        <v>0</v>
      </c>
      <c r="L203" s="385">
        <f>'Post-Payment TFC'!AH9</f>
        <v>0</v>
      </c>
      <c r="N203" s="378">
        <f>'Workbook Set-up'!$B$25</f>
        <v>0</v>
      </c>
    </row>
    <row r="204" spans="1:14" s="377" customFormat="1">
      <c r="A204" s="329">
        <v>3</v>
      </c>
      <c r="B204" s="355" t="s">
        <v>593</v>
      </c>
      <c r="C204" s="350"/>
      <c r="D204" s="350"/>
      <c r="E204" s="350"/>
      <c r="F204" s="350"/>
      <c r="G204" s="350"/>
      <c r="H204" s="353">
        <f>J204+K204</f>
        <v>0</v>
      </c>
      <c r="I204" s="384">
        <f>'Post-Payment TFC'!AK10</f>
        <v>0</v>
      </c>
      <c r="J204" s="384">
        <f>'Post-Payment TFC'!AG10</f>
        <v>0</v>
      </c>
      <c r="K204" s="384">
        <f>'Post-Payment TFC'!AI10</f>
        <v>0</v>
      </c>
      <c r="L204" s="385">
        <f>'Post-Payment TFC'!AH10</f>
        <v>0</v>
      </c>
      <c r="N204" s="378">
        <f>'Workbook Set-up'!$B$25</f>
        <v>0</v>
      </c>
    </row>
    <row r="205" spans="1:14" s="377" customFormat="1">
      <c r="A205" s="329"/>
      <c r="B205" s="355"/>
      <c r="C205" s="350"/>
      <c r="D205" s="350"/>
      <c r="E205" s="350"/>
      <c r="F205" s="350"/>
      <c r="G205" s="350"/>
      <c r="H205" s="386"/>
      <c r="I205" s="386"/>
      <c r="J205" s="386"/>
      <c r="K205" s="386"/>
      <c r="L205" s="387"/>
      <c r="N205" s="378">
        <f>'Workbook Set-up'!$B$25</f>
        <v>0</v>
      </c>
    </row>
    <row r="206" spans="1:14" s="377" customFormat="1" ht="26.25" thickBot="1">
      <c r="A206" s="379"/>
      <c r="B206" s="347" t="s">
        <v>94</v>
      </c>
      <c r="C206" s="350"/>
      <c r="D206" s="350"/>
      <c r="E206" s="350"/>
      <c r="F206" s="350"/>
      <c r="G206" s="350"/>
      <c r="H206" s="348" t="s">
        <v>103</v>
      </c>
      <c r="I206" s="349" t="s">
        <v>36</v>
      </c>
      <c r="J206" s="349" t="s">
        <v>66</v>
      </c>
      <c r="K206" s="349" t="s">
        <v>67</v>
      </c>
      <c r="L206" s="349" t="s">
        <v>102</v>
      </c>
      <c r="N206" s="378">
        <f>'Workbook Set-up'!$B$25</f>
        <v>0</v>
      </c>
    </row>
    <row r="207" spans="1:14" s="377" customFormat="1" ht="13.5" thickTop="1">
      <c r="A207" s="329">
        <v>4</v>
      </c>
      <c r="B207" s="355" t="s">
        <v>211</v>
      </c>
      <c r="C207" s="350"/>
      <c r="D207" s="350"/>
      <c r="E207" s="350"/>
      <c r="F207" s="350"/>
      <c r="G207" s="350"/>
      <c r="H207" s="353">
        <f>J207+K207</f>
        <v>0</v>
      </c>
      <c r="I207" s="384">
        <f>'Post-Payment TFC'!AK13</f>
        <v>0</v>
      </c>
      <c r="J207" s="384">
        <f>'Post-Payment TFC'!AG13</f>
        <v>0</v>
      </c>
      <c r="K207" s="384">
        <f>'Post-Payment TFC'!AI13</f>
        <v>0</v>
      </c>
      <c r="L207" s="385">
        <f>'Post-Payment TFC'!AH13</f>
        <v>0</v>
      </c>
      <c r="N207" s="378">
        <f>'Workbook Set-up'!$B$25</f>
        <v>0</v>
      </c>
    </row>
    <row r="208" spans="1:14" s="377" customFormat="1">
      <c r="A208" s="329">
        <v>5</v>
      </c>
      <c r="B208" s="355" t="s">
        <v>548</v>
      </c>
      <c r="C208" s="350"/>
      <c r="D208" s="350"/>
      <c r="E208" s="350"/>
      <c r="F208" s="350"/>
      <c r="G208" s="350"/>
      <c r="H208" s="353">
        <f>J208+K208</f>
        <v>0</v>
      </c>
      <c r="I208" s="384">
        <f>'Post-Payment TFC'!AK14</f>
        <v>0</v>
      </c>
      <c r="J208" s="384">
        <f>'Post-Payment TFC'!AG14</f>
        <v>0</v>
      </c>
      <c r="K208" s="384">
        <f>'Post-Payment TFC'!AI14</f>
        <v>0</v>
      </c>
      <c r="L208" s="385">
        <f>'Post-Payment TFC'!AH14</f>
        <v>0</v>
      </c>
      <c r="N208" s="378">
        <f>'Workbook Set-up'!$B$25</f>
        <v>0</v>
      </c>
    </row>
    <row r="209" spans="1:14" s="377" customFormat="1">
      <c r="A209" s="329">
        <v>6</v>
      </c>
      <c r="B209" s="355" t="s">
        <v>549</v>
      </c>
      <c r="C209" s="350"/>
      <c r="D209" s="350"/>
      <c r="E209" s="350"/>
      <c r="F209" s="350"/>
      <c r="G209" s="350"/>
      <c r="H209" s="353">
        <f>J209+K209</f>
        <v>0</v>
      </c>
      <c r="I209" s="384">
        <f>'Post-Payment TFC'!AK15</f>
        <v>0</v>
      </c>
      <c r="J209" s="384">
        <f>'Post-Payment TFC'!AG15</f>
        <v>0</v>
      </c>
      <c r="K209" s="384">
        <f>'Post-Payment TFC'!AI15</f>
        <v>0</v>
      </c>
      <c r="L209" s="385">
        <f>'Post-Payment TFC'!AH15</f>
        <v>0</v>
      </c>
      <c r="N209" s="378">
        <f>'Workbook Set-up'!$B$25</f>
        <v>0</v>
      </c>
    </row>
    <row r="210" spans="1:14" s="377" customFormat="1">
      <c r="A210" s="329"/>
      <c r="B210" s="355"/>
      <c r="C210" s="350"/>
      <c r="D210" s="350"/>
      <c r="E210" s="350"/>
      <c r="F210" s="350"/>
      <c r="G210" s="350"/>
      <c r="H210" s="386"/>
      <c r="I210" s="386"/>
      <c r="J210" s="386"/>
      <c r="K210" s="386"/>
      <c r="L210" s="387"/>
      <c r="N210" s="378">
        <f>'Workbook Set-up'!$B$25</f>
        <v>0</v>
      </c>
    </row>
    <row r="211" spans="1:14" s="377" customFormat="1" ht="26.25" thickBot="1">
      <c r="A211" s="329"/>
      <c r="B211" s="371" t="s">
        <v>95</v>
      </c>
      <c r="C211" s="350"/>
      <c r="D211" s="350"/>
      <c r="E211" s="350"/>
      <c r="F211" s="350"/>
      <c r="G211" s="350"/>
      <c r="H211" s="348" t="s">
        <v>103</v>
      </c>
      <c r="I211" s="349" t="s">
        <v>36</v>
      </c>
      <c r="J211" s="349" t="s">
        <v>66</v>
      </c>
      <c r="K211" s="349" t="s">
        <v>67</v>
      </c>
      <c r="L211" s="349" t="s">
        <v>102</v>
      </c>
      <c r="N211" s="378">
        <f>'Workbook Set-up'!$B$25</f>
        <v>0</v>
      </c>
    </row>
    <row r="212" spans="1:14" s="377" customFormat="1" ht="13.5" thickTop="1">
      <c r="A212" s="329">
        <v>7</v>
      </c>
      <c r="B212" s="355" t="s">
        <v>550</v>
      </c>
      <c r="C212" s="350"/>
      <c r="D212" s="350"/>
      <c r="E212" s="350"/>
      <c r="F212" s="350"/>
      <c r="G212" s="350"/>
      <c r="H212" s="353">
        <f>J212+K212</f>
        <v>0</v>
      </c>
      <c r="I212" s="384">
        <f>'Post-Payment TFC'!AK17</f>
        <v>0</v>
      </c>
      <c r="J212" s="384">
        <f>'Post-Payment TFC'!AG17</f>
        <v>0</v>
      </c>
      <c r="K212" s="384">
        <f>'Post-Payment TFC'!AI17</f>
        <v>0</v>
      </c>
      <c r="L212" s="385">
        <f>'Post-Payment TFC'!AH17</f>
        <v>0</v>
      </c>
      <c r="N212" s="378">
        <f>'Workbook Set-up'!$B$25</f>
        <v>0</v>
      </c>
    </row>
    <row r="213" spans="1:14" s="377" customFormat="1">
      <c r="A213" s="329">
        <v>8</v>
      </c>
      <c r="B213" s="355" t="s">
        <v>270</v>
      </c>
      <c r="C213" s="350"/>
      <c r="D213" s="350"/>
      <c r="E213" s="350"/>
      <c r="F213" s="350"/>
      <c r="G213" s="350"/>
      <c r="H213" s="353">
        <f>J213+K213</f>
        <v>0</v>
      </c>
      <c r="I213" s="384">
        <f>'Post-Payment TFC'!AK18</f>
        <v>0</v>
      </c>
      <c r="J213" s="384">
        <f>'Post-Payment TFC'!AG18</f>
        <v>0</v>
      </c>
      <c r="K213" s="384">
        <f>'Post-Payment TFC'!AI18</f>
        <v>0</v>
      </c>
      <c r="L213" s="385">
        <f>'Post-Payment TFC'!AH18</f>
        <v>0</v>
      </c>
      <c r="N213" s="378">
        <f>'Workbook Set-up'!$B$25</f>
        <v>0</v>
      </c>
    </row>
    <row r="214" spans="1:14" s="377" customFormat="1">
      <c r="A214" s="329">
        <v>9</v>
      </c>
      <c r="B214" s="355" t="s">
        <v>551</v>
      </c>
      <c r="C214" s="350"/>
      <c r="D214" s="350"/>
      <c r="E214" s="350"/>
      <c r="F214" s="350"/>
      <c r="G214" s="350"/>
      <c r="H214" s="353">
        <f>J214+K214</f>
        <v>0</v>
      </c>
      <c r="I214" s="384">
        <f>'Post-Payment TFC'!AK19</f>
        <v>0</v>
      </c>
      <c r="J214" s="384">
        <f>'Post-Payment TFC'!AG19</f>
        <v>0</v>
      </c>
      <c r="K214" s="384">
        <f>'Post-Payment TFC'!AI19</f>
        <v>0</v>
      </c>
      <c r="L214" s="385">
        <f>'Post-Payment TFC'!AH19</f>
        <v>0</v>
      </c>
      <c r="N214" s="378">
        <f>'Workbook Set-up'!$B$25</f>
        <v>0</v>
      </c>
    </row>
    <row r="215" spans="1:14" s="377" customFormat="1">
      <c r="A215" s="329">
        <v>10</v>
      </c>
      <c r="B215" s="355" t="s">
        <v>552</v>
      </c>
      <c r="C215" s="350"/>
      <c r="D215" s="350"/>
      <c r="E215" s="350"/>
      <c r="F215" s="350"/>
      <c r="G215" s="350"/>
      <c r="H215" s="353">
        <f t="shared" ref="H215" si="36">J215+K215</f>
        <v>0</v>
      </c>
      <c r="I215" s="384">
        <f>'Post-Payment TFC'!AK20</f>
        <v>0</v>
      </c>
      <c r="J215" s="384">
        <f>'Post-Payment TFC'!AG20</f>
        <v>0</v>
      </c>
      <c r="K215" s="384">
        <f>'Post-Payment TFC'!AI20</f>
        <v>0</v>
      </c>
      <c r="L215" s="385">
        <f>'Post-Payment TFC'!AH20</f>
        <v>0</v>
      </c>
      <c r="N215" s="378">
        <f>'Workbook Set-up'!$B$25</f>
        <v>0</v>
      </c>
    </row>
    <row r="216" spans="1:14" s="377" customFormat="1">
      <c r="A216" s="329"/>
      <c r="B216" s="355"/>
      <c r="C216" s="350"/>
      <c r="D216" s="350"/>
      <c r="E216" s="350"/>
      <c r="F216" s="350"/>
      <c r="G216" s="350"/>
      <c r="H216" s="386"/>
      <c r="I216" s="386"/>
      <c r="J216" s="386"/>
      <c r="K216" s="386"/>
      <c r="L216" s="387"/>
      <c r="N216" s="378">
        <f>'Workbook Set-up'!$B$25</f>
        <v>0</v>
      </c>
    </row>
    <row r="217" spans="1:14" s="377" customFormat="1" ht="26.25" thickBot="1">
      <c r="A217" s="329"/>
      <c r="B217" s="371" t="s">
        <v>85</v>
      </c>
      <c r="C217" s="350"/>
      <c r="D217" s="350"/>
      <c r="E217" s="350"/>
      <c r="F217" s="350"/>
      <c r="G217" s="350"/>
      <c r="H217" s="348" t="s">
        <v>101</v>
      </c>
      <c r="I217" s="349" t="s">
        <v>36</v>
      </c>
      <c r="J217" s="349" t="s">
        <v>66</v>
      </c>
      <c r="K217" s="349" t="s">
        <v>67</v>
      </c>
      <c r="L217" s="361" t="s">
        <v>102</v>
      </c>
      <c r="N217" s="378">
        <f>'Workbook Set-up'!$B$25</f>
        <v>0</v>
      </c>
    </row>
    <row r="218" spans="1:14" s="377" customFormat="1" ht="13.5" thickTop="1">
      <c r="A218" s="329">
        <v>11</v>
      </c>
      <c r="B218" s="365" t="s">
        <v>553</v>
      </c>
      <c r="C218" s="350"/>
      <c r="D218" s="350"/>
      <c r="E218" s="350"/>
      <c r="F218" s="350"/>
      <c r="G218" s="350"/>
      <c r="H218" s="353">
        <f t="shared" ref="H218:H225" si="37">J218+K218</f>
        <v>0</v>
      </c>
      <c r="I218" s="384">
        <f>'Post-Payment TFC'!AK22</f>
        <v>0</v>
      </c>
      <c r="J218" s="384">
        <f>'Post-Payment TFC'!AG22</f>
        <v>0</v>
      </c>
      <c r="K218" s="384">
        <f>'Post-Payment TFC'!AI22</f>
        <v>0</v>
      </c>
      <c r="L218" s="385">
        <f>'Post-Payment TFC'!AH22</f>
        <v>0</v>
      </c>
      <c r="N218" s="378">
        <f>'Workbook Set-up'!$B$25</f>
        <v>0</v>
      </c>
    </row>
    <row r="219" spans="1:14" s="377" customFormat="1">
      <c r="A219" s="329">
        <v>12</v>
      </c>
      <c r="B219" s="365" t="s">
        <v>554</v>
      </c>
      <c r="C219" s="350"/>
      <c r="D219" s="350"/>
      <c r="E219" s="350"/>
      <c r="F219" s="350"/>
      <c r="G219" s="350"/>
      <c r="H219" s="353">
        <f t="shared" si="37"/>
        <v>0</v>
      </c>
      <c r="I219" s="384">
        <f>'Post-Payment TFC'!AK23</f>
        <v>0</v>
      </c>
      <c r="J219" s="384">
        <f>'Post-Payment TFC'!AG23</f>
        <v>0</v>
      </c>
      <c r="K219" s="384">
        <f>'Post-Payment TFC'!AI23</f>
        <v>0</v>
      </c>
      <c r="L219" s="385">
        <f>'Post-Payment TFC'!AH23</f>
        <v>0</v>
      </c>
      <c r="N219" s="378">
        <f>'Workbook Set-up'!$B$25</f>
        <v>0</v>
      </c>
    </row>
    <row r="220" spans="1:14" s="377" customFormat="1">
      <c r="A220" s="329">
        <v>13</v>
      </c>
      <c r="B220" s="365" t="s">
        <v>555</v>
      </c>
      <c r="C220" s="350"/>
      <c r="D220" s="350"/>
      <c r="E220" s="350"/>
      <c r="F220" s="350"/>
      <c r="G220" s="350"/>
      <c r="H220" s="353">
        <f t="shared" ref="H220:H222" si="38">J220+K220</f>
        <v>0</v>
      </c>
      <c r="I220" s="384">
        <f>'Post-Payment TFC'!AK24</f>
        <v>0</v>
      </c>
      <c r="J220" s="384">
        <f>'Post-Payment TFC'!AG24</f>
        <v>0</v>
      </c>
      <c r="K220" s="384">
        <f>'Post-Payment TFC'!AI24</f>
        <v>0</v>
      </c>
      <c r="L220" s="385">
        <f>'Post-Payment TFC'!AH24</f>
        <v>0</v>
      </c>
      <c r="N220" s="378">
        <f>'Workbook Set-up'!$B$25</f>
        <v>0</v>
      </c>
    </row>
    <row r="221" spans="1:14" s="377" customFormat="1">
      <c r="A221" s="329">
        <v>14</v>
      </c>
      <c r="B221" s="365" t="s">
        <v>556</v>
      </c>
      <c r="C221" s="350"/>
      <c r="D221" s="350"/>
      <c r="E221" s="350"/>
      <c r="F221" s="350"/>
      <c r="G221" s="350"/>
      <c r="H221" s="353">
        <f t="shared" si="38"/>
        <v>0</v>
      </c>
      <c r="I221" s="384">
        <f>'Post-Payment TFC'!AK25</f>
        <v>0</v>
      </c>
      <c r="J221" s="384">
        <f>'Post-Payment TFC'!AG25</f>
        <v>0</v>
      </c>
      <c r="K221" s="384">
        <f>'Post-Payment TFC'!AI25</f>
        <v>0</v>
      </c>
      <c r="L221" s="385">
        <f>'Post-Payment TFC'!AH25</f>
        <v>0</v>
      </c>
      <c r="N221" s="378">
        <f>'Workbook Set-up'!$B$25</f>
        <v>0</v>
      </c>
    </row>
    <row r="222" spans="1:14" s="377" customFormat="1">
      <c r="A222" s="329">
        <v>15</v>
      </c>
      <c r="B222" s="365" t="s">
        <v>557</v>
      </c>
      <c r="C222" s="350"/>
      <c r="D222" s="350"/>
      <c r="E222" s="350"/>
      <c r="F222" s="350"/>
      <c r="G222" s="350"/>
      <c r="H222" s="353">
        <f t="shared" si="38"/>
        <v>0</v>
      </c>
      <c r="I222" s="384">
        <f>'Post-Payment TFC'!AK26</f>
        <v>0</v>
      </c>
      <c r="J222" s="384">
        <f>'Post-Payment TFC'!AG26</f>
        <v>0</v>
      </c>
      <c r="K222" s="384">
        <f>'Post-Payment TFC'!AI26</f>
        <v>0</v>
      </c>
      <c r="L222" s="385">
        <f>'Post-Payment TFC'!AH26</f>
        <v>0</v>
      </c>
      <c r="N222" s="378">
        <f>'Workbook Set-up'!$B$25</f>
        <v>0</v>
      </c>
    </row>
    <row r="223" spans="1:14" s="377" customFormat="1">
      <c r="A223" s="329">
        <v>16</v>
      </c>
      <c r="B223" s="365" t="s">
        <v>558</v>
      </c>
      <c r="C223" s="350"/>
      <c r="D223" s="350"/>
      <c r="E223" s="350"/>
      <c r="F223" s="350"/>
      <c r="G223" s="350"/>
      <c r="H223" s="353">
        <f t="shared" si="37"/>
        <v>0</v>
      </c>
      <c r="I223" s="384">
        <f>'Post-Payment TFC'!AK27</f>
        <v>0</v>
      </c>
      <c r="J223" s="384">
        <f>'Post-Payment TFC'!AG27</f>
        <v>0</v>
      </c>
      <c r="K223" s="384">
        <f>'Post-Payment TFC'!AI27</f>
        <v>0</v>
      </c>
      <c r="L223" s="385">
        <f>'Post-Payment TFC'!AH27</f>
        <v>0</v>
      </c>
      <c r="N223" s="378">
        <f>'Workbook Set-up'!$B$25</f>
        <v>0</v>
      </c>
    </row>
    <row r="224" spans="1:14" s="377" customFormat="1">
      <c r="A224" s="329">
        <v>17</v>
      </c>
      <c r="B224" s="365" t="s">
        <v>559</v>
      </c>
      <c r="C224" s="350"/>
      <c r="D224" s="350"/>
      <c r="E224" s="350"/>
      <c r="F224" s="350"/>
      <c r="G224" s="350"/>
      <c r="H224" s="353">
        <f t="shared" si="37"/>
        <v>0</v>
      </c>
      <c r="I224" s="384">
        <f>'Post-Payment TFC'!AK28</f>
        <v>0</v>
      </c>
      <c r="J224" s="384">
        <f>'Post-Payment TFC'!AG28</f>
        <v>0</v>
      </c>
      <c r="K224" s="384">
        <f>'Post-Payment TFC'!AI28</f>
        <v>0</v>
      </c>
      <c r="L224" s="385">
        <f>'Post-Payment TFC'!AH28</f>
        <v>0</v>
      </c>
      <c r="N224" s="378">
        <f>'Workbook Set-up'!$B$25</f>
        <v>0</v>
      </c>
    </row>
    <row r="225" spans="1:14" s="377" customFormat="1">
      <c r="A225" s="329">
        <v>18</v>
      </c>
      <c r="B225" s="365" t="s">
        <v>560</v>
      </c>
      <c r="C225" s="350"/>
      <c r="D225" s="350"/>
      <c r="E225" s="350"/>
      <c r="F225" s="350"/>
      <c r="G225" s="350"/>
      <c r="H225" s="353">
        <f t="shared" si="37"/>
        <v>0</v>
      </c>
      <c r="I225" s="384">
        <f>'Post-Payment TFC'!AK29</f>
        <v>0</v>
      </c>
      <c r="J225" s="384">
        <f>'Post-Payment TFC'!AG29</f>
        <v>0</v>
      </c>
      <c r="K225" s="384">
        <f>'Post-Payment TFC'!AI29</f>
        <v>0</v>
      </c>
      <c r="L225" s="385">
        <f>'Post-Payment TFC'!AH29</f>
        <v>0</v>
      </c>
      <c r="N225" s="378">
        <f>'Workbook Set-up'!$B$25</f>
        <v>0</v>
      </c>
    </row>
    <row r="226" spans="1:14" s="377" customFormat="1">
      <c r="A226" s="379"/>
      <c r="B226" s="365"/>
      <c r="C226" s="350"/>
      <c r="D226" s="350"/>
      <c r="E226" s="350"/>
      <c r="F226" s="350"/>
      <c r="G226" s="350"/>
      <c r="H226" s="374"/>
      <c r="I226" s="374"/>
      <c r="J226" s="374"/>
      <c r="K226" s="374"/>
      <c r="L226" s="356"/>
      <c r="N226" s="378">
        <f>'Workbook Set-up'!$B$25</f>
        <v>0</v>
      </c>
    </row>
    <row r="227" spans="1:14" s="377" customFormat="1">
      <c r="A227" s="379"/>
      <c r="B227" s="350"/>
      <c r="C227" s="350"/>
      <c r="D227" s="350"/>
      <c r="E227" s="350"/>
      <c r="F227" s="350"/>
      <c r="G227" s="388" t="s">
        <v>104</v>
      </c>
      <c r="H227" s="360">
        <f>SUM(H202:H204,H207:H209,H212:H215,H218:H225)</f>
        <v>0</v>
      </c>
      <c r="I227" s="360">
        <f>SUM(I202:I204,I207:I209,I212:I215,I218:I225)</f>
        <v>0</v>
      </c>
      <c r="J227" s="360">
        <f>SUM(J202:J204,J207:J209,J212:J215,J218:J225)</f>
        <v>0</v>
      </c>
      <c r="K227" s="360">
        <f>SUM(K202:K204,K207:K209,K212:K215,K218:K225)</f>
        <v>0</v>
      </c>
      <c r="L227" s="600">
        <f>IF(SUM(J227:K227)=0,0,J227/SUM(J227:K227))</f>
        <v>0</v>
      </c>
      <c r="N227" s="378">
        <f>'Workbook Set-up'!$B$25</f>
        <v>0</v>
      </c>
    </row>
    <row r="228" spans="1:14" s="10" customFormat="1">
      <c r="A228" s="329"/>
      <c r="B228" s="91"/>
      <c r="C228" s="91"/>
      <c r="D228" s="91"/>
      <c r="E228" s="91"/>
      <c r="F228" s="91"/>
      <c r="G228" s="91"/>
      <c r="H228" s="91"/>
      <c r="I228" s="91"/>
      <c r="J228" s="91"/>
      <c r="K228" s="91"/>
      <c r="L228" s="330"/>
      <c r="N228" s="378">
        <f>'Workbook Set-up'!$B$25</f>
        <v>0</v>
      </c>
    </row>
    <row r="229" spans="1:14" s="10" customFormat="1">
      <c r="A229" s="342"/>
      <c r="B229" s="343"/>
      <c r="C229" s="343"/>
      <c r="D229" s="343"/>
      <c r="E229" s="343"/>
      <c r="F229" s="343"/>
      <c r="G229" s="343"/>
      <c r="H229" s="343"/>
      <c r="I229" s="343"/>
      <c r="J229" s="343"/>
      <c r="K229" s="343"/>
      <c r="L229" s="344"/>
      <c r="N229" s="331"/>
    </row>
  </sheetData>
  <sheetProtection sheet="1" objects="1" scenarios="1" autoFilter="0"/>
  <autoFilter ref="N8:N196"/>
  <conditionalFormatting sqref="I73 I103:I107 I87:I91 I116:I117 I171:I172 I189:I194 I40:I42 I45:I62 I110:I113 I129:I132 I144:I160 I175:I186 I76:I84">
    <cfRule type="cellIs" dxfId="606" priority="249" stopIfTrue="1" operator="greaterThan">
      <formula>0</formula>
    </cfRule>
  </conditionalFormatting>
  <conditionalFormatting sqref="K73 K103:K107 K87:K91 K116:K117 K171:K172 K189:K194 K40:K42 K45:K62 K110:K113 K129:K132 K144:K160 K175:K186 K76:K84">
    <cfRule type="cellIs" dxfId="605" priority="250" stopIfTrue="1" operator="greaterThan">
      <formula>0</formula>
    </cfRule>
  </conditionalFormatting>
  <conditionalFormatting sqref="J73 J103:J107 J87:J91 J116:J117 J171:J172 J189:J194 J40:J42 J45:J62 J110:J113 J129:J132 J144:J160 J175:J186 J76:J84">
    <cfRule type="cellIs" dxfId="604" priority="251" stopIfTrue="1" operator="greaterThan">
      <formula>0</formula>
    </cfRule>
  </conditionalFormatting>
  <conditionalFormatting sqref="K195">
    <cfRule type="cellIs" dxfId="603" priority="244" stopIfTrue="1" operator="greaterThan">
      <formula>0</formula>
    </cfRule>
  </conditionalFormatting>
  <conditionalFormatting sqref="J195">
    <cfRule type="cellIs" dxfId="602" priority="245" stopIfTrue="1" operator="greaterThan">
      <formula>0</formula>
    </cfRule>
  </conditionalFormatting>
  <conditionalFormatting sqref="I195">
    <cfRule type="cellIs" dxfId="601" priority="246" stopIfTrue="1" operator="greaterThan">
      <formula>0</formula>
    </cfRule>
  </conditionalFormatting>
  <conditionalFormatting sqref="L93 L119 L134 L196 L73 L103:L107 L87:L91 L116:L117 L171:L172 L189:L194 L40:L42 L45:L63 L68:L70 L98:L100 L110:L113 L124:L126 L144:L161 L166:L168 L175:L186 L76:L84 L129:L132 L212:L215">
    <cfRule type="cellIs" dxfId="600" priority="252" stopIfTrue="1" operator="equal">
      <formula>1</formula>
    </cfRule>
    <cfRule type="expression" dxfId="599" priority="253" stopIfTrue="1">
      <formula>AND(H40&lt;&gt;0,L40&lt;1)</formula>
    </cfRule>
  </conditionalFormatting>
  <conditionalFormatting sqref="I15:I19 I21:I22 I26">
    <cfRule type="cellIs" dxfId="598" priority="108" operator="greaterThan">
      <formula>0</formula>
    </cfRule>
  </conditionalFormatting>
  <conditionalFormatting sqref="J26">
    <cfRule type="cellIs" dxfId="597" priority="107" operator="greaterThan">
      <formula>0</formula>
    </cfRule>
  </conditionalFormatting>
  <conditionalFormatting sqref="K15:K19 K21:K22 K26">
    <cfRule type="cellIs" dxfId="596" priority="106" operator="greaterThan">
      <formula>0</formula>
    </cfRule>
  </conditionalFormatting>
  <conditionalFormatting sqref="J15:J19 J21:J22">
    <cfRule type="cellIs" dxfId="595" priority="97" operator="greaterThan">
      <formula>0</formula>
    </cfRule>
  </conditionalFormatting>
  <conditionalFormatting sqref="M15:M16 M19:M21">
    <cfRule type="cellIs" dxfId="594" priority="85" operator="equal">
      <formula>"MET THRESHOLD"</formula>
    </cfRule>
    <cfRule type="cellIs" dxfId="593" priority="86" operator="equal">
      <formula>"DID NOT MEET THRESHOLD"</formula>
    </cfRule>
  </conditionalFormatting>
  <conditionalFormatting sqref="L15:L19 L21:L22">
    <cfRule type="cellIs" dxfId="592" priority="81" operator="greaterThanOrEqual">
      <formula>0.85</formula>
    </cfRule>
  </conditionalFormatting>
  <conditionalFormatting sqref="M17:M18">
    <cfRule type="cellIs" dxfId="591" priority="73" operator="equal">
      <formula>"MET THRESHOLD"</formula>
    </cfRule>
    <cfRule type="cellIs" dxfId="590" priority="74" operator="equal">
      <formula>"DID NOT MEET THRESHOLD"</formula>
    </cfRule>
  </conditionalFormatting>
  <conditionalFormatting sqref="L26">
    <cfRule type="cellIs" dxfId="589" priority="68" operator="greaterThanOrEqual">
      <formula>0.85</formula>
    </cfRule>
    <cfRule type="expression" dxfId="588" priority="348">
      <formula>AND($H$26&lt;&gt;0,$L$26&lt;0.85)</formula>
    </cfRule>
  </conditionalFormatting>
  <conditionalFormatting sqref="L15">
    <cfRule type="expression" dxfId="587" priority="359">
      <formula>AND($H$15&lt;&gt;0,$L$15&lt;0.85)</formula>
    </cfRule>
  </conditionalFormatting>
  <conditionalFormatting sqref="L16">
    <cfRule type="expression" dxfId="586" priority="360">
      <formula>AND($H$16&lt;&gt;0,$L$16&lt;0.85)</formula>
    </cfRule>
  </conditionalFormatting>
  <conditionalFormatting sqref="L19">
    <cfRule type="expression" dxfId="585" priority="361">
      <formula>AND($H$19&lt;&gt;0,$L$19&lt;0.85)</formula>
    </cfRule>
  </conditionalFormatting>
  <conditionalFormatting sqref="L17">
    <cfRule type="expression" dxfId="584" priority="363">
      <formula>AND($H$17&lt;&gt;0,$L$17&lt;0.85)</formula>
    </cfRule>
  </conditionalFormatting>
  <conditionalFormatting sqref="L18">
    <cfRule type="expression" dxfId="583" priority="364">
      <formula>AND($H$18&lt;&gt;0,$L$18&lt;0.85)</formula>
    </cfRule>
  </conditionalFormatting>
  <conditionalFormatting sqref="L21">
    <cfRule type="expression" dxfId="582" priority="365">
      <formula>AND($H$21&lt;&gt;0,$L$21&lt;0.85)</formula>
    </cfRule>
  </conditionalFormatting>
  <conditionalFormatting sqref="L22">
    <cfRule type="expression" dxfId="581" priority="366">
      <formula>AND($H$22&lt;&gt;0,$L$22&lt;0.85)</formula>
    </cfRule>
  </conditionalFormatting>
  <conditionalFormatting sqref="H28:L28">
    <cfRule type="expression" dxfId="580" priority="345" stopIfTrue="1">
      <formula>OR($H$28="PROVIDER DID NOT MEET THE 85% THRESHOLD",$H$28="DID NOT MEET THRESHOLD BECAUSE #8 ON THE ROUTINE MONITORING WORKSHEET &lt;100%")</formula>
    </cfRule>
    <cfRule type="expression" dxfId="579" priority="346" stopIfTrue="1">
      <formula>$H$28="PROVIDER MET THE 85% THRESHOLD"</formula>
    </cfRule>
  </conditionalFormatting>
  <conditionalFormatting sqref="I207:I209 I218:I225 I212:I215">
    <cfRule type="cellIs" dxfId="578" priority="46" stopIfTrue="1" operator="greaterThan">
      <formula>0</formula>
    </cfRule>
  </conditionalFormatting>
  <conditionalFormatting sqref="K207:K209 K218:K225 K212:K215">
    <cfRule type="cellIs" dxfId="577" priority="47" stopIfTrue="1" operator="greaterThan">
      <formula>0</formula>
    </cfRule>
  </conditionalFormatting>
  <conditionalFormatting sqref="J207:J209 J218:J225 J212:J215">
    <cfRule type="cellIs" dxfId="576" priority="48" stopIfTrue="1" operator="greaterThan">
      <formula>0</formula>
    </cfRule>
  </conditionalFormatting>
  <conditionalFormatting sqref="K226">
    <cfRule type="cellIs" dxfId="575" priority="43" stopIfTrue="1" operator="greaterThan">
      <formula>0</formula>
    </cfRule>
  </conditionalFormatting>
  <conditionalFormatting sqref="J226">
    <cfRule type="cellIs" dxfId="574" priority="44" stopIfTrue="1" operator="greaterThan">
      <formula>0</formula>
    </cfRule>
  </conditionalFormatting>
  <conditionalFormatting sqref="I226">
    <cfRule type="cellIs" dxfId="573" priority="45" stopIfTrue="1" operator="greaterThan">
      <formula>0</formula>
    </cfRule>
  </conditionalFormatting>
  <conditionalFormatting sqref="L227 L207:L209 L218:L225">
    <cfRule type="cellIs" dxfId="572" priority="49" stopIfTrue="1" operator="equal">
      <formula>1</formula>
    </cfRule>
    <cfRule type="expression" dxfId="571" priority="50" stopIfTrue="1">
      <formula>AND(H207&lt;&gt;0,L207&lt;1)</formula>
    </cfRule>
  </conditionalFormatting>
  <conditionalFormatting sqref="I20">
    <cfRule type="cellIs" dxfId="570" priority="40" operator="greaterThan">
      <formula>0</formula>
    </cfRule>
  </conditionalFormatting>
  <conditionalFormatting sqref="K20">
    <cfRule type="cellIs" dxfId="569" priority="39" operator="greaterThan">
      <formula>0</formula>
    </cfRule>
  </conditionalFormatting>
  <conditionalFormatting sqref="J20">
    <cfRule type="cellIs" dxfId="568" priority="38" operator="greaterThan">
      <formula>0</formula>
    </cfRule>
  </conditionalFormatting>
  <conditionalFormatting sqref="L20">
    <cfRule type="cellIs" dxfId="567" priority="37" operator="greaterThanOrEqual">
      <formula>0.85</formula>
    </cfRule>
  </conditionalFormatting>
  <conditionalFormatting sqref="L20">
    <cfRule type="expression" dxfId="566" priority="41">
      <formula>AND($H$21&lt;&gt;0,$L$21&lt;0.85)</formula>
    </cfRule>
  </conditionalFormatting>
  <conditionalFormatting sqref="I68:I70">
    <cfRule type="cellIs" dxfId="565" priority="32" stopIfTrue="1" operator="greaterThan">
      <formula>0</formula>
    </cfRule>
  </conditionalFormatting>
  <conditionalFormatting sqref="K68:K70">
    <cfRule type="cellIs" dxfId="564" priority="33" stopIfTrue="1" operator="greaterThan">
      <formula>0</formula>
    </cfRule>
  </conditionalFormatting>
  <conditionalFormatting sqref="J68:J70">
    <cfRule type="cellIs" dxfId="563" priority="34" stopIfTrue="1" operator="greaterThan">
      <formula>0</formula>
    </cfRule>
  </conditionalFormatting>
  <conditionalFormatting sqref="I98:I100">
    <cfRule type="cellIs" dxfId="562" priority="27" stopIfTrue="1" operator="greaterThan">
      <formula>0</formula>
    </cfRule>
  </conditionalFormatting>
  <conditionalFormatting sqref="K98:K100">
    <cfRule type="cellIs" dxfId="561" priority="28" stopIfTrue="1" operator="greaterThan">
      <formula>0</formula>
    </cfRule>
  </conditionalFormatting>
  <conditionalFormatting sqref="J98:J100">
    <cfRule type="cellIs" dxfId="560" priority="29" stopIfTrue="1" operator="greaterThan">
      <formula>0</formula>
    </cfRule>
  </conditionalFormatting>
  <conditionalFormatting sqref="I124:I126">
    <cfRule type="cellIs" dxfId="559" priority="22" stopIfTrue="1" operator="greaterThan">
      <formula>0</formula>
    </cfRule>
  </conditionalFormatting>
  <conditionalFormatting sqref="K124:K126">
    <cfRule type="cellIs" dxfId="558" priority="23" stopIfTrue="1" operator="greaterThan">
      <formula>0</formula>
    </cfRule>
  </conditionalFormatting>
  <conditionalFormatting sqref="J124:J126">
    <cfRule type="cellIs" dxfId="557" priority="24" stopIfTrue="1" operator="greaterThan">
      <formula>0</formula>
    </cfRule>
  </conditionalFormatting>
  <conditionalFormatting sqref="L139:L141">
    <cfRule type="cellIs" dxfId="556" priority="15" stopIfTrue="1" operator="equal">
      <formula>1</formula>
    </cfRule>
    <cfRule type="expression" dxfId="555" priority="16" stopIfTrue="1">
      <formula>AND(H139&lt;&gt;0,L139&lt;1)</formula>
    </cfRule>
  </conditionalFormatting>
  <conditionalFormatting sqref="I139:I141">
    <cfRule type="cellIs" dxfId="554" priority="12" stopIfTrue="1" operator="greaterThan">
      <formula>0</formula>
    </cfRule>
  </conditionalFormatting>
  <conditionalFormatting sqref="K139:K141">
    <cfRule type="cellIs" dxfId="553" priority="13" stopIfTrue="1" operator="greaterThan">
      <formula>0</formula>
    </cfRule>
  </conditionalFormatting>
  <conditionalFormatting sqref="J139:J141">
    <cfRule type="cellIs" dxfId="552" priority="14" stopIfTrue="1" operator="greaterThan">
      <formula>0</formula>
    </cfRule>
  </conditionalFormatting>
  <conditionalFormatting sqref="I202:I204">
    <cfRule type="cellIs" dxfId="551" priority="7" stopIfTrue="1" operator="greaterThan">
      <formula>0</formula>
    </cfRule>
  </conditionalFormatting>
  <conditionalFormatting sqref="K202:K204">
    <cfRule type="cellIs" dxfId="550" priority="8" stopIfTrue="1" operator="greaterThan">
      <formula>0</formula>
    </cfRule>
  </conditionalFormatting>
  <conditionalFormatting sqref="J202:J204">
    <cfRule type="cellIs" dxfId="549" priority="9" stopIfTrue="1" operator="greaterThan">
      <formula>0</formula>
    </cfRule>
  </conditionalFormatting>
  <conditionalFormatting sqref="L202:L204">
    <cfRule type="cellIs" dxfId="548" priority="10" stopIfTrue="1" operator="equal">
      <formula>1</formula>
    </cfRule>
    <cfRule type="expression" dxfId="547" priority="11" stopIfTrue="1">
      <formula>AND(H202&lt;&gt;0,L202&lt;1)</formula>
    </cfRule>
  </conditionalFormatting>
  <conditionalFormatting sqref="I166:I168">
    <cfRule type="cellIs" dxfId="546" priority="2" stopIfTrue="1" operator="greaterThan">
      <formula>0</formula>
    </cfRule>
  </conditionalFormatting>
  <conditionalFormatting sqref="K166:K168">
    <cfRule type="cellIs" dxfId="545" priority="3" stopIfTrue="1" operator="greaterThan">
      <formula>0</formula>
    </cfRule>
  </conditionalFormatting>
  <conditionalFormatting sqref="J166:J168">
    <cfRule type="cellIs" dxfId="544" priority="4" stopIfTrue="1" operator="greaterThan">
      <formula>0</formula>
    </cfRule>
  </conditionalFormatting>
  <printOptions horizontalCentered="1"/>
  <pageMargins left="0.2" right="0.2" top="0.25" bottom="0.25" header="0.5" footer="0.05"/>
  <pageSetup scale="70" fitToHeight="0" orientation="portrait" r:id="rId1"/>
  <headerFooter alignWithMargins="0">
    <oddFooter>&amp;R&amp;P</oddFooter>
  </headerFooter>
  <rowBreaks count="3" manualBreakCount="3">
    <brk id="64" max="16383" man="1"/>
    <brk id="120" max="16383" man="1"/>
    <brk id="1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K220"/>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28" customWidth="1"/>
    <col min="2" max="2" width="75.7109375" style="129" customWidth="1"/>
    <col min="3" max="31" width="6.7109375" style="130" customWidth="1"/>
    <col min="32" max="32" width="6.7109375" style="142" customWidth="1"/>
    <col min="33" max="37" width="5.7109375" style="103" customWidth="1"/>
    <col min="38" max="16384" width="8.85546875" style="131"/>
  </cols>
  <sheetData>
    <row r="1" spans="1:37" s="113" customFormat="1" ht="30" customHeight="1">
      <c r="A1" s="108"/>
      <c r="B1" s="110"/>
      <c r="C1" s="21" t="s">
        <v>68</v>
      </c>
      <c r="D1" s="104"/>
      <c r="E1" s="104"/>
      <c r="F1" s="104"/>
      <c r="G1" s="104"/>
      <c r="H1" s="104"/>
      <c r="I1" s="104"/>
      <c r="J1" s="104"/>
      <c r="K1" s="104"/>
      <c r="L1" s="607"/>
      <c r="M1" s="21" t="s">
        <v>69</v>
      </c>
      <c r="N1" s="104"/>
      <c r="O1" s="104"/>
      <c r="P1" s="104"/>
      <c r="Q1" s="104"/>
      <c r="R1" s="104"/>
      <c r="S1" s="104"/>
      <c r="T1" s="104"/>
      <c r="U1" s="104"/>
      <c r="V1" s="607"/>
      <c r="W1" s="21" t="s">
        <v>69</v>
      </c>
      <c r="X1" s="104"/>
      <c r="Y1" s="104"/>
      <c r="Z1" s="104"/>
      <c r="AA1" s="104"/>
      <c r="AB1" s="104"/>
      <c r="AC1" s="104"/>
      <c r="AD1" s="104"/>
      <c r="AE1" s="104"/>
      <c r="AF1" s="104"/>
      <c r="AG1" s="143"/>
      <c r="AH1" s="110"/>
      <c r="AI1" s="110"/>
      <c r="AJ1" s="110"/>
      <c r="AK1" s="111"/>
    </row>
    <row r="2" spans="1:37" s="113" customFormat="1" ht="30" customHeight="1" thickBot="1">
      <c r="A2" s="109"/>
      <c r="B2" s="114"/>
      <c r="C2" s="106" t="str">
        <f>IF('Workbook Set-up'!B4="","[Name of LME/MCO]",'Workbook Set-up'!B4)</f>
        <v>[Name of LME/MCO]</v>
      </c>
      <c r="D2" s="105"/>
      <c r="E2" s="105"/>
      <c r="F2" s="105"/>
      <c r="G2" s="105"/>
      <c r="H2" s="105"/>
      <c r="I2" s="105"/>
      <c r="J2" s="105"/>
      <c r="K2" s="105"/>
      <c r="L2" s="608"/>
      <c r="M2" s="106" t="str">
        <f>IF('Workbook Set-up'!B4="","[Name of LME/MCO]",'Workbook Set-up'!B4)</f>
        <v>[Name of LME/MCO]</v>
      </c>
      <c r="N2" s="105"/>
      <c r="O2" s="105"/>
      <c r="P2" s="105"/>
      <c r="Q2" s="105"/>
      <c r="R2" s="105"/>
      <c r="S2" s="105"/>
      <c r="T2" s="105"/>
      <c r="U2" s="105"/>
      <c r="V2" s="608"/>
      <c r="W2" s="106" t="str">
        <f>IF('Workbook Set-up'!B4="","[Name of LME/MCO]",'Workbook Set-up'!B4)</f>
        <v>[Name of LME/MCO]</v>
      </c>
      <c r="X2" s="105"/>
      <c r="Y2" s="105"/>
      <c r="Z2" s="105"/>
      <c r="AA2" s="105"/>
      <c r="AB2" s="105"/>
      <c r="AC2" s="105"/>
      <c r="AD2" s="105"/>
      <c r="AE2" s="105"/>
      <c r="AF2" s="105"/>
      <c r="AG2" s="144"/>
      <c r="AH2" s="114"/>
      <c r="AI2" s="114"/>
      <c r="AJ2" s="114"/>
      <c r="AK2" s="115"/>
    </row>
    <row r="3" spans="1:37" s="10" customFormat="1" ht="15.95" customHeight="1">
      <c r="A3" s="22"/>
      <c r="B3" s="23" t="s">
        <v>4</v>
      </c>
      <c r="C3" s="24"/>
      <c r="D3" s="25" t="str">
        <f>IF('Workbook Set-up'!B5="","",'Workbook Set-up'!B5)</f>
        <v/>
      </c>
      <c r="E3" s="25"/>
      <c r="F3" s="25"/>
      <c r="G3" s="25"/>
      <c r="H3" s="25"/>
      <c r="I3" s="25"/>
      <c r="J3" s="25"/>
      <c r="K3" s="25"/>
      <c r="L3" s="26"/>
      <c r="M3" s="25"/>
      <c r="N3" s="25" t="str">
        <f>IF('Workbook Set-up'!B5="","",'Workbook Set-up'!B5)</f>
        <v/>
      </c>
      <c r="O3" s="25"/>
      <c r="P3" s="25"/>
      <c r="Q3" s="25"/>
      <c r="R3" s="25"/>
      <c r="S3" s="25"/>
      <c r="T3" s="25" t="str">
        <f>IF('Workbook Set-up'!J5="","",'Workbook Set-up'!J5)</f>
        <v/>
      </c>
      <c r="U3" s="25"/>
      <c r="V3" s="26"/>
      <c r="W3" s="25"/>
      <c r="X3" s="25" t="str">
        <f>IF('Workbook Set-up'!B5="","",'Workbook Set-up'!B5)</f>
        <v/>
      </c>
      <c r="Y3" s="25"/>
      <c r="Z3" s="25"/>
      <c r="AA3" s="25"/>
      <c r="AB3" s="25"/>
      <c r="AC3" s="25"/>
      <c r="AD3" s="25"/>
      <c r="AE3" s="25"/>
      <c r="AF3" s="28"/>
      <c r="AG3" s="29"/>
      <c r="AH3" s="30"/>
      <c r="AI3" s="30"/>
      <c r="AJ3" s="30"/>
      <c r="AK3" s="31"/>
    </row>
    <row r="4" spans="1:37" s="10" customFormat="1" ht="15.95" customHeight="1">
      <c r="A4" s="32"/>
      <c r="B4" s="33" t="s">
        <v>28</v>
      </c>
      <c r="C4" s="34"/>
      <c r="D4" s="35" t="str">
        <f>IF('Workbook Set-up'!B6="","",'Workbook Set-up'!B6)</f>
        <v/>
      </c>
      <c r="E4" s="35"/>
      <c r="F4" s="35"/>
      <c r="G4" s="35"/>
      <c r="H4" s="35"/>
      <c r="I4" s="35"/>
      <c r="J4" s="35"/>
      <c r="K4" s="35"/>
      <c r="L4" s="36"/>
      <c r="M4" s="35"/>
      <c r="N4" s="35" t="str">
        <f>IF('Workbook Set-up'!B6="","",'Workbook Set-up'!B6)</f>
        <v/>
      </c>
      <c r="O4" s="35"/>
      <c r="P4" s="35"/>
      <c r="Q4" s="35"/>
      <c r="R4" s="35"/>
      <c r="S4" s="35"/>
      <c r="T4" s="35" t="str">
        <f>IF('Workbook Set-up'!J6="","",'Workbook Set-up'!J6)</f>
        <v/>
      </c>
      <c r="U4" s="35"/>
      <c r="V4" s="36"/>
      <c r="W4" s="35"/>
      <c r="X4" s="35" t="str">
        <f>IF('Workbook Set-up'!B6="","",'Workbook Set-up'!B6)</f>
        <v/>
      </c>
      <c r="Y4" s="35"/>
      <c r="Z4" s="35"/>
      <c r="AA4" s="35"/>
      <c r="AB4" s="35"/>
      <c r="AC4" s="35"/>
      <c r="AD4" s="35"/>
      <c r="AE4" s="35"/>
      <c r="AF4" s="38"/>
      <c r="AG4" s="39"/>
      <c r="AH4" s="40"/>
      <c r="AI4" s="40"/>
      <c r="AJ4" s="40"/>
      <c r="AK4" s="41"/>
    </row>
    <row r="5" spans="1:37" s="10" customFormat="1" ht="15.95" customHeight="1">
      <c r="A5" s="42"/>
      <c r="B5" s="43" t="s">
        <v>9</v>
      </c>
      <c r="C5" s="44"/>
      <c r="D5" s="45" t="str">
        <f>IF('Workbook Set-up'!B11="","",'Workbook Set-up'!B11)</f>
        <v/>
      </c>
      <c r="E5" s="45"/>
      <c r="F5" s="45"/>
      <c r="G5" s="45"/>
      <c r="H5" s="45"/>
      <c r="I5" s="45"/>
      <c r="J5" s="45"/>
      <c r="K5" s="45"/>
      <c r="L5" s="46"/>
      <c r="M5" s="45"/>
      <c r="N5" s="45" t="str">
        <f>IF('Workbook Set-up'!B11="","",'Workbook Set-up'!B11)</f>
        <v/>
      </c>
      <c r="O5" s="45"/>
      <c r="P5" s="45"/>
      <c r="Q5" s="45"/>
      <c r="R5" s="45"/>
      <c r="S5" s="45"/>
      <c r="T5" s="45"/>
      <c r="U5" s="45"/>
      <c r="V5" s="46"/>
      <c r="W5" s="45"/>
      <c r="X5" s="45" t="str">
        <f>IF('Workbook Set-up'!B11="","",'Workbook Set-up'!B11)</f>
        <v/>
      </c>
      <c r="Y5" s="45"/>
      <c r="Z5" s="45"/>
      <c r="AA5" s="45"/>
      <c r="AB5" s="45"/>
      <c r="AC5" s="45"/>
      <c r="AD5" s="45"/>
      <c r="AE5" s="45"/>
      <c r="AF5" s="48"/>
      <c r="AG5" s="39"/>
      <c r="AH5" s="40"/>
      <c r="AI5" s="40"/>
      <c r="AJ5" s="40"/>
      <c r="AK5" s="41"/>
    </row>
    <row r="6" spans="1:37" s="10" customFormat="1" ht="15.95" customHeight="1" thickBot="1">
      <c r="A6" s="49"/>
      <c r="B6" s="50" t="s">
        <v>29</v>
      </c>
      <c r="C6" s="51"/>
      <c r="D6" s="52" t="str">
        <f>IF(AND('Workbook Set-up'!$B$12="",'Workbook Set-up'!$B$13=""),"",IF('Workbook Set-up'!$B$12='Workbook Set-up'!$B$13,TEXT('Workbook Set-up'!$B$12,"m/d/yyyy"),IF('Workbook Set-up'!$B$12&lt;&gt;'Workbook Set-up'!$B$13,TEXT('Workbook Set-up'!$B$12,"m/d/yyyy")&amp;" to "&amp;TEXT('Workbook Set-up'!$B$13,"m/d/yyyy"),"")))</f>
        <v/>
      </c>
      <c r="E6" s="52"/>
      <c r="F6" s="52"/>
      <c r="G6" s="52"/>
      <c r="H6" s="52"/>
      <c r="I6" s="52"/>
      <c r="J6" s="52"/>
      <c r="K6" s="52"/>
      <c r="L6" s="53"/>
      <c r="M6" s="52"/>
      <c r="N6" s="52" t="str">
        <f>IF(AND('Workbook Set-up'!$B$12="",'Workbook Set-up'!$B$13=""),"",IF('Workbook Set-up'!$B$12='Workbook Set-up'!$B$13,TEXT('Workbook Set-up'!$B$12,"m/d/yyyy"),IF('Workbook Set-up'!$B$12&lt;&gt;'Workbook Set-up'!$B$13,TEXT('Workbook Set-up'!$B$12,"m/d/yyyy")&amp;" to "&amp;TEXT('Workbook Set-up'!$B$13,"m/d/yyyy"),"")))</f>
        <v/>
      </c>
      <c r="O6" s="52"/>
      <c r="P6" s="52"/>
      <c r="Q6" s="52"/>
      <c r="R6" s="52"/>
      <c r="S6" s="52"/>
      <c r="T6" s="52"/>
      <c r="U6" s="52"/>
      <c r="V6" s="53"/>
      <c r="W6" s="52"/>
      <c r="X6" s="52" t="str">
        <f>IF(AND('Workbook Set-up'!$B$12="",'Workbook Set-up'!$B$13=""),"",IF('Workbook Set-up'!$B$12='Workbook Set-up'!$B$13,TEXT('Workbook Set-up'!$B$12,"m/d/yyyy"),IF('Workbook Set-up'!$B$12&lt;&gt;'Workbook Set-up'!$B$13,TEXT('Workbook Set-up'!$B$12,"m/d/yyyy")&amp;" to "&amp;TEXT('Workbook Set-up'!$B$13,"m/d/yyyy"),"")))</f>
        <v/>
      </c>
      <c r="Y6" s="52"/>
      <c r="Z6" s="52"/>
      <c r="AA6" s="52"/>
      <c r="AB6" s="52"/>
      <c r="AC6" s="52"/>
      <c r="AD6" s="52"/>
      <c r="AE6" s="52"/>
      <c r="AF6" s="55"/>
      <c r="AG6" s="56" t="s">
        <v>30</v>
      </c>
      <c r="AH6" s="57"/>
      <c r="AI6" s="57"/>
      <c r="AJ6" s="57"/>
      <c r="AK6" s="58"/>
    </row>
    <row r="7" spans="1:37" s="113" customFormat="1" ht="31.9" customHeight="1" thickBot="1">
      <c r="A7" s="116" t="s">
        <v>31</v>
      </c>
      <c r="B7" s="117" t="s">
        <v>600</v>
      </c>
      <c r="C7" s="145">
        <v>1</v>
      </c>
      <c r="D7" s="132">
        <v>2</v>
      </c>
      <c r="E7" s="132">
        <v>3</v>
      </c>
      <c r="F7" s="132">
        <v>4</v>
      </c>
      <c r="G7" s="132">
        <v>5</v>
      </c>
      <c r="H7" s="132">
        <v>6</v>
      </c>
      <c r="I7" s="132">
        <v>7</v>
      </c>
      <c r="J7" s="132">
        <v>8</v>
      </c>
      <c r="K7" s="132">
        <v>9</v>
      </c>
      <c r="L7" s="132">
        <v>10</v>
      </c>
      <c r="M7" s="132">
        <v>11</v>
      </c>
      <c r="N7" s="132">
        <v>12</v>
      </c>
      <c r="O7" s="132">
        <v>13</v>
      </c>
      <c r="P7" s="132">
        <v>14</v>
      </c>
      <c r="Q7" s="132">
        <v>15</v>
      </c>
      <c r="R7" s="132">
        <v>16</v>
      </c>
      <c r="S7" s="132">
        <v>17</v>
      </c>
      <c r="T7" s="132">
        <v>18</v>
      </c>
      <c r="U7" s="132">
        <v>19</v>
      </c>
      <c r="V7" s="132">
        <v>20</v>
      </c>
      <c r="W7" s="132">
        <v>21</v>
      </c>
      <c r="X7" s="132">
        <v>22</v>
      </c>
      <c r="Y7" s="132">
        <v>23</v>
      </c>
      <c r="Z7" s="132">
        <v>24</v>
      </c>
      <c r="AA7" s="132">
        <v>25</v>
      </c>
      <c r="AB7" s="132">
        <v>26</v>
      </c>
      <c r="AC7" s="132">
        <v>27</v>
      </c>
      <c r="AD7" s="132">
        <v>28</v>
      </c>
      <c r="AE7" s="134">
        <v>29</v>
      </c>
      <c r="AF7" s="146">
        <v>30</v>
      </c>
      <c r="AG7" s="59" t="s">
        <v>32</v>
      </c>
      <c r="AH7" s="60" t="s">
        <v>33</v>
      </c>
      <c r="AI7" s="61" t="s">
        <v>34</v>
      </c>
      <c r="AJ7" s="62" t="s">
        <v>35</v>
      </c>
      <c r="AK7" s="63" t="s">
        <v>36</v>
      </c>
    </row>
    <row r="8" spans="1:37" s="113" customFormat="1" ht="19.899999999999999" customHeight="1" thickBot="1">
      <c r="A8" s="135"/>
      <c r="B8" s="137"/>
      <c r="C8" s="540" t="s">
        <v>598</v>
      </c>
      <c r="D8" s="136"/>
      <c r="E8" s="136"/>
      <c r="F8" s="136"/>
      <c r="G8" s="136"/>
      <c r="H8" s="136"/>
      <c r="I8" s="136"/>
      <c r="J8" s="136"/>
      <c r="K8" s="136"/>
      <c r="L8" s="168"/>
      <c r="M8" s="136" t="s">
        <v>598</v>
      </c>
      <c r="N8" s="136"/>
      <c r="O8" s="136"/>
      <c r="P8" s="136"/>
      <c r="Q8" s="136"/>
      <c r="R8" s="136"/>
      <c r="S8" s="136"/>
      <c r="T8" s="136"/>
      <c r="U8" s="136"/>
      <c r="V8" s="168"/>
      <c r="W8" s="136" t="s">
        <v>598</v>
      </c>
      <c r="X8" s="136"/>
      <c r="Y8" s="136"/>
      <c r="Z8" s="136"/>
      <c r="AA8" s="136"/>
      <c r="AB8" s="136"/>
      <c r="AC8" s="136"/>
      <c r="AD8" s="136"/>
      <c r="AE8" s="136"/>
      <c r="AF8" s="630"/>
      <c r="AG8" s="170"/>
      <c r="AH8" s="171"/>
      <c r="AI8" s="171"/>
      <c r="AJ8" s="171"/>
      <c r="AK8" s="137"/>
    </row>
    <row r="9" spans="1:37" s="113" customFormat="1" ht="25.5">
      <c r="A9" s="551" t="s">
        <v>37</v>
      </c>
      <c r="B9" s="610" t="s">
        <v>588</v>
      </c>
      <c r="C9" s="732"/>
      <c r="D9" s="733"/>
      <c r="E9" s="733"/>
      <c r="F9" s="733"/>
      <c r="G9" s="733"/>
      <c r="H9" s="733"/>
      <c r="I9" s="733"/>
      <c r="J9" s="733"/>
      <c r="K9" s="733"/>
      <c r="L9" s="733"/>
      <c r="M9" s="766"/>
      <c r="N9" s="766"/>
      <c r="O9" s="766"/>
      <c r="P9" s="766"/>
      <c r="Q9" s="766"/>
      <c r="R9" s="766"/>
      <c r="S9" s="766"/>
      <c r="T9" s="766"/>
      <c r="U9" s="766"/>
      <c r="V9" s="771"/>
      <c r="W9" s="766"/>
      <c r="X9" s="766"/>
      <c r="Y9" s="766"/>
      <c r="Z9" s="766"/>
      <c r="AA9" s="766"/>
      <c r="AB9" s="766"/>
      <c r="AC9" s="766"/>
      <c r="AD9" s="766"/>
      <c r="AE9" s="766"/>
      <c r="AF9" s="767"/>
      <c r="AG9" s="734">
        <f>COUNTIF(C9:AF9,"=Met")</f>
        <v>0</v>
      </c>
      <c r="AH9" s="735">
        <f>IF(SUM(AG9,AI9)=0,0,AG9/SUM(AG9,AI9))</f>
        <v>0</v>
      </c>
      <c r="AI9" s="736">
        <f>COUNTIF(C9:AF9,"=Not Met")</f>
        <v>0</v>
      </c>
      <c r="AJ9" s="735">
        <f>IF(SUM(AG9,AI9)=0,0,AI9/SUM(AG9,AI9))</f>
        <v>0</v>
      </c>
      <c r="AK9" s="737">
        <f>COUNTIF(C9:AF9,"=N/A")</f>
        <v>0</v>
      </c>
    </row>
    <row r="10" spans="1:37" s="113" customFormat="1" ht="25.5">
      <c r="A10" s="546" t="s">
        <v>38</v>
      </c>
      <c r="B10" s="614" t="s">
        <v>589</v>
      </c>
      <c r="C10" s="541"/>
      <c r="D10" s="759"/>
      <c r="E10" s="760"/>
      <c r="F10" s="760"/>
      <c r="G10" s="760"/>
      <c r="H10" s="760"/>
      <c r="I10" s="760"/>
      <c r="J10" s="760"/>
      <c r="K10" s="760"/>
      <c r="L10" s="769"/>
      <c r="M10" s="760"/>
      <c r="N10" s="760"/>
      <c r="O10" s="760"/>
      <c r="P10" s="760"/>
      <c r="Q10" s="760"/>
      <c r="R10" s="760"/>
      <c r="S10" s="760"/>
      <c r="T10" s="760"/>
      <c r="U10" s="760"/>
      <c r="V10" s="769"/>
      <c r="W10" s="760"/>
      <c r="X10" s="760"/>
      <c r="Y10" s="760"/>
      <c r="Z10" s="760"/>
      <c r="AA10" s="760"/>
      <c r="AB10" s="760"/>
      <c r="AC10" s="760"/>
      <c r="AD10" s="760"/>
      <c r="AE10" s="760"/>
      <c r="AF10" s="761"/>
      <c r="AG10" s="64">
        <f t="shared" ref="AG10:AG13" si="0">COUNTIF(C10:AF10,"=Met")</f>
        <v>0</v>
      </c>
      <c r="AH10" s="65">
        <f t="shared" ref="AH10:AH13" si="1">IF(SUM(AG10,AI10)=0,0,AG10/SUM(AG10,AI10))</f>
        <v>0</v>
      </c>
      <c r="AI10" s="66">
        <f t="shared" ref="AI10:AI13" si="2">COUNTIF(C10:AF10,"=Not Met")</f>
        <v>0</v>
      </c>
      <c r="AJ10" s="65">
        <f t="shared" ref="AJ10:AJ13" si="3">IF(SUM(AG10,AI10)=0,0,AI10/SUM(AG10,AI10))</f>
        <v>0</v>
      </c>
      <c r="AK10" s="67">
        <f t="shared" ref="AK10:AK13" si="4">COUNTIF(C10:AF10,"=N/A")</f>
        <v>0</v>
      </c>
    </row>
    <row r="11" spans="1:37" s="113" customFormat="1" ht="26.25" thickBot="1">
      <c r="A11" s="120" t="s">
        <v>39</v>
      </c>
      <c r="B11" s="642" t="s">
        <v>590</v>
      </c>
      <c r="C11" s="542"/>
      <c r="D11" s="762"/>
      <c r="E11" s="763"/>
      <c r="F11" s="763"/>
      <c r="G11" s="763"/>
      <c r="H11" s="763"/>
      <c r="I11" s="763"/>
      <c r="J11" s="763"/>
      <c r="K11" s="763"/>
      <c r="L11" s="770"/>
      <c r="M11" s="763"/>
      <c r="N11" s="763"/>
      <c r="O11" s="763"/>
      <c r="P11" s="763"/>
      <c r="Q11" s="763"/>
      <c r="R11" s="763"/>
      <c r="S11" s="763"/>
      <c r="T11" s="763"/>
      <c r="U11" s="763"/>
      <c r="V11" s="770"/>
      <c r="W11" s="763"/>
      <c r="X11" s="763"/>
      <c r="Y11" s="763"/>
      <c r="Z11" s="763"/>
      <c r="AA11" s="763"/>
      <c r="AB11" s="763"/>
      <c r="AC11" s="763"/>
      <c r="AD11" s="763"/>
      <c r="AE11" s="763"/>
      <c r="AF11" s="764"/>
      <c r="AG11" s="93">
        <f t="shared" si="0"/>
        <v>0</v>
      </c>
      <c r="AH11" s="68">
        <f t="shared" si="1"/>
        <v>0</v>
      </c>
      <c r="AI11" s="94">
        <f t="shared" si="2"/>
        <v>0</v>
      </c>
      <c r="AJ11" s="68">
        <f t="shared" si="3"/>
        <v>0</v>
      </c>
      <c r="AK11" s="95">
        <f t="shared" si="4"/>
        <v>0</v>
      </c>
    </row>
    <row r="12" spans="1:37" s="113" customFormat="1" ht="19.899999999999999" customHeight="1" thickBot="1">
      <c r="A12" s="433"/>
      <c r="B12" s="432"/>
      <c r="C12" s="540" t="s">
        <v>599</v>
      </c>
      <c r="D12" s="136"/>
      <c r="E12" s="136"/>
      <c r="F12" s="136"/>
      <c r="G12" s="136"/>
      <c r="H12" s="136"/>
      <c r="I12" s="136"/>
      <c r="J12" s="136"/>
      <c r="K12" s="136"/>
      <c r="L12" s="168"/>
      <c r="M12" s="136" t="s">
        <v>599</v>
      </c>
      <c r="N12" s="136"/>
      <c r="O12" s="136"/>
      <c r="P12" s="136"/>
      <c r="Q12" s="136"/>
      <c r="R12" s="136"/>
      <c r="S12" s="136"/>
      <c r="T12" s="136"/>
      <c r="U12" s="136"/>
      <c r="V12" s="168"/>
      <c r="W12" s="136" t="s">
        <v>599</v>
      </c>
      <c r="X12" s="136"/>
      <c r="Y12" s="136"/>
      <c r="Z12" s="136"/>
      <c r="AA12" s="136"/>
      <c r="AB12" s="136"/>
      <c r="AC12" s="136"/>
      <c r="AD12" s="136"/>
      <c r="AE12" s="136"/>
      <c r="AF12" s="630"/>
      <c r="AG12" s="183"/>
      <c r="AH12" s="184"/>
      <c r="AI12" s="184"/>
      <c r="AJ12" s="184"/>
      <c r="AK12" s="185"/>
    </row>
    <row r="13" spans="1:37" s="113" customFormat="1" ht="15" customHeight="1">
      <c r="A13" s="172" t="s">
        <v>40</v>
      </c>
      <c r="B13" s="610" t="s">
        <v>211</v>
      </c>
      <c r="C13" s="738"/>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41"/>
      <c r="AG13" s="734">
        <f t="shared" si="0"/>
        <v>0</v>
      </c>
      <c r="AH13" s="735">
        <f t="shared" si="1"/>
        <v>0</v>
      </c>
      <c r="AI13" s="736">
        <f t="shared" si="2"/>
        <v>0</v>
      </c>
      <c r="AJ13" s="735">
        <f t="shared" si="3"/>
        <v>0</v>
      </c>
      <c r="AK13" s="737">
        <f t="shared" si="4"/>
        <v>0</v>
      </c>
    </row>
    <row r="14" spans="1:37" s="113" customFormat="1" ht="15" customHeight="1">
      <c r="A14" s="546" t="s">
        <v>41</v>
      </c>
      <c r="B14" s="611" t="s">
        <v>204</v>
      </c>
      <c r="C14" s="541"/>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73"/>
      <c r="AG14" s="64">
        <f>COUNTIF(C14:AF14,"=Met")</f>
        <v>0</v>
      </c>
      <c r="AH14" s="65">
        <f>IF(SUM(AG14,AI14)=0,0,AG14/SUM(AG14,AI14))</f>
        <v>0</v>
      </c>
      <c r="AI14" s="66">
        <f>COUNTIF(C14:AF14,"=Not Met")</f>
        <v>0</v>
      </c>
      <c r="AJ14" s="65">
        <f>IF(SUM(AG14,AI14)=0,0,AI14/SUM(AG14,AI14))</f>
        <v>0</v>
      </c>
      <c r="AK14" s="67">
        <f>COUNTIF(C14:AF14,"=N/A")</f>
        <v>0</v>
      </c>
    </row>
    <row r="15" spans="1:37" s="113" customFormat="1" ht="15" customHeight="1">
      <c r="A15" s="549"/>
      <c r="B15" s="612" t="s">
        <v>70</v>
      </c>
      <c r="C15" s="543"/>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622"/>
      <c r="AG15" s="150"/>
      <c r="AH15" s="151"/>
      <c r="AI15" s="152"/>
      <c r="AJ15" s="151"/>
      <c r="AK15" s="153"/>
    </row>
    <row r="16" spans="1:37" s="113" customFormat="1" ht="15" customHeight="1">
      <c r="A16" s="550"/>
      <c r="B16" s="613" t="s">
        <v>71</v>
      </c>
      <c r="C16" s="543"/>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622"/>
      <c r="AG16" s="150"/>
      <c r="AH16" s="151"/>
      <c r="AI16" s="152"/>
      <c r="AJ16" s="151"/>
      <c r="AK16" s="153"/>
    </row>
    <row r="17" spans="1:37" s="113" customFormat="1" ht="15" customHeight="1">
      <c r="A17" s="546" t="s">
        <v>42</v>
      </c>
      <c r="B17" s="614" t="s">
        <v>251</v>
      </c>
      <c r="C17" s="541"/>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73"/>
      <c r="AG17" s="64">
        <f t="shared" ref="AG17" si="5">COUNTIF(C17:AF17,"=Met")</f>
        <v>0</v>
      </c>
      <c r="AH17" s="65">
        <f t="shared" ref="AH17" si="6">IF(SUM(AG17,AI17)=0,0,AG17/SUM(AG17,AI17))</f>
        <v>0</v>
      </c>
      <c r="AI17" s="66">
        <f t="shared" ref="AI17" si="7">COUNTIF(C17:AF17,"=Not Met")</f>
        <v>0</v>
      </c>
      <c r="AJ17" s="65">
        <f t="shared" ref="AJ17" si="8">IF(SUM(AG17,AI17)=0,0,AI17/SUM(AG17,AI17))</f>
        <v>0</v>
      </c>
      <c r="AK17" s="67">
        <f t="shared" ref="AK17" si="9">COUNTIF(C17:AF17,"=N/A")</f>
        <v>0</v>
      </c>
    </row>
    <row r="18" spans="1:37" s="113" customFormat="1" ht="15" customHeight="1">
      <c r="A18" s="546" t="s">
        <v>43</v>
      </c>
      <c r="B18" s="615" t="s">
        <v>210</v>
      </c>
      <c r="C18" s="541"/>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73"/>
      <c r="AG18" s="64">
        <f t="shared" ref="AG18:AG24" si="10">COUNTIF(C18:AF18,"=Met")</f>
        <v>0</v>
      </c>
      <c r="AH18" s="65">
        <f t="shared" ref="AH18:AH24" si="11">IF(SUM(AG18,AI18)=0,0,AG18/SUM(AG18,AI18))</f>
        <v>0</v>
      </c>
      <c r="AI18" s="66">
        <f t="shared" ref="AI18:AI24" si="12">COUNTIF(C18:AF18,"=Not Met")</f>
        <v>0</v>
      </c>
      <c r="AJ18" s="65">
        <f t="shared" ref="AJ18:AJ24" si="13">IF(SUM(AG18,AI18)=0,0,AI18/SUM(AG18,AI18))</f>
        <v>0</v>
      </c>
      <c r="AK18" s="67">
        <f t="shared" ref="AK18:AK24" si="14">COUNTIF(C18:AF18,"=N/A")</f>
        <v>0</v>
      </c>
    </row>
    <row r="19" spans="1:37" s="113" customFormat="1" ht="15" customHeight="1">
      <c r="A19" s="154" t="s">
        <v>44</v>
      </c>
      <c r="B19" s="616" t="s">
        <v>105</v>
      </c>
      <c r="C19" s="541"/>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73"/>
      <c r="AG19" s="64">
        <f t="shared" si="10"/>
        <v>0</v>
      </c>
      <c r="AH19" s="65">
        <f t="shared" si="11"/>
        <v>0</v>
      </c>
      <c r="AI19" s="66">
        <f t="shared" si="12"/>
        <v>0</v>
      </c>
      <c r="AJ19" s="65">
        <f t="shared" si="13"/>
        <v>0</v>
      </c>
      <c r="AK19" s="67">
        <f t="shared" si="14"/>
        <v>0</v>
      </c>
    </row>
    <row r="20" spans="1:37" s="113" customFormat="1" ht="15" customHeight="1">
      <c r="A20" s="69" t="s">
        <v>45</v>
      </c>
      <c r="B20" s="530" t="s">
        <v>252</v>
      </c>
      <c r="C20" s="541"/>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73"/>
      <c r="AG20" s="64">
        <f t="shared" si="10"/>
        <v>0</v>
      </c>
      <c r="AH20" s="65">
        <f t="shared" si="11"/>
        <v>0</v>
      </c>
      <c r="AI20" s="66">
        <f t="shared" si="12"/>
        <v>0</v>
      </c>
      <c r="AJ20" s="65">
        <f t="shared" si="13"/>
        <v>0</v>
      </c>
      <c r="AK20" s="67">
        <f t="shared" si="14"/>
        <v>0</v>
      </c>
    </row>
    <row r="21" spans="1:37" s="113" customFormat="1" ht="38.25">
      <c r="A21" s="154" t="s">
        <v>46</v>
      </c>
      <c r="B21" s="530" t="s">
        <v>591</v>
      </c>
      <c r="C21" s="541"/>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73"/>
      <c r="AG21" s="64">
        <f t="shared" ref="AG21:AG22" si="15">COUNTIF(C21:AF21,"=Met")</f>
        <v>0</v>
      </c>
      <c r="AH21" s="65">
        <f t="shared" ref="AH21:AH22" si="16">IF(SUM(AG21,AI21)=0,0,AG21/SUM(AG21,AI21))</f>
        <v>0</v>
      </c>
      <c r="AI21" s="66">
        <f t="shared" ref="AI21:AI22" si="17">COUNTIF(C21:AF21,"=Not Met")</f>
        <v>0</v>
      </c>
      <c r="AJ21" s="65">
        <f t="shared" ref="AJ21:AJ22" si="18">IF(SUM(AG21,AI21)=0,0,AI21/SUM(AG21,AI21))</f>
        <v>0</v>
      </c>
      <c r="AK21" s="67">
        <f t="shared" ref="AK21:AK22" si="19">COUNTIF(C21:AF21,"=N/A")</f>
        <v>0</v>
      </c>
    </row>
    <row r="22" spans="1:37" s="113" customFormat="1" ht="25.5">
      <c r="A22" s="154" t="s">
        <v>47</v>
      </c>
      <c r="B22" s="530" t="s">
        <v>592</v>
      </c>
      <c r="C22" s="541"/>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73"/>
      <c r="AG22" s="64">
        <f t="shared" si="15"/>
        <v>0</v>
      </c>
      <c r="AH22" s="65">
        <f t="shared" si="16"/>
        <v>0</v>
      </c>
      <c r="AI22" s="66">
        <f t="shared" si="17"/>
        <v>0</v>
      </c>
      <c r="AJ22" s="65">
        <f t="shared" si="18"/>
        <v>0</v>
      </c>
      <c r="AK22" s="67">
        <f t="shared" si="19"/>
        <v>0</v>
      </c>
    </row>
    <row r="23" spans="1:37" s="113" customFormat="1" ht="15" customHeight="1">
      <c r="A23" s="154" t="s">
        <v>48</v>
      </c>
      <c r="B23" s="616" t="s">
        <v>253</v>
      </c>
      <c r="C23" s="541"/>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73"/>
      <c r="AG23" s="64">
        <f t="shared" si="10"/>
        <v>0</v>
      </c>
      <c r="AH23" s="65">
        <f t="shared" si="11"/>
        <v>0</v>
      </c>
      <c r="AI23" s="66">
        <f t="shared" si="12"/>
        <v>0</v>
      </c>
      <c r="AJ23" s="65">
        <f t="shared" si="13"/>
        <v>0</v>
      </c>
      <c r="AK23" s="67">
        <f t="shared" si="14"/>
        <v>0</v>
      </c>
    </row>
    <row r="24" spans="1:37" s="113" customFormat="1">
      <c r="A24" s="546" t="s">
        <v>49</v>
      </c>
      <c r="B24" s="609" t="s">
        <v>73</v>
      </c>
      <c r="C24" s="70"/>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76"/>
      <c r="AG24" s="64">
        <f t="shared" si="10"/>
        <v>0</v>
      </c>
      <c r="AH24" s="65">
        <f t="shared" si="11"/>
        <v>0</v>
      </c>
      <c r="AI24" s="66">
        <f t="shared" si="12"/>
        <v>0</v>
      </c>
      <c r="AJ24" s="65">
        <f t="shared" si="13"/>
        <v>0</v>
      </c>
      <c r="AK24" s="67">
        <f t="shared" si="14"/>
        <v>0</v>
      </c>
    </row>
    <row r="25" spans="1:37" s="113" customFormat="1" ht="15" customHeight="1">
      <c r="A25" s="546" t="s">
        <v>50</v>
      </c>
      <c r="B25" s="609" t="s">
        <v>254</v>
      </c>
      <c r="C25" s="70"/>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76"/>
      <c r="AG25" s="64">
        <f>COUNTIF(C25:AF25,"=Met")</f>
        <v>0</v>
      </c>
      <c r="AH25" s="65">
        <f>IF(SUM(AG25,AI25)=0,0,AG25/SUM(AG25,AI25))</f>
        <v>0</v>
      </c>
      <c r="AI25" s="66">
        <f>COUNTIF(C25:AF25,"=Not Met")</f>
        <v>0</v>
      </c>
      <c r="AJ25" s="65">
        <f>IF(SUM(AG25,AI25)=0,0,AI25/SUM(AG25,AI25))</f>
        <v>0</v>
      </c>
      <c r="AK25" s="67">
        <f>COUNTIF(C25:AF25,"=N/A")</f>
        <v>0</v>
      </c>
    </row>
    <row r="26" spans="1:37" s="113" customFormat="1">
      <c r="A26" s="546" t="s">
        <v>51</v>
      </c>
      <c r="B26" s="609" t="s">
        <v>255</v>
      </c>
      <c r="C26" s="70"/>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76"/>
      <c r="AG26" s="64">
        <f>COUNTIF(C26:AF26,"=Met")</f>
        <v>0</v>
      </c>
      <c r="AH26" s="65">
        <f>IF(SUM(AG26,AI26)=0,0,AG26/SUM(AG26,AI26))</f>
        <v>0</v>
      </c>
      <c r="AI26" s="66">
        <f>COUNTIF(C26:AF26,"=Not Met")</f>
        <v>0</v>
      </c>
      <c r="AJ26" s="65">
        <f>IF(SUM(AG26,AI26)=0,0,AI26/SUM(AG26,AI26))</f>
        <v>0</v>
      </c>
      <c r="AK26" s="67">
        <f>COUNTIF(C26:AF26,"=N/A")</f>
        <v>0</v>
      </c>
    </row>
    <row r="27" spans="1:37" s="113" customFormat="1">
      <c r="A27" s="546" t="s">
        <v>52</v>
      </c>
      <c r="B27" s="609" t="s">
        <v>76</v>
      </c>
      <c r="C27" s="70"/>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76"/>
      <c r="AG27" s="64">
        <f>COUNTIF(C27:AF27,"=Met")</f>
        <v>0</v>
      </c>
      <c r="AH27" s="65">
        <f>IF(SUM(AG27,AI27)=0,0,AG27/SUM(AG27,AI27))</f>
        <v>0</v>
      </c>
      <c r="AI27" s="66">
        <f>COUNTIF(C27:AF27,"=Not Met")</f>
        <v>0</v>
      </c>
      <c r="AJ27" s="65">
        <f>IF(SUM(AG27,AI27)=0,0,AI27/SUM(AG27,AI27))</f>
        <v>0</v>
      </c>
      <c r="AK27" s="67">
        <f>COUNTIF(C27:AF27,"=N/A")</f>
        <v>0</v>
      </c>
    </row>
    <row r="28" spans="1:37" s="113" customFormat="1">
      <c r="A28" s="546" t="s">
        <v>53</v>
      </c>
      <c r="B28" s="609" t="s">
        <v>86</v>
      </c>
      <c r="C28" s="70"/>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76"/>
      <c r="AG28" s="64">
        <f>COUNTIF(C28:AF28,"=Met")</f>
        <v>0</v>
      </c>
      <c r="AH28" s="65">
        <f>IF(SUM(AG28,AI28)=0,0,AG28/SUM(AG28,AI28))</f>
        <v>0</v>
      </c>
      <c r="AI28" s="66">
        <f>COUNTIF(C28:AF28,"=Not Met")</f>
        <v>0</v>
      </c>
      <c r="AJ28" s="65">
        <f>IF(SUM(AG28,AI28)=0,0,AI28/SUM(AG28,AI28))</f>
        <v>0</v>
      </c>
      <c r="AK28" s="67">
        <f>COUNTIF(C28:AF28,"=N/A")</f>
        <v>0</v>
      </c>
    </row>
    <row r="29" spans="1:37" s="113" customFormat="1">
      <c r="A29" s="155"/>
      <c r="B29" s="612" t="s">
        <v>77</v>
      </c>
      <c r="C29" s="545"/>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623"/>
      <c r="AG29" s="150"/>
      <c r="AH29" s="151"/>
      <c r="AI29" s="152"/>
      <c r="AJ29" s="151"/>
      <c r="AK29" s="153"/>
    </row>
    <row r="30" spans="1:37" s="113" customFormat="1">
      <c r="A30" s="546" t="s">
        <v>54</v>
      </c>
      <c r="B30" s="609" t="s">
        <v>106</v>
      </c>
      <c r="C30" s="70"/>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76"/>
      <c r="AG30" s="64">
        <f t="shared" ref="AG30:AG31" si="20">COUNTIF(C30:AF30,"=Met")</f>
        <v>0</v>
      </c>
      <c r="AH30" s="65">
        <f t="shared" ref="AH30:AH31" si="21">IF(SUM(AG30,AI30)=0,0,AG30/SUM(AG30,AI30))</f>
        <v>0</v>
      </c>
      <c r="AI30" s="66">
        <f t="shared" ref="AI30:AI31" si="22">COUNTIF(C30:AF30,"=Not Met")</f>
        <v>0</v>
      </c>
      <c r="AJ30" s="65">
        <f t="shared" ref="AJ30:AJ31" si="23">IF(SUM(AG30,AI30)=0,0,AI30/SUM(AG30,AI30))</f>
        <v>0</v>
      </c>
      <c r="AK30" s="67">
        <f t="shared" ref="AK30:AK31" si="24">COUNTIF(C30:AF30,"=N/A")</f>
        <v>0</v>
      </c>
    </row>
    <row r="31" spans="1:37" s="113" customFormat="1" ht="25.5">
      <c r="A31" s="546" t="s">
        <v>295</v>
      </c>
      <c r="B31" s="609" t="s">
        <v>256</v>
      </c>
      <c r="C31" s="70"/>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76"/>
      <c r="AG31" s="64">
        <f t="shared" si="20"/>
        <v>0</v>
      </c>
      <c r="AH31" s="65">
        <f t="shared" si="21"/>
        <v>0</v>
      </c>
      <c r="AI31" s="66">
        <f t="shared" si="22"/>
        <v>0</v>
      </c>
      <c r="AJ31" s="65">
        <f t="shared" si="23"/>
        <v>0</v>
      </c>
      <c r="AK31" s="67">
        <f t="shared" si="24"/>
        <v>0</v>
      </c>
    </row>
    <row r="32" spans="1:37" s="113" customFormat="1" ht="25.5">
      <c r="A32" s="546" t="s">
        <v>296</v>
      </c>
      <c r="B32" s="609" t="s">
        <v>107</v>
      </c>
      <c r="C32" s="70"/>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76"/>
      <c r="AG32" s="64">
        <f>COUNTIF(C32:AF32,"=Met")</f>
        <v>0</v>
      </c>
      <c r="AH32" s="65">
        <f>IF(SUM(AG32,AI32)=0,0,AG32/SUM(AG32,AI32))</f>
        <v>0</v>
      </c>
      <c r="AI32" s="66">
        <f>COUNTIF(C32:AF32,"=Not Met")</f>
        <v>0</v>
      </c>
      <c r="AJ32" s="65">
        <f>IF(SUM(AG32,AI32)=0,0,AI32/SUM(AG32,AI32))</f>
        <v>0</v>
      </c>
      <c r="AK32" s="67">
        <f>COUNTIF(C32:AF32,"=N/A")</f>
        <v>0</v>
      </c>
    </row>
    <row r="33" spans="1:37" s="113" customFormat="1" ht="15" customHeight="1" thickBot="1">
      <c r="A33" s="120" t="s">
        <v>323</v>
      </c>
      <c r="B33" s="618" t="s">
        <v>257</v>
      </c>
      <c r="C33" s="544"/>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19"/>
      <c r="AF33" s="620"/>
      <c r="AG33" s="93">
        <f>COUNTIF(C33:AF33,"=Met")</f>
        <v>0</v>
      </c>
      <c r="AH33" s="68">
        <f>IF(SUM(AG33,AI33)=0,0,AG33/SUM(AG33,AI33))</f>
        <v>0</v>
      </c>
      <c r="AI33" s="94">
        <f>COUNTIF(C33:AF33,"=Not Met")</f>
        <v>0</v>
      </c>
      <c r="AJ33" s="68">
        <f>IF(SUM(AG33,AI33)=0,0,AI33/SUM(AG33,AI33))</f>
        <v>0</v>
      </c>
      <c r="AK33" s="95">
        <f>COUNTIF(C33:AF33,"=N/A")</f>
        <v>0</v>
      </c>
    </row>
    <row r="34" spans="1:37" s="14" customFormat="1" ht="15" customHeight="1" thickBot="1">
      <c r="A34" s="107"/>
      <c r="B34" s="79" t="s">
        <v>55</v>
      </c>
      <c r="C34" s="604"/>
      <c r="D34" s="605"/>
      <c r="E34" s="605"/>
      <c r="F34" s="605"/>
      <c r="G34" s="605"/>
      <c r="H34" s="605"/>
      <c r="I34" s="605"/>
      <c r="J34" s="605"/>
      <c r="K34" s="605"/>
      <c r="L34" s="605"/>
      <c r="M34" s="768"/>
      <c r="N34" s="605"/>
      <c r="O34" s="605"/>
      <c r="P34" s="605"/>
      <c r="Q34" s="605"/>
      <c r="R34" s="605"/>
      <c r="S34" s="605"/>
      <c r="T34" s="605"/>
      <c r="U34" s="605"/>
      <c r="V34" s="605"/>
      <c r="W34" s="768"/>
      <c r="X34" s="605"/>
      <c r="Y34" s="605"/>
      <c r="Z34" s="605"/>
      <c r="AA34" s="605"/>
      <c r="AB34" s="605"/>
      <c r="AC34" s="605"/>
      <c r="AD34" s="605"/>
      <c r="AE34" s="605"/>
      <c r="AF34" s="606"/>
      <c r="AG34" s="78"/>
      <c r="AH34" s="78"/>
      <c r="AI34" s="78"/>
      <c r="AJ34" s="78"/>
      <c r="AK34" s="78"/>
    </row>
    <row r="35" spans="1:37" s="113" customFormat="1" ht="13.5" thickBot="1">
      <c r="A35" s="121"/>
      <c r="B35" s="126"/>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92"/>
      <c r="AH35" s="92"/>
      <c r="AI35" s="92"/>
      <c r="AJ35" s="92"/>
      <c r="AK35" s="92"/>
    </row>
    <row r="36" spans="1:37" s="113" customFormat="1" ht="15" customHeight="1">
      <c r="A36" s="121"/>
      <c r="B36" s="161" t="s">
        <v>78</v>
      </c>
      <c r="C36" s="162" t="str">
        <f t="shared" ref="C36:AF36" si="25">IF(MIN(C15,C15)=0,"",MIN(C15,C15))</f>
        <v/>
      </c>
      <c r="D36" s="163" t="str">
        <f t="shared" si="25"/>
        <v/>
      </c>
      <c r="E36" s="163" t="str">
        <f t="shared" si="25"/>
        <v/>
      </c>
      <c r="F36" s="163" t="str">
        <f t="shared" si="25"/>
        <v/>
      </c>
      <c r="G36" s="163" t="str">
        <f t="shared" si="25"/>
        <v/>
      </c>
      <c r="H36" s="163" t="str">
        <f t="shared" si="25"/>
        <v/>
      </c>
      <c r="I36" s="163" t="str">
        <f t="shared" si="25"/>
        <v/>
      </c>
      <c r="J36" s="163" t="str">
        <f t="shared" si="25"/>
        <v/>
      </c>
      <c r="K36" s="163" t="str">
        <f t="shared" si="25"/>
        <v/>
      </c>
      <c r="L36" s="163" t="str">
        <f t="shared" si="25"/>
        <v/>
      </c>
      <c r="M36" s="163" t="str">
        <f t="shared" si="25"/>
        <v/>
      </c>
      <c r="N36" s="163" t="str">
        <f t="shared" si="25"/>
        <v/>
      </c>
      <c r="O36" s="163" t="str">
        <f t="shared" si="25"/>
        <v/>
      </c>
      <c r="P36" s="163" t="str">
        <f t="shared" si="25"/>
        <v/>
      </c>
      <c r="Q36" s="163" t="str">
        <f t="shared" si="25"/>
        <v/>
      </c>
      <c r="R36" s="163" t="str">
        <f t="shared" si="25"/>
        <v/>
      </c>
      <c r="S36" s="163" t="str">
        <f t="shared" si="25"/>
        <v/>
      </c>
      <c r="T36" s="163" t="str">
        <f t="shared" si="25"/>
        <v/>
      </c>
      <c r="U36" s="163" t="str">
        <f t="shared" si="25"/>
        <v/>
      </c>
      <c r="V36" s="163" t="str">
        <f t="shared" si="25"/>
        <v/>
      </c>
      <c r="W36" s="163" t="str">
        <f t="shared" si="25"/>
        <v/>
      </c>
      <c r="X36" s="163" t="str">
        <f t="shared" si="25"/>
        <v/>
      </c>
      <c r="Y36" s="163" t="str">
        <f t="shared" si="25"/>
        <v/>
      </c>
      <c r="Z36" s="163" t="str">
        <f t="shared" si="25"/>
        <v/>
      </c>
      <c r="AA36" s="163" t="str">
        <f t="shared" si="25"/>
        <v/>
      </c>
      <c r="AB36" s="163" t="str">
        <f t="shared" si="25"/>
        <v/>
      </c>
      <c r="AC36" s="163" t="str">
        <f t="shared" si="25"/>
        <v/>
      </c>
      <c r="AD36" s="163" t="str">
        <f t="shared" si="25"/>
        <v/>
      </c>
      <c r="AE36" s="163" t="str">
        <f t="shared" si="25"/>
        <v/>
      </c>
      <c r="AF36" s="534" t="str">
        <f t="shared" si="25"/>
        <v/>
      </c>
      <c r="AG36" s="90"/>
      <c r="AH36" s="90"/>
      <c r="AI36" s="90"/>
      <c r="AJ36" s="90"/>
      <c r="AK36" s="90"/>
    </row>
    <row r="37" spans="1:37" s="113" customFormat="1" ht="15" customHeight="1" thickBot="1">
      <c r="A37" s="121"/>
      <c r="B37" s="161" t="s">
        <v>79</v>
      </c>
      <c r="C37" s="164" t="str">
        <f t="shared" ref="C37:AF37" si="26">IF(MAX(C16,C16)=0,"",MAX(C16,C16))</f>
        <v/>
      </c>
      <c r="D37" s="165" t="str">
        <f t="shared" si="26"/>
        <v/>
      </c>
      <c r="E37" s="165" t="str">
        <f t="shared" si="26"/>
        <v/>
      </c>
      <c r="F37" s="165" t="str">
        <f t="shared" si="26"/>
        <v/>
      </c>
      <c r="G37" s="165" t="str">
        <f t="shared" si="26"/>
        <v/>
      </c>
      <c r="H37" s="165" t="str">
        <f t="shared" si="26"/>
        <v/>
      </c>
      <c r="I37" s="165" t="str">
        <f t="shared" si="26"/>
        <v/>
      </c>
      <c r="J37" s="165" t="str">
        <f t="shared" si="26"/>
        <v/>
      </c>
      <c r="K37" s="165" t="str">
        <f t="shared" si="26"/>
        <v/>
      </c>
      <c r="L37" s="165" t="str">
        <f t="shared" si="26"/>
        <v/>
      </c>
      <c r="M37" s="165" t="str">
        <f t="shared" si="26"/>
        <v/>
      </c>
      <c r="N37" s="165" t="str">
        <f t="shared" si="26"/>
        <v/>
      </c>
      <c r="O37" s="165" t="str">
        <f t="shared" si="26"/>
        <v/>
      </c>
      <c r="P37" s="165" t="str">
        <f t="shared" si="26"/>
        <v/>
      </c>
      <c r="Q37" s="165" t="str">
        <f t="shared" si="26"/>
        <v/>
      </c>
      <c r="R37" s="165" t="str">
        <f t="shared" si="26"/>
        <v/>
      </c>
      <c r="S37" s="165" t="str">
        <f t="shared" si="26"/>
        <v/>
      </c>
      <c r="T37" s="165" t="str">
        <f t="shared" si="26"/>
        <v/>
      </c>
      <c r="U37" s="165" t="str">
        <f t="shared" si="26"/>
        <v/>
      </c>
      <c r="V37" s="165" t="str">
        <f t="shared" si="26"/>
        <v/>
      </c>
      <c r="W37" s="165" t="str">
        <f t="shared" si="26"/>
        <v/>
      </c>
      <c r="X37" s="165" t="str">
        <f t="shared" si="26"/>
        <v/>
      </c>
      <c r="Y37" s="165" t="str">
        <f t="shared" si="26"/>
        <v/>
      </c>
      <c r="Z37" s="165" t="str">
        <f t="shared" si="26"/>
        <v/>
      </c>
      <c r="AA37" s="165" t="str">
        <f t="shared" si="26"/>
        <v/>
      </c>
      <c r="AB37" s="165" t="str">
        <f t="shared" si="26"/>
        <v/>
      </c>
      <c r="AC37" s="165" t="str">
        <f t="shared" si="26"/>
        <v/>
      </c>
      <c r="AD37" s="165" t="str">
        <f t="shared" si="26"/>
        <v/>
      </c>
      <c r="AE37" s="165" t="str">
        <f t="shared" si="26"/>
        <v/>
      </c>
      <c r="AF37" s="535" t="str">
        <f t="shared" si="26"/>
        <v/>
      </c>
      <c r="AG37" s="90"/>
      <c r="AH37" s="90"/>
      <c r="AI37" s="90"/>
      <c r="AJ37" s="90"/>
      <c r="AK37" s="90"/>
    </row>
    <row r="38" spans="1:37" s="113" customFormat="1" ht="13.9" customHeight="1" thickBot="1">
      <c r="A38" s="121"/>
      <c r="B38" s="122"/>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24"/>
      <c r="AH38" s="167"/>
      <c r="AI38" s="124"/>
      <c r="AJ38" s="167"/>
      <c r="AK38" s="124"/>
    </row>
    <row r="39" spans="1:37" s="113" customFormat="1" ht="13.9" customHeight="1">
      <c r="A39" s="121"/>
      <c r="B39" s="79" t="s">
        <v>56</v>
      </c>
      <c r="C39" s="97">
        <f t="shared" ref="C39:AF39" si="27">COUNTIF(C9:C33,"=Met")</f>
        <v>0</v>
      </c>
      <c r="D39" s="98">
        <f t="shared" si="27"/>
        <v>0</v>
      </c>
      <c r="E39" s="98">
        <f t="shared" si="27"/>
        <v>0</v>
      </c>
      <c r="F39" s="98">
        <f t="shared" si="27"/>
        <v>0</v>
      </c>
      <c r="G39" s="98">
        <f t="shared" si="27"/>
        <v>0</v>
      </c>
      <c r="H39" s="98">
        <f t="shared" si="27"/>
        <v>0</v>
      </c>
      <c r="I39" s="98">
        <f t="shared" si="27"/>
        <v>0</v>
      </c>
      <c r="J39" s="98">
        <f t="shared" si="27"/>
        <v>0</v>
      </c>
      <c r="K39" s="98">
        <f t="shared" si="27"/>
        <v>0</v>
      </c>
      <c r="L39" s="98">
        <f t="shared" si="27"/>
        <v>0</v>
      </c>
      <c r="M39" s="98">
        <f t="shared" si="27"/>
        <v>0</v>
      </c>
      <c r="N39" s="98">
        <f t="shared" si="27"/>
        <v>0</v>
      </c>
      <c r="O39" s="98">
        <f t="shared" si="27"/>
        <v>0</v>
      </c>
      <c r="P39" s="98">
        <f t="shared" si="27"/>
        <v>0</v>
      </c>
      <c r="Q39" s="98">
        <f t="shared" si="27"/>
        <v>0</v>
      </c>
      <c r="R39" s="98">
        <f t="shared" si="27"/>
        <v>0</v>
      </c>
      <c r="S39" s="98">
        <f t="shared" si="27"/>
        <v>0</v>
      </c>
      <c r="T39" s="98">
        <f t="shared" si="27"/>
        <v>0</v>
      </c>
      <c r="U39" s="98">
        <f t="shared" si="27"/>
        <v>0</v>
      </c>
      <c r="V39" s="98">
        <f t="shared" si="27"/>
        <v>0</v>
      </c>
      <c r="W39" s="98">
        <f t="shared" si="27"/>
        <v>0</v>
      </c>
      <c r="X39" s="98">
        <f t="shared" si="27"/>
        <v>0</v>
      </c>
      <c r="Y39" s="98">
        <f t="shared" si="27"/>
        <v>0</v>
      </c>
      <c r="Z39" s="98">
        <f t="shared" si="27"/>
        <v>0</v>
      </c>
      <c r="AA39" s="98">
        <f t="shared" si="27"/>
        <v>0</v>
      </c>
      <c r="AB39" s="98">
        <f t="shared" si="27"/>
        <v>0</v>
      </c>
      <c r="AC39" s="98">
        <f t="shared" si="27"/>
        <v>0</v>
      </c>
      <c r="AD39" s="98">
        <f t="shared" si="27"/>
        <v>0</v>
      </c>
      <c r="AE39" s="98">
        <f t="shared" si="27"/>
        <v>0</v>
      </c>
      <c r="AF39" s="99">
        <f t="shared" si="27"/>
        <v>0</v>
      </c>
      <c r="AG39" s="124"/>
      <c r="AH39" s="167"/>
      <c r="AI39" s="124"/>
      <c r="AJ39" s="167"/>
      <c r="AK39" s="124"/>
    </row>
    <row r="40" spans="1:37" s="113" customFormat="1" ht="13.9" customHeight="1">
      <c r="A40" s="121"/>
      <c r="B40" s="79" t="s">
        <v>57</v>
      </c>
      <c r="C40" s="80">
        <f t="shared" ref="C40:AF40" si="28">IF(SUM(C39,C41)=0,0,C39/SUM(C39,C41))</f>
        <v>0</v>
      </c>
      <c r="D40" s="81">
        <f t="shared" si="28"/>
        <v>0</v>
      </c>
      <c r="E40" s="81">
        <f t="shared" si="28"/>
        <v>0</v>
      </c>
      <c r="F40" s="81">
        <f t="shared" si="28"/>
        <v>0</v>
      </c>
      <c r="G40" s="81">
        <f t="shared" si="28"/>
        <v>0</v>
      </c>
      <c r="H40" s="81">
        <f t="shared" si="28"/>
        <v>0</v>
      </c>
      <c r="I40" s="81">
        <f t="shared" si="28"/>
        <v>0</v>
      </c>
      <c r="J40" s="81">
        <f t="shared" si="28"/>
        <v>0</v>
      </c>
      <c r="K40" s="81">
        <f t="shared" si="28"/>
        <v>0</v>
      </c>
      <c r="L40" s="81">
        <f t="shared" si="28"/>
        <v>0</v>
      </c>
      <c r="M40" s="81">
        <f t="shared" si="28"/>
        <v>0</v>
      </c>
      <c r="N40" s="81">
        <f t="shared" si="28"/>
        <v>0</v>
      </c>
      <c r="O40" s="81">
        <f t="shared" si="28"/>
        <v>0</v>
      </c>
      <c r="P40" s="81">
        <f t="shared" si="28"/>
        <v>0</v>
      </c>
      <c r="Q40" s="81">
        <f t="shared" si="28"/>
        <v>0</v>
      </c>
      <c r="R40" s="81">
        <f t="shared" si="28"/>
        <v>0</v>
      </c>
      <c r="S40" s="81">
        <f t="shared" si="28"/>
        <v>0</v>
      </c>
      <c r="T40" s="81">
        <f t="shared" si="28"/>
        <v>0</v>
      </c>
      <c r="U40" s="81">
        <f t="shared" si="28"/>
        <v>0</v>
      </c>
      <c r="V40" s="81">
        <f t="shared" si="28"/>
        <v>0</v>
      </c>
      <c r="W40" s="81">
        <f t="shared" si="28"/>
        <v>0</v>
      </c>
      <c r="X40" s="81">
        <f t="shared" si="28"/>
        <v>0</v>
      </c>
      <c r="Y40" s="81">
        <f t="shared" si="28"/>
        <v>0</v>
      </c>
      <c r="Z40" s="81">
        <f t="shared" si="28"/>
        <v>0</v>
      </c>
      <c r="AA40" s="81">
        <f t="shared" si="28"/>
        <v>0</v>
      </c>
      <c r="AB40" s="81">
        <f t="shared" si="28"/>
        <v>0</v>
      </c>
      <c r="AC40" s="81">
        <f t="shared" si="28"/>
        <v>0</v>
      </c>
      <c r="AD40" s="81">
        <f t="shared" si="28"/>
        <v>0</v>
      </c>
      <c r="AE40" s="81">
        <f t="shared" si="28"/>
        <v>0</v>
      </c>
      <c r="AF40" s="82">
        <f t="shared" si="28"/>
        <v>0</v>
      </c>
      <c r="AG40" s="124"/>
      <c r="AH40" s="167"/>
      <c r="AI40" s="124"/>
      <c r="AJ40" s="167"/>
      <c r="AK40" s="124"/>
    </row>
    <row r="41" spans="1:37" s="113" customFormat="1" ht="13.9" customHeight="1">
      <c r="A41" s="121"/>
      <c r="B41" s="79" t="s">
        <v>58</v>
      </c>
      <c r="C41" s="100">
        <f t="shared" ref="C41:AF41" si="29">COUNTIF(C9:C33,"=Not Met")</f>
        <v>0</v>
      </c>
      <c r="D41" s="101">
        <f t="shared" si="29"/>
        <v>0</v>
      </c>
      <c r="E41" s="101">
        <f t="shared" si="29"/>
        <v>0</v>
      </c>
      <c r="F41" s="101">
        <f t="shared" si="29"/>
        <v>0</v>
      </c>
      <c r="G41" s="101">
        <f t="shared" si="29"/>
        <v>0</v>
      </c>
      <c r="H41" s="101">
        <f t="shared" si="29"/>
        <v>0</v>
      </c>
      <c r="I41" s="101">
        <f t="shared" si="29"/>
        <v>0</v>
      </c>
      <c r="J41" s="101">
        <f t="shared" si="29"/>
        <v>0</v>
      </c>
      <c r="K41" s="101">
        <f t="shared" si="29"/>
        <v>0</v>
      </c>
      <c r="L41" s="101">
        <f t="shared" si="29"/>
        <v>0</v>
      </c>
      <c r="M41" s="101">
        <f t="shared" si="29"/>
        <v>0</v>
      </c>
      <c r="N41" s="101">
        <f t="shared" si="29"/>
        <v>0</v>
      </c>
      <c r="O41" s="101">
        <f t="shared" si="29"/>
        <v>0</v>
      </c>
      <c r="P41" s="101">
        <f t="shared" si="29"/>
        <v>0</v>
      </c>
      <c r="Q41" s="101">
        <f t="shared" si="29"/>
        <v>0</v>
      </c>
      <c r="R41" s="101">
        <f t="shared" si="29"/>
        <v>0</v>
      </c>
      <c r="S41" s="101">
        <f t="shared" si="29"/>
        <v>0</v>
      </c>
      <c r="T41" s="101">
        <f t="shared" si="29"/>
        <v>0</v>
      </c>
      <c r="U41" s="101">
        <f t="shared" si="29"/>
        <v>0</v>
      </c>
      <c r="V41" s="101">
        <f t="shared" si="29"/>
        <v>0</v>
      </c>
      <c r="W41" s="101">
        <f t="shared" si="29"/>
        <v>0</v>
      </c>
      <c r="X41" s="101">
        <f t="shared" si="29"/>
        <v>0</v>
      </c>
      <c r="Y41" s="101">
        <f t="shared" si="29"/>
        <v>0</v>
      </c>
      <c r="Z41" s="101">
        <f t="shared" si="29"/>
        <v>0</v>
      </c>
      <c r="AA41" s="101">
        <f t="shared" si="29"/>
        <v>0</v>
      </c>
      <c r="AB41" s="101">
        <f t="shared" si="29"/>
        <v>0</v>
      </c>
      <c r="AC41" s="101">
        <f t="shared" si="29"/>
        <v>0</v>
      </c>
      <c r="AD41" s="101">
        <f t="shared" si="29"/>
        <v>0</v>
      </c>
      <c r="AE41" s="101">
        <f t="shared" si="29"/>
        <v>0</v>
      </c>
      <c r="AF41" s="102">
        <f t="shared" si="29"/>
        <v>0</v>
      </c>
      <c r="AG41" s="124"/>
      <c r="AH41" s="167"/>
      <c r="AI41" s="124"/>
      <c r="AJ41" s="167"/>
      <c r="AK41" s="124"/>
    </row>
    <row r="42" spans="1:37" s="113" customFormat="1" ht="13.9" customHeight="1">
      <c r="A42" s="121"/>
      <c r="B42" s="79" t="s">
        <v>59</v>
      </c>
      <c r="C42" s="80">
        <f t="shared" ref="C42:AF42" si="30">IF(SUM(C39,C41)=0,0,C41/SUM(C39,C41))</f>
        <v>0</v>
      </c>
      <c r="D42" s="81">
        <f t="shared" si="30"/>
        <v>0</v>
      </c>
      <c r="E42" s="81">
        <f t="shared" si="30"/>
        <v>0</v>
      </c>
      <c r="F42" s="81">
        <f t="shared" si="30"/>
        <v>0</v>
      </c>
      <c r="G42" s="81">
        <f t="shared" si="30"/>
        <v>0</v>
      </c>
      <c r="H42" s="81">
        <f t="shared" si="30"/>
        <v>0</v>
      </c>
      <c r="I42" s="81">
        <f t="shared" si="30"/>
        <v>0</v>
      </c>
      <c r="J42" s="81">
        <f t="shared" si="30"/>
        <v>0</v>
      </c>
      <c r="K42" s="81">
        <f t="shared" si="30"/>
        <v>0</v>
      </c>
      <c r="L42" s="81">
        <f t="shared" si="30"/>
        <v>0</v>
      </c>
      <c r="M42" s="81">
        <f t="shared" si="30"/>
        <v>0</v>
      </c>
      <c r="N42" s="81">
        <f t="shared" si="30"/>
        <v>0</v>
      </c>
      <c r="O42" s="81">
        <f t="shared" si="30"/>
        <v>0</v>
      </c>
      <c r="P42" s="81">
        <f t="shared" si="30"/>
        <v>0</v>
      </c>
      <c r="Q42" s="81">
        <f t="shared" si="30"/>
        <v>0</v>
      </c>
      <c r="R42" s="81">
        <f t="shared" si="30"/>
        <v>0</v>
      </c>
      <c r="S42" s="81">
        <f t="shared" si="30"/>
        <v>0</v>
      </c>
      <c r="T42" s="81">
        <f t="shared" si="30"/>
        <v>0</v>
      </c>
      <c r="U42" s="81">
        <f t="shared" si="30"/>
        <v>0</v>
      </c>
      <c r="V42" s="81">
        <f t="shared" si="30"/>
        <v>0</v>
      </c>
      <c r="W42" s="81">
        <f t="shared" si="30"/>
        <v>0</v>
      </c>
      <c r="X42" s="81">
        <f t="shared" si="30"/>
        <v>0</v>
      </c>
      <c r="Y42" s="81">
        <f t="shared" si="30"/>
        <v>0</v>
      </c>
      <c r="Z42" s="81">
        <f t="shared" si="30"/>
        <v>0</v>
      </c>
      <c r="AA42" s="81">
        <f t="shared" si="30"/>
        <v>0</v>
      </c>
      <c r="AB42" s="81">
        <f t="shared" si="30"/>
        <v>0</v>
      </c>
      <c r="AC42" s="81">
        <f t="shared" si="30"/>
        <v>0</v>
      </c>
      <c r="AD42" s="81">
        <f t="shared" si="30"/>
        <v>0</v>
      </c>
      <c r="AE42" s="81">
        <f t="shared" si="30"/>
        <v>0</v>
      </c>
      <c r="AF42" s="82">
        <f t="shared" si="30"/>
        <v>0</v>
      </c>
      <c r="AG42" s="124"/>
      <c r="AH42" s="167"/>
      <c r="AI42" s="124"/>
      <c r="AJ42" s="167"/>
      <c r="AK42" s="124"/>
    </row>
    <row r="43" spans="1:37" s="113" customFormat="1" ht="13.9" customHeight="1" thickBot="1">
      <c r="A43" s="121"/>
      <c r="B43" s="79" t="s">
        <v>60</v>
      </c>
      <c r="C43" s="139">
        <f t="shared" ref="C43:AF43" si="31">COUNTIF(C9:C33,"=N/A")</f>
        <v>0</v>
      </c>
      <c r="D43" s="140">
        <f t="shared" si="31"/>
        <v>0</v>
      </c>
      <c r="E43" s="140">
        <f t="shared" si="31"/>
        <v>0</v>
      </c>
      <c r="F43" s="140">
        <f t="shared" si="31"/>
        <v>0</v>
      </c>
      <c r="G43" s="140">
        <f t="shared" si="31"/>
        <v>0</v>
      </c>
      <c r="H43" s="140">
        <f t="shared" si="31"/>
        <v>0</v>
      </c>
      <c r="I43" s="140">
        <f t="shared" si="31"/>
        <v>0</v>
      </c>
      <c r="J43" s="140">
        <f t="shared" si="31"/>
        <v>0</v>
      </c>
      <c r="K43" s="140">
        <f t="shared" si="31"/>
        <v>0</v>
      </c>
      <c r="L43" s="140">
        <f t="shared" si="31"/>
        <v>0</v>
      </c>
      <c r="M43" s="140">
        <f t="shared" si="31"/>
        <v>0</v>
      </c>
      <c r="N43" s="140">
        <f t="shared" si="31"/>
        <v>0</v>
      </c>
      <c r="O43" s="140">
        <f t="shared" si="31"/>
        <v>0</v>
      </c>
      <c r="P43" s="140">
        <f t="shared" si="31"/>
        <v>0</v>
      </c>
      <c r="Q43" s="140">
        <f t="shared" si="31"/>
        <v>0</v>
      </c>
      <c r="R43" s="140">
        <f t="shared" si="31"/>
        <v>0</v>
      </c>
      <c r="S43" s="140">
        <f t="shared" si="31"/>
        <v>0</v>
      </c>
      <c r="T43" s="140">
        <f t="shared" si="31"/>
        <v>0</v>
      </c>
      <c r="U43" s="140">
        <f t="shared" si="31"/>
        <v>0</v>
      </c>
      <c r="V43" s="140">
        <f t="shared" si="31"/>
        <v>0</v>
      </c>
      <c r="W43" s="140">
        <f t="shared" si="31"/>
        <v>0</v>
      </c>
      <c r="X43" s="140">
        <f t="shared" si="31"/>
        <v>0</v>
      </c>
      <c r="Y43" s="140">
        <f t="shared" si="31"/>
        <v>0</v>
      </c>
      <c r="Z43" s="140">
        <f t="shared" si="31"/>
        <v>0</v>
      </c>
      <c r="AA43" s="140">
        <f t="shared" si="31"/>
        <v>0</v>
      </c>
      <c r="AB43" s="140">
        <f t="shared" si="31"/>
        <v>0</v>
      </c>
      <c r="AC43" s="140">
        <f t="shared" si="31"/>
        <v>0</v>
      </c>
      <c r="AD43" s="140">
        <f t="shared" si="31"/>
        <v>0</v>
      </c>
      <c r="AE43" s="140">
        <f t="shared" si="31"/>
        <v>0</v>
      </c>
      <c r="AF43" s="141">
        <f t="shared" si="31"/>
        <v>0</v>
      </c>
      <c r="AG43" s="92"/>
      <c r="AH43" s="92"/>
      <c r="AI43" s="92"/>
      <c r="AJ43" s="92"/>
      <c r="AK43" s="92"/>
    </row>
    <row r="44" spans="1:37" s="113" customFormat="1" ht="13.9" customHeight="1" thickBot="1">
      <c r="A44" s="859"/>
      <c r="B44" s="860"/>
      <c r="C44" s="860"/>
      <c r="D44" s="860"/>
      <c r="E44" s="860"/>
      <c r="F44" s="860"/>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0"/>
    </row>
    <row r="45" spans="1:37" s="14" customFormat="1" ht="13.9" customHeight="1">
      <c r="A45" s="77"/>
      <c r="B45" s="83"/>
      <c r="C45" s="84" t="s">
        <v>61</v>
      </c>
      <c r="D45" s="85"/>
      <c r="E45" s="85"/>
      <c r="F45" s="85"/>
      <c r="G45" s="85"/>
      <c r="H45" s="85"/>
      <c r="I45" s="85"/>
      <c r="J45" s="85"/>
      <c r="K45" s="85"/>
      <c r="L45" s="86"/>
      <c r="M45" s="84" t="s">
        <v>62</v>
      </c>
      <c r="N45" s="85"/>
      <c r="O45" s="85"/>
      <c r="P45" s="85"/>
      <c r="Q45" s="85"/>
      <c r="R45" s="85"/>
      <c r="S45" s="85"/>
      <c r="T45" s="85"/>
      <c r="U45" s="85"/>
      <c r="V45" s="86"/>
      <c r="W45" s="84" t="s">
        <v>63</v>
      </c>
      <c r="X45" s="85"/>
      <c r="Y45" s="85"/>
      <c r="Z45" s="85"/>
      <c r="AA45" s="85"/>
      <c r="AB45" s="85"/>
      <c r="AC45" s="85"/>
      <c r="AD45" s="85"/>
      <c r="AE45" s="85"/>
      <c r="AF45" s="86"/>
      <c r="AG45" s="87"/>
      <c r="AH45" s="88"/>
      <c r="AI45" s="88"/>
      <c r="AJ45" s="88"/>
      <c r="AK45" s="88"/>
    </row>
    <row r="46" spans="1:37" s="14" customFormat="1" ht="70.150000000000006" customHeight="1" thickBot="1">
      <c r="A46" s="77"/>
      <c r="B46" s="89"/>
      <c r="C46" s="856"/>
      <c r="D46" s="857"/>
      <c r="E46" s="857"/>
      <c r="F46" s="857"/>
      <c r="G46" s="857"/>
      <c r="H46" s="857"/>
      <c r="I46" s="857"/>
      <c r="J46" s="857"/>
      <c r="K46" s="857"/>
      <c r="L46" s="858"/>
      <c r="M46" s="856"/>
      <c r="N46" s="857"/>
      <c r="O46" s="857"/>
      <c r="P46" s="857"/>
      <c r="Q46" s="857"/>
      <c r="R46" s="857"/>
      <c r="S46" s="857"/>
      <c r="T46" s="857"/>
      <c r="U46" s="857"/>
      <c r="V46" s="858"/>
      <c r="W46" s="856"/>
      <c r="X46" s="857"/>
      <c r="Y46" s="857"/>
      <c r="Z46" s="857"/>
      <c r="AA46" s="857"/>
      <c r="AB46" s="857"/>
      <c r="AC46" s="857"/>
      <c r="AD46" s="857"/>
      <c r="AE46" s="857"/>
      <c r="AF46" s="858"/>
      <c r="AG46" s="89"/>
      <c r="AH46" s="89"/>
      <c r="AI46" s="89"/>
      <c r="AJ46" s="89"/>
      <c r="AK46" s="89"/>
    </row>
    <row r="47" spans="1:37" s="113" customFormat="1">
      <c r="A47" s="121"/>
      <c r="B47" s="126"/>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90"/>
      <c r="AH47" s="90"/>
      <c r="AI47" s="90"/>
      <c r="AJ47" s="90"/>
      <c r="AK47" s="90"/>
    </row>
    <row r="48" spans="1:37" s="113" customFormat="1">
      <c r="A48" s="121"/>
      <c r="B48" s="126"/>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90"/>
      <c r="AH48" s="90"/>
      <c r="AI48" s="90"/>
      <c r="AJ48" s="90"/>
      <c r="AK48" s="90"/>
    </row>
    <row r="49" spans="1:37" s="113" customFormat="1">
      <c r="A49" s="121"/>
      <c r="B49" s="124"/>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4"/>
      <c r="AG49" s="90"/>
      <c r="AH49" s="90"/>
      <c r="AI49" s="90"/>
      <c r="AJ49" s="90"/>
      <c r="AK49" s="90"/>
    </row>
    <row r="50" spans="1:37" s="113" customFormat="1">
      <c r="A50" s="121"/>
      <c r="B50" s="124"/>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4"/>
      <c r="AG50" s="90"/>
      <c r="AH50" s="90"/>
      <c r="AI50" s="90"/>
      <c r="AJ50" s="90"/>
      <c r="AK50" s="90"/>
    </row>
    <row r="51" spans="1:37" s="113" customFormat="1">
      <c r="A51" s="121"/>
      <c r="B51" s="124"/>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4"/>
      <c r="AG51" s="90"/>
      <c r="AH51" s="90"/>
      <c r="AI51" s="90"/>
      <c r="AJ51" s="90"/>
      <c r="AK51" s="90"/>
    </row>
    <row r="52" spans="1:37" s="113" customFormat="1">
      <c r="A52" s="121"/>
      <c r="B52" s="124"/>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4"/>
      <c r="AG52" s="90"/>
      <c r="AH52" s="90"/>
      <c r="AI52" s="90"/>
      <c r="AJ52" s="90"/>
      <c r="AK52" s="90"/>
    </row>
    <row r="53" spans="1:37" s="113" customFormat="1">
      <c r="A53" s="121"/>
      <c r="B53" s="124"/>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4"/>
      <c r="AG53" s="90"/>
      <c r="AH53" s="90"/>
      <c r="AI53" s="90"/>
      <c r="AJ53" s="90"/>
      <c r="AK53" s="90"/>
    </row>
    <row r="54" spans="1:37" s="113" customFormat="1">
      <c r="A54" s="121"/>
      <c r="B54" s="124"/>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4"/>
      <c r="AG54" s="90"/>
      <c r="AH54" s="90"/>
      <c r="AI54" s="90"/>
      <c r="AJ54" s="90"/>
      <c r="AK54" s="90"/>
    </row>
    <row r="55" spans="1:37" s="113" customFormat="1">
      <c r="A55" s="121"/>
      <c r="B55" s="124"/>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4"/>
      <c r="AG55" s="90"/>
      <c r="AH55" s="90"/>
      <c r="AI55" s="90"/>
      <c r="AJ55" s="90"/>
      <c r="AK55" s="90"/>
    </row>
    <row r="56" spans="1:37" s="113" customFormat="1">
      <c r="A56" s="121"/>
      <c r="B56" s="124"/>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4"/>
      <c r="AG56" s="90"/>
      <c r="AH56" s="90"/>
      <c r="AI56" s="90"/>
      <c r="AJ56" s="90"/>
      <c r="AK56" s="90"/>
    </row>
    <row r="57" spans="1:37" s="113" customFormat="1">
      <c r="A57" s="121"/>
      <c r="B57" s="124"/>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4"/>
      <c r="AG57" s="90"/>
      <c r="AH57" s="90"/>
      <c r="AI57" s="90"/>
      <c r="AJ57" s="90"/>
      <c r="AK57" s="90"/>
    </row>
    <row r="58" spans="1:37" s="113" customFormat="1">
      <c r="A58" s="121"/>
      <c r="B58" s="124"/>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4"/>
      <c r="AG58" s="90"/>
      <c r="AH58" s="90"/>
      <c r="AI58" s="90"/>
      <c r="AJ58" s="90"/>
      <c r="AK58" s="90"/>
    </row>
    <row r="59" spans="1:37" s="113" customFormat="1">
      <c r="A59" s="121"/>
      <c r="B59" s="124"/>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4"/>
      <c r="AG59" s="90"/>
      <c r="AH59" s="90"/>
      <c r="AI59" s="90"/>
      <c r="AJ59" s="90"/>
      <c r="AK59" s="90"/>
    </row>
    <row r="60" spans="1:37" s="113" customFormat="1">
      <c r="A60" s="121"/>
      <c r="B60" s="124"/>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4"/>
      <c r="AG60" s="90"/>
      <c r="AH60" s="90"/>
      <c r="AI60" s="90"/>
      <c r="AJ60" s="90"/>
      <c r="AK60" s="90"/>
    </row>
    <row r="61" spans="1:37" s="113" customFormat="1">
      <c r="A61" s="121"/>
      <c r="B61" s="124"/>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4"/>
      <c r="AG61" s="90"/>
      <c r="AH61" s="90"/>
      <c r="AI61" s="90"/>
      <c r="AJ61" s="90"/>
      <c r="AK61" s="90"/>
    </row>
    <row r="62" spans="1:37" s="113" customFormat="1">
      <c r="A62" s="121"/>
      <c r="B62" s="124"/>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4"/>
      <c r="AG62" s="90"/>
      <c r="AH62" s="90"/>
      <c r="AI62" s="90"/>
      <c r="AJ62" s="90"/>
      <c r="AK62" s="90"/>
    </row>
    <row r="63" spans="1:37" s="113" customFormat="1">
      <c r="A63" s="121"/>
      <c r="B63" s="124"/>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4"/>
      <c r="AG63" s="90"/>
      <c r="AH63" s="90"/>
      <c r="AI63" s="90"/>
      <c r="AJ63" s="90"/>
      <c r="AK63" s="90"/>
    </row>
    <row r="64" spans="1:37" s="113" customFormat="1">
      <c r="A64" s="121"/>
      <c r="B64" s="124"/>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4"/>
      <c r="AG64" s="90"/>
      <c r="AH64" s="90"/>
      <c r="AI64" s="90"/>
      <c r="AJ64" s="90"/>
      <c r="AK64" s="90"/>
    </row>
    <row r="65" spans="1:37" s="113" customFormat="1">
      <c r="A65" s="121"/>
      <c r="B65" s="124"/>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4"/>
      <c r="AG65" s="90"/>
      <c r="AH65" s="90"/>
      <c r="AI65" s="90"/>
      <c r="AJ65" s="90"/>
      <c r="AK65" s="90"/>
    </row>
    <row r="66" spans="1:37" s="113" customFormat="1">
      <c r="A66" s="121"/>
      <c r="B66" s="124"/>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4"/>
      <c r="AG66" s="90"/>
      <c r="AH66" s="90"/>
      <c r="AI66" s="90"/>
      <c r="AJ66" s="90"/>
      <c r="AK66" s="90"/>
    </row>
    <row r="67" spans="1:37" s="113" customFormat="1">
      <c r="A67" s="121"/>
      <c r="B67" s="124"/>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4"/>
      <c r="AG67" s="90"/>
      <c r="AH67" s="90"/>
      <c r="AI67" s="90"/>
      <c r="AJ67" s="90"/>
      <c r="AK67" s="90"/>
    </row>
    <row r="68" spans="1:37">
      <c r="AG68" s="90"/>
      <c r="AH68" s="90"/>
      <c r="AI68" s="90"/>
      <c r="AJ68" s="90"/>
      <c r="AK68" s="90"/>
    </row>
    <row r="69" spans="1:37">
      <c r="AG69" s="90"/>
      <c r="AH69" s="90"/>
      <c r="AI69" s="90"/>
      <c r="AJ69" s="90"/>
      <c r="AK69" s="90"/>
    </row>
    <row r="70" spans="1:37">
      <c r="AG70" s="90"/>
      <c r="AH70" s="90"/>
      <c r="AI70" s="90"/>
      <c r="AJ70" s="90"/>
      <c r="AK70" s="90"/>
    </row>
    <row r="71" spans="1:37">
      <c r="AG71" s="90"/>
      <c r="AH71" s="90"/>
      <c r="AI71" s="90"/>
      <c r="AJ71" s="90"/>
      <c r="AK71" s="90"/>
    </row>
    <row r="72" spans="1:37">
      <c r="AG72" s="90"/>
      <c r="AH72" s="90"/>
      <c r="AI72" s="90"/>
      <c r="AJ72" s="90"/>
      <c r="AK72" s="90"/>
    </row>
    <row r="73" spans="1:37">
      <c r="AG73" s="90"/>
      <c r="AH73" s="90"/>
      <c r="AI73" s="90"/>
      <c r="AJ73" s="90"/>
      <c r="AK73" s="90"/>
    </row>
    <row r="74" spans="1:37">
      <c r="AG74" s="90"/>
      <c r="AH74" s="90"/>
      <c r="AI74" s="90"/>
      <c r="AJ74" s="90"/>
      <c r="AK74" s="90"/>
    </row>
    <row r="75" spans="1:37">
      <c r="AG75" s="90"/>
      <c r="AH75" s="90"/>
      <c r="AI75" s="90"/>
      <c r="AJ75" s="90"/>
      <c r="AK75" s="90"/>
    </row>
    <row r="76" spans="1:37">
      <c r="AG76" s="90"/>
      <c r="AH76" s="90"/>
      <c r="AI76" s="90"/>
      <c r="AJ76" s="90"/>
      <c r="AK76" s="90"/>
    </row>
    <row r="77" spans="1:37">
      <c r="AG77" s="90"/>
      <c r="AH77" s="90"/>
      <c r="AI77" s="90"/>
      <c r="AJ77" s="90"/>
      <c r="AK77" s="90"/>
    </row>
    <row r="78" spans="1:37">
      <c r="AG78" s="90"/>
      <c r="AH78" s="90"/>
      <c r="AI78" s="90"/>
      <c r="AJ78" s="90"/>
      <c r="AK78" s="90"/>
    </row>
    <row r="79" spans="1:37">
      <c r="AG79" s="90"/>
      <c r="AH79" s="90"/>
      <c r="AI79" s="90"/>
      <c r="AJ79" s="90"/>
      <c r="AK79" s="90"/>
    </row>
    <row r="80" spans="1:37">
      <c r="AG80" s="90"/>
      <c r="AH80" s="90"/>
      <c r="AI80" s="90"/>
      <c r="AJ80" s="90"/>
      <c r="AK80" s="90"/>
    </row>
    <row r="81" spans="33:37">
      <c r="AG81" s="90"/>
      <c r="AH81" s="90"/>
      <c r="AI81" s="90"/>
      <c r="AJ81" s="90"/>
      <c r="AK81" s="90"/>
    </row>
    <row r="82" spans="33:37">
      <c r="AG82" s="90"/>
      <c r="AH82" s="90"/>
      <c r="AI82" s="90"/>
      <c r="AJ82" s="90"/>
      <c r="AK82" s="90"/>
    </row>
    <row r="83" spans="33:37">
      <c r="AG83" s="90"/>
      <c r="AH83" s="90"/>
      <c r="AI83" s="90"/>
      <c r="AJ83" s="90"/>
      <c r="AK83" s="90"/>
    </row>
    <row r="84" spans="33:37">
      <c r="AG84" s="90"/>
      <c r="AH84" s="90"/>
      <c r="AI84" s="90"/>
      <c r="AJ84" s="90"/>
      <c r="AK84" s="90"/>
    </row>
    <row r="85" spans="33:37">
      <c r="AG85" s="90"/>
      <c r="AH85" s="90"/>
      <c r="AI85" s="90"/>
      <c r="AJ85" s="90"/>
      <c r="AK85" s="90"/>
    </row>
    <row r="86" spans="33:37">
      <c r="AG86" s="90"/>
      <c r="AH86" s="90"/>
      <c r="AI86" s="90"/>
      <c r="AJ86" s="90"/>
      <c r="AK86" s="90"/>
    </row>
    <row r="87" spans="33:37">
      <c r="AG87" s="90"/>
      <c r="AH87" s="90"/>
      <c r="AI87" s="90"/>
      <c r="AJ87" s="90"/>
      <c r="AK87" s="90"/>
    </row>
    <row r="88" spans="33:37">
      <c r="AG88" s="90"/>
      <c r="AH88" s="90"/>
      <c r="AI88" s="90"/>
      <c r="AJ88" s="90"/>
      <c r="AK88" s="90"/>
    </row>
    <row r="89" spans="33:37">
      <c r="AG89" s="90"/>
      <c r="AH89" s="90"/>
      <c r="AI89" s="90"/>
      <c r="AJ89" s="90"/>
      <c r="AK89" s="90"/>
    </row>
    <row r="90" spans="33:37">
      <c r="AG90" s="90"/>
      <c r="AH90" s="90"/>
      <c r="AI90" s="90"/>
      <c r="AJ90" s="90"/>
      <c r="AK90" s="90"/>
    </row>
    <row r="91" spans="33:37">
      <c r="AG91" s="90"/>
      <c r="AH91" s="90"/>
      <c r="AI91" s="90"/>
      <c r="AJ91" s="90"/>
      <c r="AK91" s="90"/>
    </row>
    <row r="92" spans="33:37">
      <c r="AG92" s="90"/>
      <c r="AH92" s="90"/>
      <c r="AI92" s="90"/>
      <c r="AJ92" s="90"/>
      <c r="AK92" s="90"/>
    </row>
    <row r="93" spans="33:37">
      <c r="AG93" s="90"/>
      <c r="AH93" s="90"/>
      <c r="AI93" s="90"/>
      <c r="AJ93" s="90"/>
      <c r="AK93" s="90"/>
    </row>
    <row r="94" spans="33:37">
      <c r="AG94" s="90"/>
      <c r="AH94" s="90"/>
      <c r="AI94" s="90"/>
      <c r="AJ94" s="90"/>
      <c r="AK94" s="90"/>
    </row>
    <row r="95" spans="33:37">
      <c r="AG95" s="90"/>
      <c r="AH95" s="90"/>
      <c r="AI95" s="90"/>
      <c r="AJ95" s="90"/>
      <c r="AK95" s="90"/>
    </row>
    <row r="96" spans="33:37">
      <c r="AG96" s="90"/>
      <c r="AH96" s="90"/>
      <c r="AI96" s="90"/>
      <c r="AJ96" s="90"/>
      <c r="AK96" s="90"/>
    </row>
    <row r="97" spans="33:37">
      <c r="AG97" s="90"/>
      <c r="AH97" s="90"/>
      <c r="AI97" s="90"/>
      <c r="AJ97" s="90"/>
      <c r="AK97" s="90"/>
    </row>
    <row r="98" spans="33:37">
      <c r="AG98" s="90"/>
      <c r="AH98" s="90"/>
      <c r="AI98" s="90"/>
      <c r="AJ98" s="90"/>
      <c r="AK98" s="90"/>
    </row>
    <row r="99" spans="33:37">
      <c r="AG99" s="90"/>
      <c r="AH99" s="90"/>
      <c r="AI99" s="90"/>
      <c r="AJ99" s="90"/>
      <c r="AK99" s="90"/>
    </row>
    <row r="100" spans="33:37">
      <c r="AG100" s="90"/>
      <c r="AH100" s="90"/>
      <c r="AI100" s="90"/>
      <c r="AJ100" s="90"/>
      <c r="AK100" s="90"/>
    </row>
    <row r="101" spans="33:37">
      <c r="AG101" s="90"/>
      <c r="AH101" s="90"/>
      <c r="AI101" s="90"/>
      <c r="AJ101" s="90"/>
      <c r="AK101" s="90"/>
    </row>
    <row r="102" spans="33:37">
      <c r="AG102" s="90"/>
      <c r="AH102" s="90"/>
      <c r="AI102" s="90"/>
      <c r="AJ102" s="90"/>
      <c r="AK102" s="90"/>
    </row>
    <row r="103" spans="33:37">
      <c r="AG103" s="90"/>
      <c r="AH103" s="90"/>
      <c r="AI103" s="90"/>
      <c r="AJ103" s="90"/>
      <c r="AK103" s="90"/>
    </row>
    <row r="104" spans="33:37">
      <c r="AG104" s="90"/>
      <c r="AH104" s="90"/>
      <c r="AI104" s="90"/>
      <c r="AJ104" s="90"/>
      <c r="AK104" s="90"/>
    </row>
    <row r="105" spans="33:37">
      <c r="AG105" s="90"/>
      <c r="AH105" s="90"/>
      <c r="AI105" s="90"/>
      <c r="AJ105" s="90"/>
      <c r="AK105" s="90"/>
    </row>
    <row r="106" spans="33:37">
      <c r="AG106" s="90"/>
      <c r="AH106" s="90"/>
      <c r="AI106" s="90"/>
      <c r="AJ106" s="90"/>
      <c r="AK106" s="90"/>
    </row>
    <row r="107" spans="33:37">
      <c r="AG107" s="90"/>
      <c r="AH107" s="90"/>
      <c r="AI107" s="90"/>
      <c r="AJ107" s="90"/>
      <c r="AK107" s="90"/>
    </row>
    <row r="108" spans="33:37">
      <c r="AG108" s="90"/>
      <c r="AH108" s="90"/>
      <c r="AI108" s="90"/>
      <c r="AJ108" s="90"/>
      <c r="AK108" s="90"/>
    </row>
    <row r="109" spans="33:37">
      <c r="AG109" s="90"/>
      <c r="AH109" s="90"/>
      <c r="AI109" s="90"/>
      <c r="AJ109" s="90"/>
      <c r="AK109" s="90"/>
    </row>
    <row r="110" spans="33:37">
      <c r="AG110" s="90"/>
      <c r="AH110" s="90"/>
      <c r="AI110" s="90"/>
      <c r="AJ110" s="90"/>
      <c r="AK110" s="90"/>
    </row>
    <row r="111" spans="33:37">
      <c r="AG111" s="90"/>
      <c r="AH111" s="90"/>
      <c r="AI111" s="90"/>
      <c r="AJ111" s="90"/>
      <c r="AK111" s="90"/>
    </row>
    <row r="112" spans="33:37">
      <c r="AG112" s="90"/>
      <c r="AH112" s="90"/>
      <c r="AI112" s="90"/>
      <c r="AJ112" s="90"/>
      <c r="AK112" s="90"/>
    </row>
    <row r="113" spans="33:37">
      <c r="AG113" s="90"/>
      <c r="AH113" s="90"/>
      <c r="AI113" s="90"/>
      <c r="AJ113" s="90"/>
      <c r="AK113" s="90"/>
    </row>
    <row r="114" spans="33:37">
      <c r="AG114" s="90"/>
      <c r="AH114" s="90"/>
      <c r="AI114" s="90"/>
      <c r="AJ114" s="90"/>
      <c r="AK114" s="90"/>
    </row>
    <row r="115" spans="33:37">
      <c r="AG115" s="90"/>
      <c r="AH115" s="90"/>
      <c r="AI115" s="90"/>
      <c r="AJ115" s="90"/>
      <c r="AK115" s="90"/>
    </row>
    <row r="116" spans="33:37">
      <c r="AG116" s="90"/>
      <c r="AH116" s="90"/>
      <c r="AI116" s="90"/>
      <c r="AJ116" s="90"/>
      <c r="AK116" s="90"/>
    </row>
    <row r="117" spans="33:37">
      <c r="AG117" s="90"/>
      <c r="AH117" s="90"/>
      <c r="AI117" s="90"/>
      <c r="AJ117" s="90"/>
      <c r="AK117" s="90"/>
    </row>
    <row r="118" spans="33:37">
      <c r="AG118" s="90"/>
      <c r="AH118" s="90"/>
      <c r="AI118" s="90"/>
      <c r="AJ118" s="90"/>
      <c r="AK118" s="90"/>
    </row>
    <row r="119" spans="33:37">
      <c r="AG119" s="90"/>
      <c r="AH119" s="90"/>
      <c r="AI119" s="90"/>
      <c r="AJ119" s="90"/>
      <c r="AK119" s="90"/>
    </row>
    <row r="120" spans="33:37">
      <c r="AG120" s="90"/>
      <c r="AH120" s="90"/>
      <c r="AI120" s="90"/>
      <c r="AJ120" s="90"/>
      <c r="AK120" s="90"/>
    </row>
    <row r="121" spans="33:37">
      <c r="AG121" s="90"/>
      <c r="AH121" s="90"/>
      <c r="AI121" s="90"/>
      <c r="AJ121" s="90"/>
      <c r="AK121" s="90"/>
    </row>
    <row r="122" spans="33:37">
      <c r="AG122" s="90"/>
      <c r="AH122" s="90"/>
      <c r="AI122" s="90"/>
      <c r="AJ122" s="90"/>
      <c r="AK122" s="90"/>
    </row>
    <row r="123" spans="33:37">
      <c r="AG123" s="90"/>
      <c r="AH123" s="90"/>
      <c r="AI123" s="90"/>
      <c r="AJ123" s="90"/>
      <c r="AK123" s="90"/>
    </row>
    <row r="124" spans="33:37">
      <c r="AG124" s="90"/>
      <c r="AH124" s="90"/>
      <c r="AI124" s="90"/>
      <c r="AJ124" s="90"/>
      <c r="AK124" s="90"/>
    </row>
    <row r="125" spans="33:37">
      <c r="AG125" s="90"/>
      <c r="AH125" s="90"/>
      <c r="AI125" s="90"/>
      <c r="AJ125" s="90"/>
      <c r="AK125" s="90"/>
    </row>
    <row r="126" spans="33:37">
      <c r="AG126" s="90"/>
      <c r="AH126" s="90"/>
      <c r="AI126" s="90"/>
      <c r="AJ126" s="90"/>
      <c r="AK126" s="90"/>
    </row>
    <row r="127" spans="33:37">
      <c r="AG127" s="90"/>
      <c r="AH127" s="90"/>
      <c r="AI127" s="90"/>
      <c r="AJ127" s="90"/>
      <c r="AK127" s="90"/>
    </row>
    <row r="128" spans="33:37">
      <c r="AG128" s="90"/>
      <c r="AH128" s="90"/>
      <c r="AI128" s="90"/>
      <c r="AJ128" s="90"/>
      <c r="AK128" s="90"/>
    </row>
    <row r="129" spans="33:37">
      <c r="AG129" s="90"/>
      <c r="AH129" s="90"/>
      <c r="AI129" s="90"/>
      <c r="AJ129" s="90"/>
      <c r="AK129" s="90"/>
    </row>
    <row r="130" spans="33:37">
      <c r="AG130" s="90"/>
      <c r="AH130" s="90"/>
      <c r="AI130" s="90"/>
      <c r="AJ130" s="90"/>
      <c r="AK130" s="90"/>
    </row>
    <row r="131" spans="33:37">
      <c r="AG131" s="90"/>
      <c r="AH131" s="90"/>
      <c r="AI131" s="90"/>
      <c r="AJ131" s="90"/>
      <c r="AK131" s="90"/>
    </row>
    <row r="132" spans="33:37">
      <c r="AG132" s="90"/>
      <c r="AH132" s="90"/>
      <c r="AI132" s="90"/>
      <c r="AJ132" s="90"/>
      <c r="AK132" s="90"/>
    </row>
    <row r="133" spans="33:37">
      <c r="AG133" s="90"/>
      <c r="AH133" s="90"/>
      <c r="AI133" s="90"/>
      <c r="AJ133" s="90"/>
      <c r="AK133" s="90"/>
    </row>
    <row r="134" spans="33:37">
      <c r="AG134" s="90"/>
      <c r="AH134" s="90"/>
      <c r="AI134" s="90"/>
      <c r="AJ134" s="90"/>
      <c r="AK134" s="90"/>
    </row>
    <row r="135" spans="33:37">
      <c r="AG135" s="90"/>
      <c r="AH135" s="90"/>
      <c r="AI135" s="90"/>
      <c r="AJ135" s="90"/>
      <c r="AK135" s="90"/>
    </row>
    <row r="136" spans="33:37">
      <c r="AG136" s="90"/>
      <c r="AH136" s="90"/>
      <c r="AI136" s="90"/>
      <c r="AJ136" s="90"/>
      <c r="AK136" s="90"/>
    </row>
    <row r="137" spans="33:37">
      <c r="AG137" s="90"/>
      <c r="AH137" s="90"/>
      <c r="AI137" s="90"/>
      <c r="AJ137" s="90"/>
      <c r="AK137" s="90"/>
    </row>
    <row r="138" spans="33:37">
      <c r="AG138" s="90"/>
      <c r="AH138" s="90"/>
      <c r="AI138" s="90"/>
      <c r="AJ138" s="90"/>
      <c r="AK138" s="90"/>
    </row>
    <row r="139" spans="33:37">
      <c r="AG139" s="90"/>
      <c r="AH139" s="90"/>
      <c r="AI139" s="90"/>
      <c r="AJ139" s="90"/>
      <c r="AK139" s="90"/>
    </row>
    <row r="140" spans="33:37">
      <c r="AG140" s="90"/>
      <c r="AH140" s="90"/>
      <c r="AI140" s="90"/>
      <c r="AJ140" s="90"/>
      <c r="AK140" s="90"/>
    </row>
    <row r="141" spans="33:37">
      <c r="AG141" s="90"/>
      <c r="AH141" s="90"/>
      <c r="AI141" s="90"/>
      <c r="AJ141" s="90"/>
      <c r="AK141" s="90"/>
    </row>
    <row r="142" spans="33:37">
      <c r="AG142" s="90"/>
      <c r="AH142" s="90"/>
      <c r="AI142" s="90"/>
      <c r="AJ142" s="90"/>
      <c r="AK142" s="90"/>
    </row>
    <row r="143" spans="33:37">
      <c r="AG143" s="90"/>
      <c r="AH143" s="90"/>
      <c r="AI143" s="90"/>
      <c r="AJ143" s="90"/>
      <c r="AK143" s="90"/>
    </row>
    <row r="144" spans="33:37">
      <c r="AG144" s="90"/>
      <c r="AH144" s="90"/>
      <c r="AI144" s="90"/>
      <c r="AJ144" s="90"/>
      <c r="AK144" s="90"/>
    </row>
    <row r="145" spans="33:37">
      <c r="AG145" s="90"/>
      <c r="AH145" s="90"/>
      <c r="AI145" s="90"/>
      <c r="AJ145" s="90"/>
      <c r="AK145" s="90"/>
    </row>
    <row r="146" spans="33:37">
      <c r="AG146" s="90"/>
      <c r="AH146" s="90"/>
      <c r="AI146" s="90"/>
      <c r="AJ146" s="90"/>
      <c r="AK146" s="90"/>
    </row>
    <row r="147" spans="33:37">
      <c r="AG147" s="90"/>
      <c r="AH147" s="90"/>
      <c r="AI147" s="90"/>
      <c r="AJ147" s="90"/>
      <c r="AK147" s="90"/>
    </row>
    <row r="148" spans="33:37">
      <c r="AG148" s="90"/>
      <c r="AH148" s="90"/>
      <c r="AI148" s="90"/>
      <c r="AJ148" s="90"/>
      <c r="AK148" s="90"/>
    </row>
    <row r="149" spans="33:37">
      <c r="AG149" s="90"/>
      <c r="AH149" s="90"/>
      <c r="AI149" s="90"/>
      <c r="AJ149" s="90"/>
      <c r="AK149" s="90"/>
    </row>
    <row r="150" spans="33:37">
      <c r="AG150" s="90"/>
      <c r="AH150" s="90"/>
      <c r="AI150" s="90"/>
      <c r="AJ150" s="90"/>
      <c r="AK150" s="90"/>
    </row>
    <row r="151" spans="33:37">
      <c r="AG151" s="90"/>
      <c r="AH151" s="90"/>
      <c r="AI151" s="90"/>
      <c r="AJ151" s="90"/>
      <c r="AK151" s="90"/>
    </row>
    <row r="152" spans="33:37">
      <c r="AG152" s="90"/>
      <c r="AH152" s="90"/>
      <c r="AI152" s="90"/>
      <c r="AJ152" s="90"/>
      <c r="AK152" s="90"/>
    </row>
    <row r="153" spans="33:37">
      <c r="AG153" s="90"/>
      <c r="AH153" s="90"/>
      <c r="AI153" s="90"/>
      <c r="AJ153" s="90"/>
      <c r="AK153" s="90"/>
    </row>
    <row r="154" spans="33:37">
      <c r="AG154" s="90"/>
      <c r="AH154" s="90"/>
      <c r="AI154" s="90"/>
      <c r="AJ154" s="90"/>
      <c r="AK154" s="90"/>
    </row>
    <row r="155" spans="33:37">
      <c r="AG155" s="90"/>
      <c r="AH155" s="90"/>
      <c r="AI155" s="90"/>
      <c r="AJ155" s="90"/>
      <c r="AK155" s="90"/>
    </row>
    <row r="156" spans="33:37">
      <c r="AG156" s="90"/>
      <c r="AH156" s="90"/>
      <c r="AI156" s="90"/>
      <c r="AJ156" s="90"/>
      <c r="AK156" s="90"/>
    </row>
    <row r="157" spans="33:37">
      <c r="AG157" s="90"/>
      <c r="AH157" s="90"/>
      <c r="AI157" s="90"/>
      <c r="AJ157" s="90"/>
      <c r="AK157" s="90"/>
    </row>
    <row r="158" spans="33:37">
      <c r="AG158" s="90"/>
      <c r="AH158" s="90"/>
      <c r="AI158" s="90"/>
      <c r="AJ158" s="90"/>
      <c r="AK158" s="90"/>
    </row>
    <row r="159" spans="33:37">
      <c r="AG159" s="90"/>
      <c r="AH159" s="90"/>
      <c r="AI159" s="90"/>
      <c r="AJ159" s="90"/>
      <c r="AK159" s="90"/>
    </row>
    <row r="160" spans="33:37">
      <c r="AG160" s="90"/>
      <c r="AH160" s="90"/>
      <c r="AI160" s="90"/>
      <c r="AJ160" s="90"/>
      <c r="AK160" s="90"/>
    </row>
    <row r="161" spans="33:37">
      <c r="AG161" s="90"/>
      <c r="AH161" s="90"/>
      <c r="AI161" s="90"/>
      <c r="AJ161" s="90"/>
      <c r="AK161" s="90"/>
    </row>
    <row r="162" spans="33:37">
      <c r="AG162" s="90"/>
      <c r="AH162" s="90"/>
      <c r="AI162" s="90"/>
      <c r="AJ162" s="90"/>
      <c r="AK162" s="90"/>
    </row>
    <row r="163" spans="33:37">
      <c r="AG163" s="90"/>
      <c r="AH163" s="90"/>
      <c r="AI163" s="90"/>
      <c r="AJ163" s="90"/>
      <c r="AK163" s="90"/>
    </row>
    <row r="164" spans="33:37">
      <c r="AG164" s="90"/>
      <c r="AH164" s="90"/>
      <c r="AI164" s="90"/>
      <c r="AJ164" s="90"/>
      <c r="AK164" s="90"/>
    </row>
    <row r="165" spans="33:37">
      <c r="AG165" s="90"/>
      <c r="AH165" s="90"/>
      <c r="AI165" s="90"/>
      <c r="AJ165" s="90"/>
      <c r="AK165" s="90"/>
    </row>
    <row r="166" spans="33:37">
      <c r="AG166" s="90"/>
      <c r="AH166" s="90"/>
      <c r="AI166" s="90"/>
      <c r="AJ166" s="90"/>
      <c r="AK166" s="90"/>
    </row>
    <row r="167" spans="33:37">
      <c r="AG167" s="90"/>
      <c r="AH167" s="90"/>
      <c r="AI167" s="90"/>
      <c r="AJ167" s="90"/>
      <c r="AK167" s="90"/>
    </row>
    <row r="168" spans="33:37">
      <c r="AG168" s="90"/>
      <c r="AH168" s="90"/>
      <c r="AI168" s="90"/>
      <c r="AJ168" s="90"/>
      <c r="AK168" s="90"/>
    </row>
    <row r="169" spans="33:37">
      <c r="AG169" s="90"/>
      <c r="AH169" s="90"/>
      <c r="AI169" s="90"/>
      <c r="AJ169" s="90"/>
      <c r="AK169" s="90"/>
    </row>
    <row r="170" spans="33:37">
      <c r="AG170" s="90"/>
      <c r="AH170" s="90"/>
      <c r="AI170" s="90"/>
      <c r="AJ170" s="90"/>
      <c r="AK170" s="90"/>
    </row>
    <row r="171" spans="33:37">
      <c r="AG171" s="90"/>
      <c r="AH171" s="90"/>
      <c r="AI171" s="90"/>
      <c r="AJ171" s="90"/>
      <c r="AK171" s="90"/>
    </row>
    <row r="172" spans="33:37">
      <c r="AG172" s="90"/>
      <c r="AH172" s="90"/>
      <c r="AI172" s="90"/>
      <c r="AJ172" s="90"/>
      <c r="AK172" s="90"/>
    </row>
    <row r="173" spans="33:37">
      <c r="AG173" s="90"/>
      <c r="AH173" s="90"/>
      <c r="AI173" s="90"/>
      <c r="AJ173" s="90"/>
      <c r="AK173" s="90"/>
    </row>
    <row r="174" spans="33:37">
      <c r="AG174" s="90"/>
      <c r="AH174" s="90"/>
      <c r="AI174" s="90"/>
      <c r="AJ174" s="90"/>
      <c r="AK174" s="90"/>
    </row>
    <row r="175" spans="33:37">
      <c r="AG175" s="90"/>
      <c r="AH175" s="90"/>
      <c r="AI175" s="90"/>
      <c r="AJ175" s="90"/>
      <c r="AK175" s="90"/>
    </row>
    <row r="176" spans="33:37">
      <c r="AG176" s="90"/>
      <c r="AH176" s="90"/>
      <c r="AI176" s="90"/>
      <c r="AJ176" s="90"/>
      <c r="AK176" s="90"/>
    </row>
    <row r="177" spans="33:37">
      <c r="AG177" s="90"/>
      <c r="AH177" s="90"/>
      <c r="AI177" s="90"/>
      <c r="AJ177" s="90"/>
      <c r="AK177" s="90"/>
    </row>
    <row r="178" spans="33:37">
      <c r="AG178" s="90"/>
      <c r="AH178" s="90"/>
      <c r="AI178" s="90"/>
      <c r="AJ178" s="90"/>
      <c r="AK178" s="90"/>
    </row>
    <row r="179" spans="33:37">
      <c r="AG179" s="90"/>
      <c r="AH179" s="90"/>
      <c r="AI179" s="90"/>
      <c r="AJ179" s="90"/>
      <c r="AK179" s="90"/>
    </row>
    <row r="180" spans="33:37">
      <c r="AG180" s="90"/>
      <c r="AH180" s="90"/>
      <c r="AI180" s="90"/>
      <c r="AJ180" s="90"/>
      <c r="AK180" s="90"/>
    </row>
    <row r="181" spans="33:37">
      <c r="AG181" s="90"/>
      <c r="AH181" s="90"/>
      <c r="AI181" s="90"/>
      <c r="AJ181" s="90"/>
      <c r="AK181" s="90"/>
    </row>
    <row r="182" spans="33:37">
      <c r="AG182" s="90"/>
      <c r="AH182" s="90"/>
      <c r="AI182" s="90"/>
      <c r="AJ182" s="90"/>
      <c r="AK182" s="90"/>
    </row>
    <row r="183" spans="33:37">
      <c r="AG183" s="90"/>
      <c r="AH183" s="90"/>
      <c r="AI183" s="90"/>
      <c r="AJ183" s="90"/>
      <c r="AK183" s="90"/>
    </row>
    <row r="184" spans="33:37">
      <c r="AG184" s="90"/>
      <c r="AH184" s="90"/>
      <c r="AI184" s="90"/>
      <c r="AJ184" s="90"/>
      <c r="AK184" s="90"/>
    </row>
    <row r="185" spans="33:37">
      <c r="AG185" s="90"/>
      <c r="AH185" s="90"/>
      <c r="AI185" s="90"/>
      <c r="AJ185" s="90"/>
      <c r="AK185" s="90"/>
    </row>
    <row r="186" spans="33:37">
      <c r="AG186" s="90"/>
      <c r="AH186" s="90"/>
      <c r="AI186" s="90"/>
      <c r="AJ186" s="90"/>
      <c r="AK186" s="90"/>
    </row>
    <row r="187" spans="33:37">
      <c r="AG187" s="90"/>
      <c r="AH187" s="90"/>
      <c r="AI187" s="90"/>
      <c r="AJ187" s="90"/>
      <c r="AK187" s="90"/>
    </row>
    <row r="188" spans="33:37">
      <c r="AG188" s="90"/>
      <c r="AH188" s="90"/>
      <c r="AI188" s="90"/>
      <c r="AJ188" s="90"/>
      <c r="AK188" s="90"/>
    </row>
    <row r="189" spans="33:37">
      <c r="AG189" s="90"/>
      <c r="AH189" s="90"/>
      <c r="AI189" s="90"/>
      <c r="AJ189" s="90"/>
      <c r="AK189" s="90"/>
    </row>
    <row r="190" spans="33:37">
      <c r="AG190" s="90"/>
      <c r="AH190" s="90"/>
      <c r="AI190" s="90"/>
      <c r="AJ190" s="90"/>
      <c r="AK190" s="90"/>
    </row>
    <row r="191" spans="33:37">
      <c r="AG191" s="90"/>
      <c r="AH191" s="90"/>
      <c r="AI191" s="90"/>
      <c r="AJ191" s="90"/>
      <c r="AK191" s="90"/>
    </row>
    <row r="192" spans="33:37">
      <c r="AG192" s="90"/>
      <c r="AH192" s="90"/>
      <c r="AI192" s="90"/>
      <c r="AJ192" s="90"/>
      <c r="AK192" s="90"/>
    </row>
    <row r="193" spans="33:37">
      <c r="AG193" s="90"/>
      <c r="AH193" s="90"/>
      <c r="AI193" s="90"/>
      <c r="AJ193" s="90"/>
      <c r="AK193" s="90"/>
    </row>
    <row r="194" spans="33:37">
      <c r="AG194" s="90"/>
      <c r="AH194" s="90"/>
      <c r="AI194" s="90"/>
      <c r="AJ194" s="90"/>
      <c r="AK194" s="90"/>
    </row>
    <row r="195" spans="33:37">
      <c r="AG195" s="90"/>
      <c r="AH195" s="90"/>
      <c r="AI195" s="90"/>
      <c r="AJ195" s="90"/>
      <c r="AK195" s="90"/>
    </row>
    <row r="196" spans="33:37">
      <c r="AG196" s="90"/>
      <c r="AH196" s="90"/>
      <c r="AI196" s="90"/>
      <c r="AJ196" s="90"/>
      <c r="AK196" s="90"/>
    </row>
    <row r="197" spans="33:37">
      <c r="AG197" s="90"/>
      <c r="AH197" s="90"/>
      <c r="AI197" s="90"/>
      <c r="AJ197" s="90"/>
      <c r="AK197" s="90"/>
    </row>
    <row r="198" spans="33:37">
      <c r="AG198" s="90"/>
      <c r="AH198" s="90"/>
      <c r="AI198" s="90"/>
      <c r="AJ198" s="90"/>
      <c r="AK198" s="90"/>
    </row>
    <row r="199" spans="33:37">
      <c r="AG199" s="90"/>
      <c r="AH199" s="90"/>
      <c r="AI199" s="90"/>
      <c r="AJ199" s="90"/>
      <c r="AK199" s="90"/>
    </row>
    <row r="200" spans="33:37">
      <c r="AG200" s="90"/>
      <c r="AH200" s="90"/>
      <c r="AI200" s="90"/>
      <c r="AJ200" s="90"/>
      <c r="AK200" s="90"/>
    </row>
    <row r="201" spans="33:37">
      <c r="AG201" s="90"/>
      <c r="AH201" s="90"/>
      <c r="AI201" s="90"/>
      <c r="AJ201" s="90"/>
      <c r="AK201" s="90"/>
    </row>
    <row r="202" spans="33:37">
      <c r="AG202" s="90"/>
      <c r="AH202" s="90"/>
      <c r="AI202" s="90"/>
      <c r="AJ202" s="90"/>
      <c r="AK202" s="90"/>
    </row>
    <row r="203" spans="33:37">
      <c r="AG203" s="90"/>
      <c r="AH203" s="90"/>
      <c r="AI203" s="90"/>
      <c r="AJ203" s="90"/>
      <c r="AK203" s="90"/>
    </row>
    <row r="204" spans="33:37">
      <c r="AG204" s="90"/>
      <c r="AH204" s="90"/>
      <c r="AI204" s="90"/>
      <c r="AJ204" s="90"/>
      <c r="AK204" s="90"/>
    </row>
    <row r="205" spans="33:37">
      <c r="AG205" s="90"/>
      <c r="AH205" s="90"/>
      <c r="AI205" s="90"/>
      <c r="AJ205" s="90"/>
      <c r="AK205" s="90"/>
    </row>
    <row r="206" spans="33:37">
      <c r="AG206" s="90"/>
      <c r="AH206" s="90"/>
      <c r="AI206" s="90"/>
      <c r="AJ206" s="90"/>
      <c r="AK206" s="90"/>
    </row>
    <row r="207" spans="33:37">
      <c r="AG207" s="90"/>
      <c r="AH207" s="90"/>
      <c r="AI207" s="90"/>
      <c r="AJ207" s="90"/>
      <c r="AK207" s="90"/>
    </row>
    <row r="208" spans="33:37">
      <c r="AG208" s="90"/>
      <c r="AH208" s="90"/>
      <c r="AI208" s="90"/>
      <c r="AJ208" s="90"/>
      <c r="AK208" s="90"/>
    </row>
    <row r="209" spans="33:37">
      <c r="AG209" s="90"/>
      <c r="AH209" s="90"/>
      <c r="AI209" s="90"/>
      <c r="AJ209" s="90"/>
      <c r="AK209" s="90"/>
    </row>
    <row r="210" spans="33:37">
      <c r="AG210" s="90"/>
      <c r="AH210" s="90"/>
      <c r="AI210" s="90"/>
      <c r="AJ210" s="90"/>
      <c r="AK210" s="90"/>
    </row>
    <row r="211" spans="33:37">
      <c r="AG211" s="90"/>
      <c r="AH211" s="90"/>
      <c r="AI211" s="90"/>
      <c r="AJ211" s="90"/>
      <c r="AK211" s="90"/>
    </row>
    <row r="212" spans="33:37">
      <c r="AG212" s="90"/>
      <c r="AH212" s="90"/>
      <c r="AI212" s="90"/>
      <c r="AJ212" s="90"/>
      <c r="AK212" s="90"/>
    </row>
    <row r="213" spans="33:37">
      <c r="AG213" s="90"/>
      <c r="AH213" s="90"/>
      <c r="AI213" s="90"/>
      <c r="AJ213" s="90"/>
      <c r="AK213" s="90"/>
    </row>
    <row r="214" spans="33:37">
      <c r="AG214" s="90"/>
      <c r="AH214" s="90"/>
      <c r="AI214" s="90"/>
      <c r="AJ214" s="90"/>
      <c r="AK214" s="90"/>
    </row>
    <row r="215" spans="33:37">
      <c r="AG215" s="90"/>
      <c r="AH215" s="90"/>
      <c r="AI215" s="90"/>
      <c r="AJ215" s="90"/>
      <c r="AK215" s="90"/>
    </row>
    <row r="216" spans="33:37">
      <c r="AG216" s="90"/>
      <c r="AH216" s="90"/>
      <c r="AI216" s="90"/>
      <c r="AJ216" s="90"/>
      <c r="AK216" s="90"/>
    </row>
    <row r="217" spans="33:37">
      <c r="AG217" s="90"/>
      <c r="AH217" s="90"/>
      <c r="AI217" s="90"/>
      <c r="AJ217" s="90"/>
      <c r="AK217" s="90"/>
    </row>
    <row r="218" spans="33:37">
      <c r="AG218" s="90"/>
      <c r="AH218" s="90"/>
      <c r="AI218" s="90"/>
      <c r="AJ218" s="90"/>
      <c r="AK218" s="90"/>
    </row>
    <row r="219" spans="33:37">
      <c r="AG219" s="90"/>
      <c r="AH219" s="90"/>
      <c r="AI219" s="90"/>
      <c r="AJ219" s="90"/>
      <c r="AK219" s="90"/>
    </row>
    <row r="220" spans="33:37">
      <c r="AG220" s="90"/>
      <c r="AH220" s="90"/>
      <c r="AI220" s="90"/>
      <c r="AJ220" s="90"/>
      <c r="AK220" s="90"/>
    </row>
  </sheetData>
  <sheetProtection sheet="1" objects="1" scenarios="1"/>
  <mergeCells count="4">
    <mergeCell ref="C46:L46"/>
    <mergeCell ref="M46:V46"/>
    <mergeCell ref="W46:AF46"/>
    <mergeCell ref="A44:AK44"/>
  </mergeCells>
  <conditionalFormatting sqref="D15:AF16 C9:AF11 C18:AF33 C13:AF14">
    <cfRule type="cellIs" dxfId="543" priority="7" stopIfTrue="1" operator="equal">
      <formula>"Not Met"</formula>
    </cfRule>
    <cfRule type="cellIs" dxfId="542" priority="8" stopIfTrue="1" operator="equal">
      <formula>"N/A"</formula>
    </cfRule>
  </conditionalFormatting>
  <conditionalFormatting sqref="C15:C16">
    <cfRule type="cellIs" dxfId="541" priority="5" stopIfTrue="1" operator="equal">
      <formula>"Not Met"</formula>
    </cfRule>
    <cfRule type="cellIs" dxfId="540" priority="6" stopIfTrue="1" operator="equal">
      <formula>"N/A"</formula>
    </cfRule>
  </conditionalFormatting>
  <conditionalFormatting sqref="C17:AF17">
    <cfRule type="cellIs" dxfId="539" priority="1" stopIfTrue="1" operator="equal">
      <formula>"Not Met"</formula>
    </cfRule>
    <cfRule type="cellIs" dxfId="538" priority="2" stopIfTrue="1" operator="equal">
      <formula>"N/A"</formula>
    </cfRule>
  </conditionalFormatting>
  <dataValidations count="2">
    <dataValidation type="list" showInputMessage="1" showErrorMessage="1" sqref="C30:AF33 C17:AF28 D9:L9 C9:C11 C13:AF14">
      <formula1>"Met, Not Met, N/A"</formula1>
    </dataValidation>
    <dataValidation showInputMessage="1" showErrorMessage="1" sqref="M9:AF9 D10:AF11"/>
  </dataValidations>
  <printOptions horizontalCentered="1"/>
  <pageMargins left="0.25" right="0.25" top="0.25" bottom="0.25" header="0.5" footer="0.03"/>
  <pageSetup scale="66" orientation="landscape" r:id="rId1"/>
  <headerFooter alignWithMargins="0">
    <oddFooter>&amp;L&amp;8DHHS Provider Billing Audit Tool – Revison June 4, 2017
&amp;R&amp;8&amp;P</oddFooter>
  </headerFooter>
  <colBreaks count="2" manualBreakCount="2">
    <brk id="12" max="1048575" man="1"/>
    <brk id="22" max="6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K50"/>
  <sheetViews>
    <sheetView workbookViewId="0">
      <pane xSplit="2" ySplit="8" topLeftCell="C9" activePane="bottomRight" state="frozen"/>
      <selection pane="topRight" activeCell="B1" sqref="B1"/>
      <selection pane="bottomLeft" activeCell="A9" sqref="A9"/>
      <selection pane="bottomRight" activeCell="C9" sqref="C9"/>
    </sheetView>
  </sheetViews>
  <sheetFormatPr defaultColWidth="8.85546875" defaultRowHeight="14.25"/>
  <cols>
    <col min="1" max="1" width="3.7109375" style="434" customWidth="1"/>
    <col min="2" max="2" width="30.7109375" style="436" customWidth="1"/>
    <col min="3" max="32" width="14.7109375" style="435" customWidth="1"/>
    <col min="33" max="37" width="5.7109375" style="434" customWidth="1"/>
    <col min="38" max="16384" width="8.85546875" style="434"/>
  </cols>
  <sheetData>
    <row r="1" spans="1:37" ht="40.15" customHeight="1">
      <c r="A1" s="661"/>
      <c r="B1" s="503" t="s">
        <v>182</v>
      </c>
      <c r="C1" s="450"/>
      <c r="D1" s="450"/>
      <c r="E1" s="450"/>
      <c r="F1" s="450"/>
      <c r="G1" s="450"/>
      <c r="H1" s="450"/>
      <c r="I1" s="450"/>
      <c r="J1" s="450"/>
      <c r="K1" s="450"/>
      <c r="L1" s="450"/>
      <c r="M1" s="503" t="s">
        <v>182</v>
      </c>
      <c r="N1" s="450"/>
      <c r="O1" s="450"/>
      <c r="P1" s="450"/>
      <c r="Q1" s="450"/>
      <c r="R1" s="450"/>
      <c r="S1" s="450"/>
      <c r="T1" s="450"/>
      <c r="U1" s="450"/>
      <c r="V1" s="450"/>
      <c r="W1" s="503" t="s">
        <v>182</v>
      </c>
      <c r="X1" s="450"/>
      <c r="Y1" s="450"/>
      <c r="Z1" s="450"/>
      <c r="AA1" s="450"/>
      <c r="AB1" s="450"/>
      <c r="AC1" s="450"/>
      <c r="AD1" s="450"/>
      <c r="AE1" s="450"/>
      <c r="AF1" s="450"/>
    </row>
    <row r="2" spans="1:37" ht="17.25" thickBot="1">
      <c r="A2" s="662"/>
    </row>
    <row r="3" spans="1:37" ht="40.15" customHeight="1" thickBot="1">
      <c r="A3" s="663"/>
      <c r="B3" s="652"/>
      <c r="C3" s="445" t="s">
        <v>472</v>
      </c>
      <c r="D3" s="445"/>
      <c r="E3" s="445"/>
      <c r="F3" s="445"/>
      <c r="G3" s="445"/>
      <c r="H3" s="445"/>
      <c r="I3" s="445"/>
      <c r="J3" s="445"/>
      <c r="K3" s="445"/>
      <c r="L3" s="444"/>
      <c r="M3" s="445" t="s">
        <v>472</v>
      </c>
      <c r="N3" s="445"/>
      <c r="O3" s="445"/>
      <c r="P3" s="445"/>
      <c r="Q3" s="445"/>
      <c r="R3" s="445"/>
      <c r="S3" s="445"/>
      <c r="T3" s="445"/>
      <c r="U3" s="445"/>
      <c r="V3" s="444"/>
      <c r="W3" s="445" t="s">
        <v>472</v>
      </c>
      <c r="X3" s="445"/>
      <c r="Y3" s="445"/>
      <c r="Z3" s="445"/>
      <c r="AA3" s="445"/>
      <c r="AB3" s="445"/>
      <c r="AC3" s="445"/>
      <c r="AD3" s="445"/>
      <c r="AE3" s="445"/>
      <c r="AF3" s="444"/>
    </row>
    <row r="4" spans="1:37" s="442" customFormat="1" ht="19.899999999999999" customHeight="1">
      <c r="A4" s="664"/>
      <c r="B4" s="653" t="s">
        <v>4</v>
      </c>
      <c r="C4" s="872" t="str">
        <f>IF('Workbook Set-up'!B5="","",'Workbook Set-up'!B5)</f>
        <v/>
      </c>
      <c r="D4" s="873"/>
      <c r="E4" s="873"/>
      <c r="F4" s="873"/>
      <c r="G4" s="874"/>
      <c r="H4" s="447" t="s">
        <v>126</v>
      </c>
      <c r="I4" s="872" t="str">
        <f>IF('Workbook Set-up'!B7="","",'Workbook Set-up'!B7)</f>
        <v/>
      </c>
      <c r="J4" s="873"/>
      <c r="K4" s="873"/>
      <c r="L4" s="874"/>
      <c r="M4" s="872" t="str">
        <f>IF('Workbook Set-up'!B5="","",'Workbook Set-up'!B5)</f>
        <v/>
      </c>
      <c r="N4" s="873"/>
      <c r="O4" s="873"/>
      <c r="P4" s="873"/>
      <c r="Q4" s="874"/>
      <c r="R4" s="447" t="s">
        <v>126</v>
      </c>
      <c r="S4" s="872" t="str">
        <f>IF('Workbook Set-up'!B7="","",'Workbook Set-up'!B7)</f>
        <v/>
      </c>
      <c r="T4" s="873"/>
      <c r="U4" s="873"/>
      <c r="V4" s="874"/>
      <c r="W4" s="872" t="str">
        <f>IF('Workbook Set-up'!B5="","",'Workbook Set-up'!B5)</f>
        <v/>
      </c>
      <c r="X4" s="873"/>
      <c r="Y4" s="873"/>
      <c r="Z4" s="873"/>
      <c r="AA4" s="874"/>
      <c r="AB4" s="447" t="s">
        <v>126</v>
      </c>
      <c r="AC4" s="872" t="str">
        <f>IF('Workbook Set-up'!B7="","",'Workbook Set-up'!B7)</f>
        <v/>
      </c>
      <c r="AD4" s="873"/>
      <c r="AE4" s="873"/>
      <c r="AF4" s="874"/>
    </row>
    <row r="5" spans="1:37" s="442" customFormat="1" ht="19.899999999999999" customHeight="1">
      <c r="A5" s="665"/>
      <c r="B5" s="654" t="s">
        <v>28</v>
      </c>
      <c r="C5" s="869" t="str">
        <f>IF('Workbook Set-up'!B6="","",'Workbook Set-up'!B6)</f>
        <v/>
      </c>
      <c r="D5" s="870"/>
      <c r="E5" s="870"/>
      <c r="F5" s="870"/>
      <c r="G5" s="871"/>
      <c r="H5" s="448" t="s">
        <v>181</v>
      </c>
      <c r="I5" s="869" t="str">
        <f>IF('Workbook Set-up'!B8="","",'Workbook Set-up'!B8)</f>
        <v/>
      </c>
      <c r="J5" s="870"/>
      <c r="K5" s="870"/>
      <c r="L5" s="871"/>
      <c r="M5" s="869" t="str">
        <f>IF('Workbook Set-up'!B6="","",'Workbook Set-up'!B6)</f>
        <v/>
      </c>
      <c r="N5" s="870"/>
      <c r="O5" s="870"/>
      <c r="P5" s="870"/>
      <c r="Q5" s="871"/>
      <c r="R5" s="448" t="s">
        <v>181</v>
      </c>
      <c r="S5" s="869" t="str">
        <f>IF('Workbook Set-up'!B8="","",'Workbook Set-up'!B8)</f>
        <v/>
      </c>
      <c r="T5" s="870"/>
      <c r="U5" s="870"/>
      <c r="V5" s="871"/>
      <c r="W5" s="869" t="str">
        <f>IF('Workbook Set-up'!B6="","",'Workbook Set-up'!B6)</f>
        <v/>
      </c>
      <c r="X5" s="870"/>
      <c r="Y5" s="870"/>
      <c r="Z5" s="870"/>
      <c r="AA5" s="871"/>
      <c r="AB5" s="448" t="s">
        <v>181</v>
      </c>
      <c r="AC5" s="869" t="str">
        <f>IF('Workbook Set-up'!B8="","",'Workbook Set-up'!B8)</f>
        <v/>
      </c>
      <c r="AD5" s="870"/>
      <c r="AE5" s="870"/>
      <c r="AF5" s="871"/>
    </row>
    <row r="6" spans="1:37" s="442" customFormat="1" ht="19.899999999999999" customHeight="1" thickBot="1">
      <c r="A6" s="666"/>
      <c r="B6" s="655" t="s">
        <v>9</v>
      </c>
      <c r="C6" s="866" t="str">
        <f>IF('Workbook Set-up'!B11="","",'Workbook Set-up'!B11)</f>
        <v/>
      </c>
      <c r="D6" s="867"/>
      <c r="E6" s="867"/>
      <c r="F6" s="867"/>
      <c r="G6" s="868"/>
      <c r="H6" s="449" t="s">
        <v>29</v>
      </c>
      <c r="I6" s="866" t="str">
        <f>IF(AND('Workbook Set-up'!$B$12="",'Workbook Set-up'!$B$13=""),"",IF('Workbook Set-up'!$B$12='Workbook Set-up'!$B$13,TEXT('Workbook Set-up'!$B$12,"m/d/yyyy"),IF('Workbook Set-up'!$B$12&lt;&gt;'Workbook Set-up'!$B$13,TEXT('Workbook Set-up'!$B$12,"m/d/yyyy")&amp;" to "&amp;TEXT('Workbook Set-up'!$B$13,"m/d/yyyy"),"")))</f>
        <v/>
      </c>
      <c r="J6" s="867"/>
      <c r="K6" s="867"/>
      <c r="L6" s="868"/>
      <c r="M6" s="866" t="str">
        <f>IF('Workbook Set-up'!B11="","",'Workbook Set-up'!B11)</f>
        <v/>
      </c>
      <c r="N6" s="867"/>
      <c r="O6" s="867"/>
      <c r="P6" s="867"/>
      <c r="Q6" s="868"/>
      <c r="R6" s="449" t="s">
        <v>29</v>
      </c>
      <c r="S6" s="866" t="str">
        <f>IF(AND('Workbook Set-up'!$B$12="",'Workbook Set-up'!$B$13=""),"",IF('Workbook Set-up'!$B$12='Workbook Set-up'!$B$13,TEXT('Workbook Set-up'!$B$12,"m/d/yyyy"),IF('Workbook Set-up'!$B$12&lt;&gt;'Workbook Set-up'!$B$13,TEXT('Workbook Set-up'!$B$12,"m/d/yyyy")&amp;" to "&amp;TEXT('Workbook Set-up'!$B$13,"m/d/yyyy"),"")))</f>
        <v/>
      </c>
      <c r="T6" s="867"/>
      <c r="U6" s="867"/>
      <c r="V6" s="868"/>
      <c r="W6" s="866" t="str">
        <f>IF('Workbook Set-up'!B11="","",'Workbook Set-up'!B11)</f>
        <v/>
      </c>
      <c r="X6" s="867"/>
      <c r="Y6" s="867"/>
      <c r="Z6" s="867"/>
      <c r="AA6" s="868"/>
      <c r="AB6" s="449" t="s">
        <v>29</v>
      </c>
      <c r="AC6" s="866" t="str">
        <f>IF(AND('Workbook Set-up'!$B$12="",'Workbook Set-up'!$B$13=""),"",IF('Workbook Set-up'!$B$12='Workbook Set-up'!$B$13,TEXT('Workbook Set-up'!$B$12,"m/d/yyyy"),IF('Workbook Set-up'!$B$12&lt;&gt;'Workbook Set-up'!$B$13,TEXT('Workbook Set-up'!$B$12,"m/d/yyyy")&amp;" to "&amp;TEXT('Workbook Set-up'!$B$13,"m/d/yyyy"),"")))</f>
        <v/>
      </c>
      <c r="AD6" s="867"/>
      <c r="AE6" s="867"/>
      <c r="AF6" s="868"/>
      <c r="AG6" s="502"/>
      <c r="AH6" s="501"/>
      <c r="AI6" s="501"/>
      <c r="AJ6" s="501"/>
      <c r="AK6" s="501"/>
    </row>
    <row r="7" spans="1:37" s="442" customFormat="1" ht="16.5">
      <c r="A7" s="685"/>
      <c r="B7" s="660"/>
      <c r="C7" s="466" t="s">
        <v>180</v>
      </c>
      <c r="D7" s="467"/>
      <c r="E7" s="467"/>
      <c r="F7" s="467"/>
      <c r="G7" s="467"/>
      <c r="H7" s="467"/>
      <c r="I7" s="467"/>
      <c r="J7" s="467"/>
      <c r="K7" s="467"/>
      <c r="L7" s="468"/>
      <c r="M7" s="466" t="s">
        <v>180</v>
      </c>
      <c r="N7" s="467"/>
      <c r="O7" s="467"/>
      <c r="P7" s="467"/>
      <c r="Q7" s="467"/>
      <c r="R7" s="467"/>
      <c r="S7" s="467"/>
      <c r="T7" s="467"/>
      <c r="U7" s="467"/>
      <c r="V7" s="468"/>
      <c r="W7" s="466" t="s">
        <v>180</v>
      </c>
      <c r="X7" s="467"/>
      <c r="Y7" s="467"/>
      <c r="Z7" s="467"/>
      <c r="AA7" s="467"/>
      <c r="AB7" s="467"/>
      <c r="AC7" s="467"/>
      <c r="AD7" s="467"/>
      <c r="AE7" s="467"/>
      <c r="AF7" s="469"/>
      <c r="AG7" s="473" t="s">
        <v>30</v>
      </c>
      <c r="AH7" s="474"/>
      <c r="AI7" s="474"/>
      <c r="AJ7" s="474"/>
      <c r="AK7" s="475"/>
    </row>
    <row r="8" spans="1:37" s="442" customFormat="1" ht="41.25" thickBot="1">
      <c r="A8" s="668" t="s">
        <v>31</v>
      </c>
      <c r="B8" s="443" t="s">
        <v>64</v>
      </c>
      <c r="C8" s="443">
        <v>1</v>
      </c>
      <c r="D8" s="443">
        <v>2</v>
      </c>
      <c r="E8" s="443">
        <v>3</v>
      </c>
      <c r="F8" s="443">
        <v>4</v>
      </c>
      <c r="G8" s="443">
        <v>5</v>
      </c>
      <c r="H8" s="443">
        <v>6</v>
      </c>
      <c r="I8" s="443">
        <v>7</v>
      </c>
      <c r="J8" s="443">
        <v>8</v>
      </c>
      <c r="K8" s="443">
        <v>9</v>
      </c>
      <c r="L8" s="443">
        <v>10</v>
      </c>
      <c r="M8" s="443">
        <v>11</v>
      </c>
      <c r="N8" s="443">
        <v>12</v>
      </c>
      <c r="O8" s="443">
        <v>13</v>
      </c>
      <c r="P8" s="443">
        <v>14</v>
      </c>
      <c r="Q8" s="443">
        <v>15</v>
      </c>
      <c r="R8" s="443">
        <v>16</v>
      </c>
      <c r="S8" s="443">
        <v>17</v>
      </c>
      <c r="T8" s="443">
        <v>18</v>
      </c>
      <c r="U8" s="443">
        <v>19</v>
      </c>
      <c r="V8" s="443">
        <v>20</v>
      </c>
      <c r="W8" s="443">
        <v>21</v>
      </c>
      <c r="X8" s="443">
        <v>22</v>
      </c>
      <c r="Y8" s="443">
        <v>23</v>
      </c>
      <c r="Z8" s="443">
        <v>24</v>
      </c>
      <c r="AA8" s="443">
        <v>25</v>
      </c>
      <c r="AB8" s="443">
        <v>26</v>
      </c>
      <c r="AC8" s="443">
        <v>27</v>
      </c>
      <c r="AD8" s="443">
        <v>28</v>
      </c>
      <c r="AE8" s="443">
        <v>29</v>
      </c>
      <c r="AF8" s="470">
        <v>30</v>
      </c>
      <c r="AG8" s="500" t="s">
        <v>32</v>
      </c>
      <c r="AH8" s="499" t="s">
        <v>33</v>
      </c>
      <c r="AI8" s="498" t="s">
        <v>34</v>
      </c>
      <c r="AJ8" s="497" t="s">
        <v>35</v>
      </c>
      <c r="AK8" s="496" t="s">
        <v>36</v>
      </c>
    </row>
    <row r="9" spans="1:37" ht="15" thickTop="1">
      <c r="A9" s="669" t="s">
        <v>37</v>
      </c>
      <c r="B9" s="695" t="s">
        <v>179</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71"/>
      <c r="AG9" s="495"/>
      <c r="AH9" s="493"/>
      <c r="AI9" s="494"/>
      <c r="AJ9" s="493"/>
      <c r="AK9" s="492"/>
    </row>
    <row r="10" spans="1:37">
      <c r="A10" s="670" t="s">
        <v>38</v>
      </c>
      <c r="B10" s="696" t="s">
        <v>178</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71"/>
      <c r="AG10" s="491"/>
      <c r="AH10" s="489"/>
      <c r="AI10" s="490"/>
      <c r="AJ10" s="489"/>
      <c r="AK10" s="488"/>
    </row>
    <row r="11" spans="1:37">
      <c r="A11" s="670" t="s">
        <v>39</v>
      </c>
      <c r="B11" s="696" t="s">
        <v>177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7"/>
      <c r="AG11" s="491"/>
      <c r="AH11" s="489"/>
      <c r="AI11" s="490"/>
      <c r="AJ11" s="489"/>
      <c r="AK11" s="488"/>
    </row>
    <row r="12" spans="1:37">
      <c r="A12" s="671" t="s">
        <v>40</v>
      </c>
      <c r="B12" s="697" t="s">
        <v>281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71"/>
      <c r="AG12" s="458"/>
      <c r="AH12" s="459"/>
      <c r="AI12" s="460"/>
      <c r="AJ12" s="459"/>
      <c r="AK12" s="461"/>
    </row>
    <row r="13" spans="1:37">
      <c r="A13" s="669"/>
      <c r="B13" s="698" t="s">
        <v>175</v>
      </c>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7"/>
      <c r="AG13" s="458"/>
      <c r="AH13" s="459"/>
      <c r="AI13" s="460"/>
      <c r="AJ13" s="459"/>
      <c r="AK13" s="461"/>
    </row>
    <row r="14" spans="1:37">
      <c r="A14" s="671" t="s">
        <v>41</v>
      </c>
      <c r="B14" s="697" t="s">
        <v>176</v>
      </c>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72"/>
      <c r="AG14" s="64">
        <f t="shared" ref="AG14:AG22" si="0">COUNTIF(C14:AF14,"=Met")</f>
        <v>0</v>
      </c>
      <c r="AH14" s="65">
        <f t="shared" ref="AH14:AH22" si="1">IF(SUM(AG14,AI14)=0,0,AG14/SUM(AG14,AI14))</f>
        <v>0</v>
      </c>
      <c r="AI14" s="66">
        <f t="shared" ref="AI14:AI22" si="2">COUNTIF(C14:AF14,"=Not Met")</f>
        <v>0</v>
      </c>
      <c r="AJ14" s="65">
        <f t="shared" ref="AJ14" si="3">IF(SUM(AG14,AI14)=0,0,AI14/SUM(AG14,AI14))</f>
        <v>0</v>
      </c>
      <c r="AK14" s="67">
        <f t="shared" ref="AK14:AK22" si="4">COUNTIF(C14:AF14,"=N/A")</f>
        <v>0</v>
      </c>
    </row>
    <row r="15" spans="1:37">
      <c r="A15" s="669"/>
      <c r="B15" s="698" t="s">
        <v>175</v>
      </c>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7"/>
      <c r="AG15" s="458"/>
      <c r="AH15" s="459"/>
      <c r="AI15" s="460"/>
      <c r="AJ15" s="459"/>
      <c r="AK15" s="461"/>
    </row>
    <row r="16" spans="1:37">
      <c r="A16" s="671" t="s">
        <v>42</v>
      </c>
      <c r="B16" s="697" t="s">
        <v>282</v>
      </c>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72"/>
      <c r="AG16" s="64">
        <f t="shared" ref="AG16" si="5">COUNTIF(C16:AF16,"=Met")</f>
        <v>0</v>
      </c>
      <c r="AH16" s="65">
        <f t="shared" ref="AH16" si="6">IF(SUM(AG16,AI16)=0,0,AG16/SUM(AG16,AI16))</f>
        <v>0</v>
      </c>
      <c r="AI16" s="66">
        <f t="shared" ref="AI16" si="7">COUNTIF(C16:AF16,"=Not Met")</f>
        <v>0</v>
      </c>
      <c r="AJ16" s="65">
        <f t="shared" ref="AJ16" si="8">IF(SUM(AG16,AI16)=0,0,AI16/SUM(AG16,AI16))</f>
        <v>0</v>
      </c>
      <c r="AK16" s="67">
        <f t="shared" ref="AK16" si="9">COUNTIF(C16:AF16,"=N/A")</f>
        <v>0</v>
      </c>
    </row>
    <row r="17" spans="1:37">
      <c r="A17" s="669"/>
      <c r="B17" s="698" t="s">
        <v>175</v>
      </c>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7"/>
      <c r="AG17" s="458"/>
      <c r="AH17" s="459"/>
      <c r="AI17" s="460"/>
      <c r="AJ17" s="459"/>
      <c r="AK17" s="461"/>
    </row>
    <row r="18" spans="1:37">
      <c r="A18" s="671" t="s">
        <v>43</v>
      </c>
      <c r="B18" s="697" t="s">
        <v>283</v>
      </c>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72"/>
      <c r="AG18" s="64">
        <f t="shared" ref="AG18" si="10">COUNTIF(C18:AF18,"=Met")</f>
        <v>0</v>
      </c>
      <c r="AH18" s="65">
        <f t="shared" ref="AH18" si="11">IF(SUM(AG18,AI18)=0,0,AG18/SUM(AG18,AI18))</f>
        <v>0</v>
      </c>
      <c r="AI18" s="66">
        <f t="shared" ref="AI18" si="12">COUNTIF(C18:AF18,"=Not Met")</f>
        <v>0</v>
      </c>
      <c r="AJ18" s="65">
        <f t="shared" ref="AJ18" si="13">IF(SUM(AG18,AI18)=0,0,AI18/SUM(AG18,AI18))</f>
        <v>0</v>
      </c>
      <c r="AK18" s="67">
        <f t="shared" ref="AK18" si="14">COUNTIF(C18:AF18,"=N/A")</f>
        <v>0</v>
      </c>
    </row>
    <row r="19" spans="1:37">
      <c r="A19" s="669"/>
      <c r="B19" s="698" t="s">
        <v>175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7"/>
      <c r="AG19" s="458"/>
      <c r="AH19" s="459"/>
      <c r="AI19" s="460"/>
      <c r="AJ19" s="459"/>
      <c r="AK19" s="461"/>
    </row>
    <row r="20" spans="1:37">
      <c r="A20" s="671" t="s">
        <v>44</v>
      </c>
      <c r="B20" s="697" t="s">
        <v>284</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72"/>
      <c r="AG20" s="64">
        <f t="shared" ref="AG20" si="15">COUNTIF(C20:AF20,"=Met")</f>
        <v>0</v>
      </c>
      <c r="AH20" s="65">
        <f t="shared" ref="AH20" si="16">IF(SUM(AG20,AI20)=0,0,AG20/SUM(AG20,AI20))</f>
        <v>0</v>
      </c>
      <c r="AI20" s="66">
        <f t="shared" ref="AI20" si="17">COUNTIF(C20:AF20,"=Not Met")</f>
        <v>0</v>
      </c>
      <c r="AJ20" s="65">
        <f>IF(SUM(AG20,AI20)=0,0,AI20/SUM(AG20,AI20))</f>
        <v>0</v>
      </c>
      <c r="AK20" s="67">
        <f t="shared" ref="AK20" si="18">COUNTIF(C20:AF20,"=N/A")</f>
        <v>0</v>
      </c>
    </row>
    <row r="21" spans="1:37">
      <c r="A21" s="669"/>
      <c r="B21" s="698" t="s">
        <v>175</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7"/>
      <c r="AG21" s="458"/>
      <c r="AH21" s="459"/>
      <c r="AI21" s="460"/>
      <c r="AJ21" s="459"/>
      <c r="AK21" s="461"/>
    </row>
    <row r="22" spans="1:37">
      <c r="A22" s="671" t="s">
        <v>45</v>
      </c>
      <c r="B22" s="697" t="s">
        <v>285</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72"/>
      <c r="AG22" s="64">
        <f t="shared" si="0"/>
        <v>0</v>
      </c>
      <c r="AH22" s="65">
        <f t="shared" si="1"/>
        <v>0</v>
      </c>
      <c r="AI22" s="66">
        <f t="shared" si="2"/>
        <v>0</v>
      </c>
      <c r="AJ22" s="65">
        <f>IF(SUM(AG22,AI22)=0,0,AI22/SUM(AG22,AI22))</f>
        <v>0</v>
      </c>
      <c r="AK22" s="67">
        <f t="shared" si="4"/>
        <v>0</v>
      </c>
    </row>
    <row r="23" spans="1:37">
      <c r="A23" s="669"/>
      <c r="B23" s="698" t="s">
        <v>175</v>
      </c>
      <c r="C23" s="476"/>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7"/>
      <c r="AG23" s="458"/>
      <c r="AH23" s="459"/>
      <c r="AI23" s="460"/>
      <c r="AJ23" s="459"/>
      <c r="AK23" s="461"/>
    </row>
    <row r="24" spans="1:37" ht="25.5">
      <c r="A24" s="671" t="s">
        <v>46</v>
      </c>
      <c r="B24" s="697" t="s">
        <v>286</v>
      </c>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72"/>
      <c r="AG24" s="64">
        <f t="shared" ref="AG24" si="19">COUNTIF(C24:AF24,"=Met")</f>
        <v>0</v>
      </c>
      <c r="AH24" s="65">
        <f t="shared" ref="AH24" si="20">IF(SUM(AG24,AI24)=0,0,AG24/SUM(AG24,AI24))</f>
        <v>0</v>
      </c>
      <c r="AI24" s="66">
        <f t="shared" ref="AI24" si="21">COUNTIF(C24:AF24,"=Not Met")</f>
        <v>0</v>
      </c>
      <c r="AJ24" s="65">
        <f t="shared" ref="AJ24" si="22">IF(SUM(AG24,AI24)=0,0,AI24/SUM(AG24,AI24))</f>
        <v>0</v>
      </c>
      <c r="AK24" s="67">
        <f t="shared" ref="AK24" si="23">COUNTIF(C24:AF24,"=N/A")</f>
        <v>0</v>
      </c>
    </row>
    <row r="25" spans="1:37">
      <c r="A25" s="669"/>
      <c r="B25" s="698" t="s">
        <v>175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7"/>
      <c r="AG25" s="458"/>
      <c r="AH25" s="459"/>
      <c r="AI25" s="460"/>
      <c r="AJ25" s="459"/>
      <c r="AK25" s="461"/>
    </row>
    <row r="26" spans="1:37" ht="25.5">
      <c r="A26" s="671" t="s">
        <v>47</v>
      </c>
      <c r="B26" s="697" t="s">
        <v>287</v>
      </c>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72"/>
      <c r="AG26" s="64">
        <f t="shared" ref="AG26" si="24">COUNTIF(C26:AF26,"=Met")</f>
        <v>0</v>
      </c>
      <c r="AH26" s="65">
        <f t="shared" ref="AH26" si="25">IF(SUM(AG26,AI26)=0,0,AG26/SUM(AG26,AI26))</f>
        <v>0</v>
      </c>
      <c r="AI26" s="66">
        <f t="shared" ref="AI26" si="26">COUNTIF(C26:AF26,"=Not Met")</f>
        <v>0</v>
      </c>
      <c r="AJ26" s="65">
        <f>IF(SUM(AG26,AI26)=0,0,AI26/SUM(AG26,AI26))</f>
        <v>0</v>
      </c>
      <c r="AK26" s="67">
        <f t="shared" ref="AK26" si="27">COUNTIF(C26:AF26,"=N/A")</f>
        <v>0</v>
      </c>
    </row>
    <row r="27" spans="1:37">
      <c r="A27" s="669"/>
      <c r="B27" s="698" t="s">
        <v>175</v>
      </c>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7"/>
      <c r="AG27" s="458"/>
      <c r="AH27" s="459"/>
      <c r="AI27" s="460"/>
      <c r="AJ27" s="459"/>
      <c r="AK27" s="461"/>
    </row>
    <row r="28" spans="1:37">
      <c r="A28" s="671" t="s">
        <v>48</v>
      </c>
      <c r="B28" s="697" t="s">
        <v>288</v>
      </c>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72"/>
      <c r="AG28" s="64">
        <f t="shared" ref="AG28" si="28">COUNTIF(C28:AF28,"=Met")</f>
        <v>0</v>
      </c>
      <c r="AH28" s="65">
        <f t="shared" ref="AH28" si="29">IF(SUM(AG28,AI28)=0,0,AG28/SUM(AG28,AI28))</f>
        <v>0</v>
      </c>
      <c r="AI28" s="66">
        <f t="shared" ref="AI28" si="30">COUNTIF(C28:AF28,"=Not Met")</f>
        <v>0</v>
      </c>
      <c r="AJ28" s="65">
        <f>IF(SUM(AG28,AI28)=0,0,AI28/SUM(AG28,AI28))</f>
        <v>0</v>
      </c>
      <c r="AK28" s="67">
        <f t="shared" ref="AK28" si="31">COUNTIF(C28:AF28,"=N/A")</f>
        <v>0</v>
      </c>
    </row>
    <row r="29" spans="1:37">
      <c r="A29" s="669"/>
      <c r="B29" s="698" t="s">
        <v>175</v>
      </c>
      <c r="C29" s="476"/>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7"/>
      <c r="AG29" s="458"/>
      <c r="AH29" s="459"/>
      <c r="AI29" s="460"/>
      <c r="AJ29" s="459"/>
      <c r="AK29" s="461"/>
    </row>
    <row r="30" spans="1:37" ht="25.5">
      <c r="A30" s="671" t="s">
        <v>49</v>
      </c>
      <c r="B30" s="697" t="s">
        <v>293</v>
      </c>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72"/>
      <c r="AG30" s="64">
        <f t="shared" ref="AG30" si="32">COUNTIF(C30:AF30,"=Met")</f>
        <v>0</v>
      </c>
      <c r="AH30" s="65">
        <f t="shared" ref="AH30" si="33">IF(SUM(AG30,AI30)=0,0,AG30/SUM(AG30,AI30))</f>
        <v>0</v>
      </c>
      <c r="AI30" s="66">
        <f t="shared" ref="AI30" si="34">COUNTIF(C30:AF30,"=Not Met")</f>
        <v>0</v>
      </c>
      <c r="AJ30" s="65">
        <f t="shared" ref="AJ30" si="35">IF(SUM(AG30,AI30)=0,0,AI30/SUM(AG30,AI30))</f>
        <v>0</v>
      </c>
      <c r="AK30" s="67">
        <f t="shared" ref="AK30" si="36">COUNTIF(C30:AF30,"=N/A")</f>
        <v>0</v>
      </c>
    </row>
    <row r="31" spans="1:37">
      <c r="A31" s="669"/>
      <c r="B31" s="698" t="s">
        <v>175</v>
      </c>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7"/>
      <c r="AG31" s="458"/>
      <c r="AH31" s="459"/>
      <c r="AI31" s="460"/>
      <c r="AJ31" s="459"/>
      <c r="AK31" s="461"/>
    </row>
    <row r="32" spans="1:37">
      <c r="A32" s="671" t="s">
        <v>50</v>
      </c>
      <c r="B32" s="699" t="s">
        <v>292</v>
      </c>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72"/>
      <c r="AG32" s="64">
        <f t="shared" ref="AG32" si="37">COUNTIF(C32:AF32,"=Met")</f>
        <v>0</v>
      </c>
      <c r="AH32" s="65">
        <f t="shared" ref="AH32" si="38">IF(SUM(AG32,AI32)=0,0,AG32/SUM(AG32,AI32))</f>
        <v>0</v>
      </c>
      <c r="AI32" s="66">
        <f t="shared" ref="AI32" si="39">COUNTIF(C32:AF32,"=Not Met")</f>
        <v>0</v>
      </c>
      <c r="AJ32" s="65">
        <f t="shared" ref="AJ32" si="40">IF(SUM(AG32,AI32)=0,0,AI32/SUM(AG32,AI32))</f>
        <v>0</v>
      </c>
      <c r="AK32" s="67">
        <f t="shared" ref="AK32" si="41">COUNTIF(C32:AF32,"=N/A")</f>
        <v>0</v>
      </c>
    </row>
    <row r="33" spans="1:37">
      <c r="A33" s="669"/>
      <c r="B33" s="698" t="s">
        <v>175</v>
      </c>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7"/>
      <c r="AG33" s="458"/>
      <c r="AH33" s="459"/>
      <c r="AI33" s="460"/>
      <c r="AJ33" s="459"/>
      <c r="AK33" s="461"/>
    </row>
    <row r="34" spans="1:37">
      <c r="A34" s="671" t="s">
        <v>51</v>
      </c>
      <c r="B34" s="697" t="s">
        <v>291</v>
      </c>
      <c r="C34" s="44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72"/>
      <c r="AG34" s="64">
        <f t="shared" ref="AG34" si="42">COUNTIF(C34:AF34,"=Met")</f>
        <v>0</v>
      </c>
      <c r="AH34" s="65">
        <f t="shared" ref="AH34" si="43">IF(SUM(AG34,AI34)=0,0,AG34/SUM(AG34,AI34))</f>
        <v>0</v>
      </c>
      <c r="AI34" s="66">
        <f t="shared" ref="AI34" si="44">COUNTIF(C34:AF34,"=Not Met")</f>
        <v>0</v>
      </c>
      <c r="AJ34" s="65">
        <f t="shared" ref="AJ34" si="45">IF(SUM(AG34,AI34)=0,0,AI34/SUM(AG34,AI34))</f>
        <v>0</v>
      </c>
      <c r="AK34" s="67">
        <f t="shared" ref="AK34" si="46">COUNTIF(C34:AF34,"=N/A")</f>
        <v>0</v>
      </c>
    </row>
    <row r="35" spans="1:37">
      <c r="A35" s="669"/>
      <c r="B35" s="698" t="s">
        <v>175</v>
      </c>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7"/>
      <c r="AG35" s="458"/>
      <c r="AH35" s="459"/>
      <c r="AI35" s="460"/>
      <c r="AJ35" s="459"/>
      <c r="AK35" s="461"/>
    </row>
    <row r="36" spans="1:37" ht="25.5">
      <c r="A36" s="671" t="s">
        <v>52</v>
      </c>
      <c r="B36" s="699" t="s">
        <v>290</v>
      </c>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72"/>
      <c r="AG36" s="64">
        <f t="shared" ref="AG36" si="47">COUNTIF(C36:AF36,"=Met")</f>
        <v>0</v>
      </c>
      <c r="AH36" s="65">
        <f t="shared" ref="AH36" si="48">IF(SUM(AG36,AI36)=0,0,AG36/SUM(AG36,AI36))</f>
        <v>0</v>
      </c>
      <c r="AI36" s="66">
        <f t="shared" ref="AI36" si="49">COUNTIF(C36:AF36,"=Not Met")</f>
        <v>0</v>
      </c>
      <c r="AJ36" s="65">
        <f t="shared" ref="AJ36" si="50">IF(SUM(AG36,AI36)=0,0,AI36/SUM(AG36,AI36))</f>
        <v>0</v>
      </c>
      <c r="AK36" s="67">
        <f t="shared" ref="AK36" si="51">COUNTIF(C36:AF36,"=N/A")</f>
        <v>0</v>
      </c>
    </row>
    <row r="37" spans="1:37">
      <c r="A37" s="669"/>
      <c r="B37" s="698" t="s">
        <v>175</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7"/>
      <c r="AG37" s="458"/>
      <c r="AH37" s="459"/>
      <c r="AI37" s="460"/>
      <c r="AJ37" s="459"/>
      <c r="AK37" s="461"/>
    </row>
    <row r="38" spans="1:37">
      <c r="A38" s="671" t="s">
        <v>53</v>
      </c>
      <c r="B38" s="697" t="s">
        <v>289</v>
      </c>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72"/>
      <c r="AG38" s="64">
        <f t="shared" ref="AG38" si="52">COUNTIF(C38:AF38,"=Met")</f>
        <v>0</v>
      </c>
      <c r="AH38" s="65">
        <f t="shared" ref="AH38" si="53">IF(SUM(AG38,AI38)=0,0,AG38/SUM(AG38,AI38))</f>
        <v>0</v>
      </c>
      <c r="AI38" s="66">
        <f t="shared" ref="AI38" si="54">COUNTIF(C38:AF38,"=Not Met")</f>
        <v>0</v>
      </c>
      <c r="AJ38" s="65">
        <f t="shared" ref="AJ38" si="55">IF(SUM(AG38,AI38)=0,0,AI38/SUM(AG38,AI38))</f>
        <v>0</v>
      </c>
      <c r="AK38" s="67">
        <f t="shared" ref="AK38" si="56">COUNTIF(C38:AF38,"=N/A")</f>
        <v>0</v>
      </c>
    </row>
    <row r="39" spans="1:37">
      <c r="A39" s="669"/>
      <c r="B39" s="698" t="s">
        <v>175</v>
      </c>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7"/>
      <c r="AG39" s="458"/>
      <c r="AH39" s="459"/>
      <c r="AI39" s="460"/>
      <c r="AJ39" s="459"/>
      <c r="AK39" s="461"/>
    </row>
    <row r="40" spans="1:37" ht="25.5">
      <c r="A40" s="671" t="s">
        <v>54</v>
      </c>
      <c r="B40" s="697" t="s">
        <v>294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72"/>
      <c r="AG40" s="64">
        <f t="shared" ref="AG40" si="57">COUNTIF(C40:AF40,"=Met")</f>
        <v>0</v>
      </c>
      <c r="AH40" s="65">
        <f t="shared" ref="AH40" si="58">IF(SUM(AG40,AI40)=0,0,AG40/SUM(AG40,AI40))</f>
        <v>0</v>
      </c>
      <c r="AI40" s="66">
        <f t="shared" ref="AI40" si="59">COUNTIF(C40:AF40,"=Not Met")</f>
        <v>0</v>
      </c>
      <c r="AJ40" s="65">
        <f t="shared" ref="AJ40" si="60">IF(SUM(AG40,AI40)=0,0,AI40/SUM(AG40,AI40))</f>
        <v>0</v>
      </c>
      <c r="AK40" s="67">
        <f t="shared" ref="AK40" si="61">COUNTIF(C40:AF40,"=N/A")</f>
        <v>0</v>
      </c>
    </row>
    <row r="41" spans="1:37" ht="15" thickBot="1">
      <c r="A41" s="672"/>
      <c r="B41" s="701" t="s">
        <v>175</v>
      </c>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9"/>
      <c r="AG41" s="462"/>
      <c r="AH41" s="463"/>
      <c r="AI41" s="464"/>
      <c r="AJ41" s="463"/>
      <c r="AK41" s="465"/>
    </row>
    <row r="42" spans="1:37" ht="15" thickBot="1">
      <c r="B42" s="446"/>
    </row>
    <row r="43" spans="1:37" s="204" customFormat="1" ht="13.9" customHeight="1">
      <c r="B43" s="275" t="s">
        <v>56</v>
      </c>
      <c r="C43" s="276">
        <f t="shared" ref="C43:AF43" si="62">COUNTIF(C14:C41,"=Met")</f>
        <v>0</v>
      </c>
      <c r="D43" s="277">
        <f t="shared" si="62"/>
        <v>0</v>
      </c>
      <c r="E43" s="277">
        <f t="shared" si="62"/>
        <v>0</v>
      </c>
      <c r="F43" s="277">
        <f t="shared" si="62"/>
        <v>0</v>
      </c>
      <c r="G43" s="277">
        <f t="shared" si="62"/>
        <v>0</v>
      </c>
      <c r="H43" s="277">
        <f t="shared" si="62"/>
        <v>0</v>
      </c>
      <c r="I43" s="277">
        <f t="shared" si="62"/>
        <v>0</v>
      </c>
      <c r="J43" s="277">
        <f t="shared" si="62"/>
        <v>0</v>
      </c>
      <c r="K43" s="277">
        <f t="shared" si="62"/>
        <v>0</v>
      </c>
      <c r="L43" s="277">
        <f t="shared" si="62"/>
        <v>0</v>
      </c>
      <c r="M43" s="277">
        <f t="shared" si="62"/>
        <v>0</v>
      </c>
      <c r="N43" s="277">
        <f t="shared" si="62"/>
        <v>0</v>
      </c>
      <c r="O43" s="277">
        <f t="shared" si="62"/>
        <v>0</v>
      </c>
      <c r="P43" s="277">
        <f t="shared" si="62"/>
        <v>0</v>
      </c>
      <c r="Q43" s="277">
        <f t="shared" si="62"/>
        <v>0</v>
      </c>
      <c r="R43" s="277">
        <f t="shared" si="62"/>
        <v>0</v>
      </c>
      <c r="S43" s="277">
        <f t="shared" si="62"/>
        <v>0</v>
      </c>
      <c r="T43" s="277">
        <f t="shared" si="62"/>
        <v>0</v>
      </c>
      <c r="U43" s="277">
        <f t="shared" si="62"/>
        <v>0</v>
      </c>
      <c r="V43" s="277">
        <f t="shared" si="62"/>
        <v>0</v>
      </c>
      <c r="W43" s="277">
        <f t="shared" si="62"/>
        <v>0</v>
      </c>
      <c r="X43" s="277">
        <f t="shared" si="62"/>
        <v>0</v>
      </c>
      <c r="Y43" s="277">
        <f t="shared" si="62"/>
        <v>0</v>
      </c>
      <c r="Z43" s="277">
        <f t="shared" si="62"/>
        <v>0</v>
      </c>
      <c r="AA43" s="277">
        <f t="shared" si="62"/>
        <v>0</v>
      </c>
      <c r="AB43" s="277">
        <f t="shared" si="62"/>
        <v>0</v>
      </c>
      <c r="AC43" s="277">
        <f t="shared" si="62"/>
        <v>0</v>
      </c>
      <c r="AD43" s="277">
        <f t="shared" si="62"/>
        <v>0</v>
      </c>
      <c r="AE43" s="277">
        <f t="shared" si="62"/>
        <v>0</v>
      </c>
      <c r="AF43" s="278">
        <f t="shared" si="62"/>
        <v>0</v>
      </c>
      <c r="AH43" s="273"/>
      <c r="AI43" s="274"/>
      <c r="AJ43" s="273"/>
      <c r="AK43" s="274"/>
    </row>
    <row r="44" spans="1:37" s="204" customFormat="1" ht="13.9" customHeight="1">
      <c r="B44" s="275" t="s">
        <v>57</v>
      </c>
      <c r="C44" s="279">
        <f t="shared" ref="C44:AF44" si="63">IF(SUM(C43,C45)=0,0,C43/SUM(C43,C45))</f>
        <v>0</v>
      </c>
      <c r="D44" s="280">
        <f t="shared" si="63"/>
        <v>0</v>
      </c>
      <c r="E44" s="280">
        <f t="shared" si="63"/>
        <v>0</v>
      </c>
      <c r="F44" s="280">
        <f t="shared" si="63"/>
        <v>0</v>
      </c>
      <c r="G44" s="280">
        <f t="shared" si="63"/>
        <v>0</v>
      </c>
      <c r="H44" s="280">
        <f t="shared" si="63"/>
        <v>0</v>
      </c>
      <c r="I44" s="280">
        <f t="shared" si="63"/>
        <v>0</v>
      </c>
      <c r="J44" s="280">
        <f t="shared" si="63"/>
        <v>0</v>
      </c>
      <c r="K44" s="280">
        <f t="shared" si="63"/>
        <v>0</v>
      </c>
      <c r="L44" s="280">
        <f t="shared" si="63"/>
        <v>0</v>
      </c>
      <c r="M44" s="280">
        <f t="shared" si="63"/>
        <v>0</v>
      </c>
      <c r="N44" s="280">
        <f t="shared" si="63"/>
        <v>0</v>
      </c>
      <c r="O44" s="280">
        <f t="shared" si="63"/>
        <v>0</v>
      </c>
      <c r="P44" s="280">
        <f t="shared" si="63"/>
        <v>0</v>
      </c>
      <c r="Q44" s="280">
        <f t="shared" si="63"/>
        <v>0</v>
      </c>
      <c r="R44" s="280">
        <f t="shared" si="63"/>
        <v>0</v>
      </c>
      <c r="S44" s="280">
        <f t="shared" si="63"/>
        <v>0</v>
      </c>
      <c r="T44" s="280">
        <f t="shared" si="63"/>
        <v>0</v>
      </c>
      <c r="U44" s="280">
        <f t="shared" si="63"/>
        <v>0</v>
      </c>
      <c r="V44" s="280">
        <f t="shared" si="63"/>
        <v>0</v>
      </c>
      <c r="W44" s="280">
        <f t="shared" si="63"/>
        <v>0</v>
      </c>
      <c r="X44" s="280">
        <f t="shared" si="63"/>
        <v>0</v>
      </c>
      <c r="Y44" s="280">
        <f t="shared" si="63"/>
        <v>0</v>
      </c>
      <c r="Z44" s="280">
        <f t="shared" si="63"/>
        <v>0</v>
      </c>
      <c r="AA44" s="280">
        <f t="shared" si="63"/>
        <v>0</v>
      </c>
      <c r="AB44" s="280">
        <f t="shared" si="63"/>
        <v>0</v>
      </c>
      <c r="AC44" s="280">
        <f t="shared" si="63"/>
        <v>0</v>
      </c>
      <c r="AD44" s="280">
        <f t="shared" si="63"/>
        <v>0</v>
      </c>
      <c r="AE44" s="280">
        <f t="shared" si="63"/>
        <v>0</v>
      </c>
      <c r="AF44" s="281">
        <f t="shared" si="63"/>
        <v>0</v>
      </c>
      <c r="AH44" s="273"/>
      <c r="AI44" s="274"/>
      <c r="AJ44" s="273"/>
      <c r="AK44" s="274"/>
    </row>
    <row r="45" spans="1:37" s="204" customFormat="1" ht="13.9" customHeight="1">
      <c r="B45" s="275" t="s">
        <v>58</v>
      </c>
      <c r="C45" s="282">
        <f t="shared" ref="C45:AF45" si="64">COUNTIF(C14:C41,"=Not Met")</f>
        <v>0</v>
      </c>
      <c r="D45" s="283">
        <f t="shared" si="64"/>
        <v>0</v>
      </c>
      <c r="E45" s="283">
        <f t="shared" si="64"/>
        <v>0</v>
      </c>
      <c r="F45" s="283">
        <f t="shared" si="64"/>
        <v>0</v>
      </c>
      <c r="G45" s="283">
        <f t="shared" si="64"/>
        <v>0</v>
      </c>
      <c r="H45" s="283">
        <f t="shared" si="64"/>
        <v>0</v>
      </c>
      <c r="I45" s="283">
        <f t="shared" si="64"/>
        <v>0</v>
      </c>
      <c r="J45" s="283">
        <f t="shared" si="64"/>
        <v>0</v>
      </c>
      <c r="K45" s="283">
        <f t="shared" si="64"/>
        <v>0</v>
      </c>
      <c r="L45" s="283">
        <f t="shared" si="64"/>
        <v>0</v>
      </c>
      <c r="M45" s="283">
        <f t="shared" si="64"/>
        <v>0</v>
      </c>
      <c r="N45" s="283">
        <f t="shared" si="64"/>
        <v>0</v>
      </c>
      <c r="O45" s="283">
        <f t="shared" si="64"/>
        <v>0</v>
      </c>
      <c r="P45" s="283">
        <f t="shared" si="64"/>
        <v>0</v>
      </c>
      <c r="Q45" s="283">
        <f t="shared" si="64"/>
        <v>0</v>
      </c>
      <c r="R45" s="283">
        <f t="shared" si="64"/>
        <v>0</v>
      </c>
      <c r="S45" s="283">
        <f t="shared" si="64"/>
        <v>0</v>
      </c>
      <c r="T45" s="283">
        <f t="shared" si="64"/>
        <v>0</v>
      </c>
      <c r="U45" s="283">
        <f t="shared" si="64"/>
        <v>0</v>
      </c>
      <c r="V45" s="283">
        <f t="shared" si="64"/>
        <v>0</v>
      </c>
      <c r="W45" s="283">
        <f t="shared" si="64"/>
        <v>0</v>
      </c>
      <c r="X45" s="283">
        <f t="shared" si="64"/>
        <v>0</v>
      </c>
      <c r="Y45" s="283">
        <f t="shared" si="64"/>
        <v>0</v>
      </c>
      <c r="Z45" s="283">
        <f t="shared" si="64"/>
        <v>0</v>
      </c>
      <c r="AA45" s="283">
        <f t="shared" si="64"/>
        <v>0</v>
      </c>
      <c r="AB45" s="283">
        <f t="shared" si="64"/>
        <v>0</v>
      </c>
      <c r="AC45" s="283">
        <f t="shared" si="64"/>
        <v>0</v>
      </c>
      <c r="AD45" s="283">
        <f t="shared" si="64"/>
        <v>0</v>
      </c>
      <c r="AE45" s="283">
        <f t="shared" si="64"/>
        <v>0</v>
      </c>
      <c r="AF45" s="284">
        <f t="shared" si="64"/>
        <v>0</v>
      </c>
      <c r="AH45" s="273"/>
      <c r="AI45" s="274"/>
      <c r="AJ45" s="273"/>
      <c r="AK45" s="274"/>
    </row>
    <row r="46" spans="1:37" s="204" customFormat="1" ht="13.9" customHeight="1">
      <c r="B46" s="275" t="s">
        <v>59</v>
      </c>
      <c r="C46" s="279">
        <f t="shared" ref="C46:AF46" si="65">IF(SUM(C43,C45)=0,0,C45/SUM(C43,C45))</f>
        <v>0</v>
      </c>
      <c r="D46" s="280">
        <f t="shared" si="65"/>
        <v>0</v>
      </c>
      <c r="E46" s="280">
        <f t="shared" si="65"/>
        <v>0</v>
      </c>
      <c r="F46" s="280">
        <f t="shared" si="65"/>
        <v>0</v>
      </c>
      <c r="G46" s="280">
        <f t="shared" si="65"/>
        <v>0</v>
      </c>
      <c r="H46" s="280">
        <f t="shared" si="65"/>
        <v>0</v>
      </c>
      <c r="I46" s="280">
        <f t="shared" si="65"/>
        <v>0</v>
      </c>
      <c r="J46" s="280">
        <f t="shared" si="65"/>
        <v>0</v>
      </c>
      <c r="K46" s="280">
        <f t="shared" si="65"/>
        <v>0</v>
      </c>
      <c r="L46" s="280">
        <f t="shared" si="65"/>
        <v>0</v>
      </c>
      <c r="M46" s="280">
        <f t="shared" si="65"/>
        <v>0</v>
      </c>
      <c r="N46" s="280">
        <f t="shared" si="65"/>
        <v>0</v>
      </c>
      <c r="O46" s="280">
        <f t="shared" si="65"/>
        <v>0</v>
      </c>
      <c r="P46" s="280">
        <f t="shared" si="65"/>
        <v>0</v>
      </c>
      <c r="Q46" s="280">
        <f t="shared" si="65"/>
        <v>0</v>
      </c>
      <c r="R46" s="280">
        <f t="shared" si="65"/>
        <v>0</v>
      </c>
      <c r="S46" s="280">
        <f t="shared" si="65"/>
        <v>0</v>
      </c>
      <c r="T46" s="280">
        <f t="shared" si="65"/>
        <v>0</v>
      </c>
      <c r="U46" s="280">
        <f t="shared" si="65"/>
        <v>0</v>
      </c>
      <c r="V46" s="280">
        <f t="shared" si="65"/>
        <v>0</v>
      </c>
      <c r="W46" s="280">
        <f t="shared" si="65"/>
        <v>0</v>
      </c>
      <c r="X46" s="280">
        <f t="shared" si="65"/>
        <v>0</v>
      </c>
      <c r="Y46" s="280">
        <f t="shared" si="65"/>
        <v>0</v>
      </c>
      <c r="Z46" s="280">
        <f t="shared" si="65"/>
        <v>0</v>
      </c>
      <c r="AA46" s="280">
        <f t="shared" si="65"/>
        <v>0</v>
      </c>
      <c r="AB46" s="280">
        <f t="shared" si="65"/>
        <v>0</v>
      </c>
      <c r="AC46" s="280">
        <f t="shared" si="65"/>
        <v>0</v>
      </c>
      <c r="AD46" s="280">
        <f t="shared" si="65"/>
        <v>0</v>
      </c>
      <c r="AE46" s="280">
        <f t="shared" si="65"/>
        <v>0</v>
      </c>
      <c r="AF46" s="281">
        <f t="shared" si="65"/>
        <v>0</v>
      </c>
      <c r="AH46" s="273"/>
      <c r="AI46" s="274"/>
      <c r="AJ46" s="273"/>
      <c r="AK46" s="274"/>
    </row>
    <row r="47" spans="1:37" s="204" customFormat="1" ht="13.9" customHeight="1" thickBot="1">
      <c r="B47" s="275" t="s">
        <v>60</v>
      </c>
      <c r="C47" s="285">
        <f t="shared" ref="C47:AF47" si="66">COUNTIF(C14:C41,"=N/A")</f>
        <v>0</v>
      </c>
      <c r="D47" s="286">
        <f t="shared" si="66"/>
        <v>0</v>
      </c>
      <c r="E47" s="286">
        <f t="shared" si="66"/>
        <v>0</v>
      </c>
      <c r="F47" s="286">
        <f t="shared" si="66"/>
        <v>0</v>
      </c>
      <c r="G47" s="286">
        <f t="shared" si="66"/>
        <v>0</v>
      </c>
      <c r="H47" s="286">
        <f t="shared" si="66"/>
        <v>0</v>
      </c>
      <c r="I47" s="286">
        <f t="shared" si="66"/>
        <v>0</v>
      </c>
      <c r="J47" s="286">
        <f t="shared" si="66"/>
        <v>0</v>
      </c>
      <c r="K47" s="286">
        <f t="shared" si="66"/>
        <v>0</v>
      </c>
      <c r="L47" s="286">
        <f t="shared" si="66"/>
        <v>0</v>
      </c>
      <c r="M47" s="286">
        <f t="shared" si="66"/>
        <v>0</v>
      </c>
      <c r="N47" s="286">
        <f t="shared" si="66"/>
        <v>0</v>
      </c>
      <c r="O47" s="286">
        <f t="shared" si="66"/>
        <v>0</v>
      </c>
      <c r="P47" s="286">
        <f t="shared" si="66"/>
        <v>0</v>
      </c>
      <c r="Q47" s="286">
        <f t="shared" si="66"/>
        <v>0</v>
      </c>
      <c r="R47" s="286">
        <f t="shared" si="66"/>
        <v>0</v>
      </c>
      <c r="S47" s="286">
        <f t="shared" si="66"/>
        <v>0</v>
      </c>
      <c r="T47" s="286">
        <f t="shared" si="66"/>
        <v>0</v>
      </c>
      <c r="U47" s="286">
        <f t="shared" si="66"/>
        <v>0</v>
      </c>
      <c r="V47" s="286">
        <f t="shared" si="66"/>
        <v>0</v>
      </c>
      <c r="W47" s="286">
        <f t="shared" si="66"/>
        <v>0</v>
      </c>
      <c r="X47" s="286">
        <f t="shared" si="66"/>
        <v>0</v>
      </c>
      <c r="Y47" s="286">
        <f t="shared" si="66"/>
        <v>0</v>
      </c>
      <c r="Z47" s="286">
        <f t="shared" si="66"/>
        <v>0</v>
      </c>
      <c r="AA47" s="286">
        <f t="shared" si="66"/>
        <v>0</v>
      </c>
      <c r="AB47" s="286">
        <f t="shared" si="66"/>
        <v>0</v>
      </c>
      <c r="AC47" s="286">
        <f t="shared" si="66"/>
        <v>0</v>
      </c>
      <c r="AD47" s="286">
        <f t="shared" si="66"/>
        <v>0</v>
      </c>
      <c r="AE47" s="286">
        <f t="shared" si="66"/>
        <v>0</v>
      </c>
      <c r="AF47" s="287">
        <f t="shared" si="66"/>
        <v>0</v>
      </c>
      <c r="AH47" s="92"/>
      <c r="AI47" s="92"/>
      <c r="AJ47" s="92"/>
      <c r="AK47" s="92"/>
    </row>
    <row r="48" spans="1:37" s="204" customFormat="1" ht="13.9" customHeight="1" thickBot="1">
      <c r="B48" s="861"/>
      <c r="C48" s="862"/>
      <c r="D48" s="862"/>
      <c r="E48" s="862"/>
      <c r="F48" s="862"/>
      <c r="G48" s="862"/>
      <c r="H48" s="862"/>
      <c r="I48" s="862"/>
      <c r="J48" s="862"/>
      <c r="K48" s="862"/>
      <c r="L48" s="862"/>
      <c r="M48" s="862"/>
      <c r="N48" s="862"/>
      <c r="O48" s="862"/>
      <c r="P48" s="862"/>
      <c r="Q48" s="862"/>
      <c r="R48" s="862"/>
      <c r="S48" s="862"/>
      <c r="T48" s="862"/>
      <c r="U48" s="862"/>
      <c r="V48" s="862"/>
      <c r="W48" s="862"/>
      <c r="X48" s="862"/>
      <c r="Y48" s="862"/>
      <c r="Z48" s="862"/>
      <c r="AA48" s="862"/>
      <c r="AB48" s="862"/>
      <c r="AC48" s="862"/>
      <c r="AD48" s="862"/>
      <c r="AE48" s="862"/>
      <c r="AF48" s="862"/>
      <c r="AG48" s="862"/>
      <c r="AH48" s="862"/>
      <c r="AI48" s="862"/>
      <c r="AJ48" s="862"/>
      <c r="AK48" s="862"/>
    </row>
    <row r="49" spans="3:32" ht="15" thickBot="1">
      <c r="C49" s="439" t="s">
        <v>174</v>
      </c>
      <c r="D49" s="438"/>
      <c r="E49" s="438"/>
      <c r="F49" s="438"/>
      <c r="G49" s="438"/>
      <c r="H49" s="438"/>
      <c r="I49" s="438"/>
      <c r="J49" s="438"/>
      <c r="K49" s="438"/>
      <c r="L49" s="437"/>
      <c r="M49" s="439" t="s">
        <v>173</v>
      </c>
      <c r="N49" s="438"/>
      <c r="O49" s="438"/>
      <c r="P49" s="438"/>
      <c r="Q49" s="438"/>
      <c r="R49" s="438"/>
      <c r="S49" s="438"/>
      <c r="T49" s="438"/>
      <c r="U49" s="438"/>
      <c r="V49" s="437"/>
      <c r="W49" s="439" t="s">
        <v>172</v>
      </c>
      <c r="X49" s="438"/>
      <c r="Y49" s="438"/>
      <c r="Z49" s="438"/>
      <c r="AA49" s="438"/>
      <c r="AB49" s="438"/>
      <c r="AC49" s="438"/>
      <c r="AD49" s="438"/>
      <c r="AE49" s="438"/>
      <c r="AF49" s="437"/>
    </row>
    <row r="50" spans="3:32" ht="49.9" customHeight="1" thickBot="1">
      <c r="C50" s="863"/>
      <c r="D50" s="864"/>
      <c r="E50" s="864"/>
      <c r="F50" s="864"/>
      <c r="G50" s="864"/>
      <c r="H50" s="864"/>
      <c r="I50" s="864"/>
      <c r="J50" s="864"/>
      <c r="K50" s="864"/>
      <c r="L50" s="865"/>
      <c r="M50" s="863"/>
      <c r="N50" s="864"/>
      <c r="O50" s="864"/>
      <c r="P50" s="864"/>
      <c r="Q50" s="864"/>
      <c r="R50" s="864"/>
      <c r="S50" s="864"/>
      <c r="T50" s="864"/>
      <c r="U50" s="864"/>
      <c r="V50" s="865"/>
      <c r="W50" s="863"/>
      <c r="X50" s="864"/>
      <c r="Y50" s="864"/>
      <c r="Z50" s="864"/>
      <c r="AA50" s="864"/>
      <c r="AB50" s="864"/>
      <c r="AC50" s="864"/>
      <c r="AD50" s="864"/>
      <c r="AE50" s="864"/>
      <c r="AF50" s="865"/>
    </row>
  </sheetData>
  <sheetProtection sheet="1" objects="1" scenarios="1"/>
  <mergeCells count="22">
    <mergeCell ref="AC5:AF5"/>
    <mergeCell ref="C4:G4"/>
    <mergeCell ref="I4:L4"/>
    <mergeCell ref="M4:Q4"/>
    <mergeCell ref="S4:V4"/>
    <mergeCell ref="W4:AA4"/>
    <mergeCell ref="AC4:AF4"/>
    <mergeCell ref="C5:G5"/>
    <mergeCell ref="I5:L5"/>
    <mergeCell ref="M5:Q5"/>
    <mergeCell ref="S5:V5"/>
    <mergeCell ref="W5:AA5"/>
    <mergeCell ref="B48:AK48"/>
    <mergeCell ref="C50:L50"/>
    <mergeCell ref="M50:V50"/>
    <mergeCell ref="W50:AF50"/>
    <mergeCell ref="C6:G6"/>
    <mergeCell ref="I6:L6"/>
    <mergeCell ref="M6:Q6"/>
    <mergeCell ref="S6:V6"/>
    <mergeCell ref="W6:AA6"/>
    <mergeCell ref="AC6:AF6"/>
  </mergeCells>
  <conditionalFormatting sqref="C12:AF12">
    <cfRule type="cellIs" dxfId="537" priority="47" operator="equal">
      <formula>"N/A"</formula>
    </cfRule>
    <cfRule type="cellIs" dxfId="536" priority="48" operator="equal">
      <formula>"Not Met"</formula>
    </cfRule>
  </conditionalFormatting>
  <conditionalFormatting sqref="C22:AF22">
    <cfRule type="cellIs" dxfId="535" priority="43" operator="equal">
      <formula>"N/A"</formula>
    </cfRule>
    <cfRule type="cellIs" dxfId="534" priority="44" operator="equal">
      <formula>"Not Met"</formula>
    </cfRule>
  </conditionalFormatting>
  <conditionalFormatting sqref="C14:AF14">
    <cfRule type="cellIs" dxfId="533" priority="45" operator="equal">
      <formula>"N/A"</formula>
    </cfRule>
    <cfRule type="cellIs" dxfId="532" priority="46" operator="equal">
      <formula>"Not Met"</formula>
    </cfRule>
  </conditionalFormatting>
  <conditionalFormatting sqref="C38:AF38">
    <cfRule type="cellIs" dxfId="531" priority="33" operator="equal">
      <formula>"N/A"</formula>
    </cfRule>
    <cfRule type="cellIs" dxfId="530" priority="34" operator="equal">
      <formula>"Not Met"</formula>
    </cfRule>
  </conditionalFormatting>
  <conditionalFormatting sqref="C40:AF40">
    <cfRule type="cellIs" dxfId="529" priority="31" operator="equal">
      <formula>"N/A"</formula>
    </cfRule>
    <cfRule type="cellIs" dxfId="528" priority="32" operator="equal">
      <formula>"Not Met"</formula>
    </cfRule>
  </conditionalFormatting>
  <conditionalFormatting sqref="C18:AF18">
    <cfRule type="cellIs" dxfId="527" priority="29" operator="equal">
      <formula>"N/A"</formula>
    </cfRule>
    <cfRule type="cellIs" dxfId="526" priority="30" operator="equal">
      <formula>"Not Met"</formula>
    </cfRule>
  </conditionalFormatting>
  <conditionalFormatting sqref="C30:AF30">
    <cfRule type="cellIs" dxfId="525" priority="21" operator="equal">
      <formula>"N/A"</formula>
    </cfRule>
    <cfRule type="cellIs" dxfId="524" priority="22" operator="equal">
      <formula>"Not Met"</formula>
    </cfRule>
  </conditionalFormatting>
  <conditionalFormatting sqref="C28:AF28">
    <cfRule type="cellIs" dxfId="523" priority="23" operator="equal">
      <formula>"N/A"</formula>
    </cfRule>
    <cfRule type="cellIs" dxfId="522" priority="24" operator="equal">
      <formula>"Not Met"</formula>
    </cfRule>
  </conditionalFormatting>
  <conditionalFormatting sqref="C26:AF26">
    <cfRule type="cellIs" dxfId="521" priority="19" operator="equal">
      <formula>"N/A"</formula>
    </cfRule>
    <cfRule type="cellIs" dxfId="520" priority="20" operator="equal">
      <formula>"Not Met"</formula>
    </cfRule>
  </conditionalFormatting>
  <conditionalFormatting sqref="C24:AF24">
    <cfRule type="cellIs" dxfId="519" priority="41" operator="equal">
      <formula>"N/A"</formula>
    </cfRule>
    <cfRule type="cellIs" dxfId="518" priority="42" operator="equal">
      <formula>"Not Met"</formula>
    </cfRule>
  </conditionalFormatting>
  <conditionalFormatting sqref="C32:AF32">
    <cfRule type="cellIs" dxfId="517" priority="39" operator="equal">
      <formula>"N/A"</formula>
    </cfRule>
    <cfRule type="cellIs" dxfId="516" priority="40" operator="equal">
      <formula>"Not Met"</formula>
    </cfRule>
  </conditionalFormatting>
  <conditionalFormatting sqref="C34:AF34">
    <cfRule type="cellIs" dxfId="515" priority="37" operator="equal">
      <formula>"N/A"</formula>
    </cfRule>
    <cfRule type="cellIs" dxfId="514" priority="38" operator="equal">
      <formula>"Not Met"</formula>
    </cfRule>
  </conditionalFormatting>
  <conditionalFormatting sqref="C36:AF36">
    <cfRule type="cellIs" dxfId="513" priority="35" operator="equal">
      <formula>"N/A"</formula>
    </cfRule>
    <cfRule type="cellIs" dxfId="512" priority="36" operator="equal">
      <formula>"Not Met"</formula>
    </cfRule>
  </conditionalFormatting>
  <conditionalFormatting sqref="C16:AF16">
    <cfRule type="cellIs" dxfId="511" priority="27" operator="equal">
      <formula>"N/A"</formula>
    </cfRule>
    <cfRule type="cellIs" dxfId="510" priority="28" operator="equal">
      <formula>"Not Met"</formula>
    </cfRule>
  </conditionalFormatting>
  <conditionalFormatting sqref="C20:AF20">
    <cfRule type="cellIs" dxfId="509" priority="25" operator="equal">
      <formula>"N/A"</formula>
    </cfRule>
    <cfRule type="cellIs" dxfId="508" priority="26" operator="equal">
      <formula>"Not Met"</formula>
    </cfRule>
  </conditionalFormatting>
  <dataValidations count="2">
    <dataValidation type="list" allowBlank="1" showInputMessage="1" showErrorMessage="1" sqref="D12:AF12">
      <formula1>Staff_Credentials</formula1>
    </dataValidation>
    <dataValidation type="list" allowBlank="1" showInputMessage="1" showErrorMessage="1" sqref="C14:AF14 C22:AF22 C24:AF24 C32:AF32 C34:AF34 C36:AF36 C38:AF38 C40:AF40 C26:AF26 C18:AF18 C16:AF16 C20:AF20 C28:AF28 C30:AF30">
      <formula1>"Met,Not Met,N/A"</formula1>
    </dataValidation>
  </dataValidations>
  <printOptions horizontalCentered="1"/>
  <pageMargins left="0.2" right="0.2" top="0.35" bottom="0.35" header="0.05" footer="0.05"/>
  <pageSetup paperSize="5" scale="96" orientation="landscape" r:id="rId1"/>
  <headerFooter>
    <oddFooter>&amp;L&amp;8Staff Qualifications Worksheet - Generic - Revised April 21, 2015&amp;R&amp;"Arial Narrow,Regular"&amp;8&amp;P</oddFooter>
  </headerFooter>
  <colBreaks count="2" manualBreakCount="2">
    <brk id="12" max="1048575" man="1"/>
    <brk id="2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Credentials'!A1:A22</xm:f>
          </x14:formula1>
          <xm:sqref>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51</vt:i4>
      </vt:variant>
    </vt:vector>
  </HeadingPairs>
  <TitlesOfParts>
    <vt:vector size="84" baseType="lpstr">
      <vt:lpstr>Instructions</vt:lpstr>
      <vt:lpstr>Guidelines</vt:lpstr>
      <vt:lpstr>Overview</vt:lpstr>
      <vt:lpstr>Frequency-Licensed Surveys</vt:lpstr>
      <vt:lpstr>Workbook Set-up</vt:lpstr>
      <vt:lpstr>Data Validation</vt:lpstr>
      <vt:lpstr>OVERALL SUMMARY</vt:lpstr>
      <vt:lpstr>Post-Payment Generic Tool</vt:lpstr>
      <vt:lpstr>Staff Qual Generic</vt:lpstr>
      <vt:lpstr>Staff Qual ACTT</vt:lpstr>
      <vt:lpstr>Staff Qual CST</vt:lpstr>
      <vt:lpstr>Staff Qual Day Tx</vt:lpstr>
      <vt:lpstr>Staff Qual FBC</vt:lpstr>
      <vt:lpstr>Staff Qual IIH</vt:lpstr>
      <vt:lpstr>Staff Qual MCM</vt:lpstr>
      <vt:lpstr>Staff Qual MST</vt:lpstr>
      <vt:lpstr>Staff Qual PSR</vt:lpstr>
      <vt:lpstr>Staff PartialHosp-MedCRT- Dtx</vt:lpstr>
      <vt:lpstr>Staff Qual SAIOP-SACOT</vt:lpstr>
      <vt:lpstr>Post-Payment Innovations Waiver</vt:lpstr>
      <vt:lpstr>Staff Qual Innovations Waiver</vt:lpstr>
      <vt:lpstr>Post-Payment Opioid</vt:lpstr>
      <vt:lpstr>Staff Qual Opioid</vt:lpstr>
      <vt:lpstr>Post-Payment DA</vt:lpstr>
      <vt:lpstr>Staff Qual DA</vt:lpstr>
      <vt:lpstr>Post-Payment Residential</vt:lpstr>
      <vt:lpstr>Post-Payment PRTF</vt:lpstr>
      <vt:lpstr>Staff Qual Residential &amp; PRTF</vt:lpstr>
      <vt:lpstr>Staff Credentials</vt:lpstr>
      <vt:lpstr>Post-Payment TFC</vt:lpstr>
      <vt:lpstr>Sample Based on Paid Claims</vt:lpstr>
      <vt:lpstr>Personnel List</vt:lpstr>
      <vt:lpstr>Data Extraction</vt:lpstr>
      <vt:lpstr>LME_MCO</vt:lpstr>
      <vt:lpstr>Guidelines!Print_Area</vt:lpstr>
      <vt:lpstr>Instructions!Print_Area</vt:lpstr>
      <vt:lpstr>'OVERALL SUMMARY'!Print_Area</vt:lpstr>
      <vt:lpstr>Overview!Print_Area</vt:lpstr>
      <vt:lpstr>'Post-Payment DA'!Print_Area</vt:lpstr>
      <vt:lpstr>'Post-Payment Generic Tool'!Print_Area</vt:lpstr>
      <vt:lpstr>'Post-Payment Innovations Waiver'!Print_Area</vt:lpstr>
      <vt:lpstr>'Post-Payment Opioid'!Print_Area</vt:lpstr>
      <vt:lpstr>'Post-Payment PRTF'!Print_Area</vt:lpstr>
      <vt:lpstr>'Post-Payment Residential'!Print_Area</vt:lpstr>
      <vt:lpstr>'Post-Payment TFC'!Print_Area</vt:lpstr>
      <vt:lpstr>'Staff PartialHosp-MedCRT- Dtx'!Print_Area</vt:lpstr>
      <vt:lpstr>'Staff Qual ACTT'!Print_Area</vt:lpstr>
      <vt:lpstr>'Staff Qual CST'!Print_Area</vt:lpstr>
      <vt:lpstr>'Staff Qual DA'!Print_Area</vt:lpstr>
      <vt:lpstr>'Staff Qual Day Tx'!Print_Area</vt:lpstr>
      <vt:lpstr>'Staff Qual FBC'!Print_Area</vt:lpstr>
      <vt:lpstr>'Staff Qual Generic'!Print_Area</vt:lpstr>
      <vt:lpstr>'Staff Qual IIH'!Print_Area</vt:lpstr>
      <vt:lpstr>'Staff Qual Innovations Waiver'!Print_Area</vt:lpstr>
      <vt:lpstr>'Staff Qual MCM'!Print_Area</vt:lpstr>
      <vt:lpstr>'Staff Qual MST'!Print_Area</vt:lpstr>
      <vt:lpstr>'Staff Qual Opioid'!Print_Area</vt:lpstr>
      <vt:lpstr>'Staff Qual PSR'!Print_Area</vt:lpstr>
      <vt:lpstr>'Staff Qual Residential &amp; PRTF'!Print_Area</vt:lpstr>
      <vt:lpstr>'Staff Qual SAIOP-SACOT'!Print_Area</vt:lpstr>
      <vt:lpstr>'OVERALL SUMMARY'!Print_Titles</vt:lpstr>
      <vt:lpstr>'Post-Payment DA'!Print_Titles</vt:lpstr>
      <vt:lpstr>'Post-Payment Generic Tool'!Print_Titles</vt:lpstr>
      <vt:lpstr>'Post-Payment Innovations Waiver'!Print_Titles</vt:lpstr>
      <vt:lpstr>'Post-Payment Opioid'!Print_Titles</vt:lpstr>
      <vt:lpstr>'Post-Payment PRTF'!Print_Titles</vt:lpstr>
      <vt:lpstr>'Post-Payment Residential'!Print_Titles</vt:lpstr>
      <vt:lpstr>'Post-Payment TFC'!Print_Titles</vt:lpstr>
      <vt:lpstr>'Staff PartialHosp-MedCRT- Dtx'!Print_Titles</vt:lpstr>
      <vt:lpstr>'Staff Qual ACTT'!Print_Titles</vt:lpstr>
      <vt:lpstr>'Staff Qual CST'!Print_Titles</vt:lpstr>
      <vt:lpstr>'Staff Qual DA'!Print_Titles</vt:lpstr>
      <vt:lpstr>'Staff Qual Day Tx'!Print_Titles</vt:lpstr>
      <vt:lpstr>'Staff Qual FBC'!Print_Titles</vt:lpstr>
      <vt:lpstr>'Staff Qual Generic'!Print_Titles</vt:lpstr>
      <vt:lpstr>'Staff Qual IIH'!Print_Titles</vt:lpstr>
      <vt:lpstr>'Staff Qual Innovations Waiver'!Print_Titles</vt:lpstr>
      <vt:lpstr>'Staff Qual MCM'!Print_Titles</vt:lpstr>
      <vt:lpstr>'Staff Qual MST'!Print_Titles</vt:lpstr>
      <vt:lpstr>'Staff Qual Opioid'!Print_Titles</vt:lpstr>
      <vt:lpstr>'Staff Qual PSR'!Print_Titles</vt:lpstr>
      <vt:lpstr>'Staff Qual Residential &amp; PRTF'!Print_Titles</vt:lpstr>
      <vt:lpstr>'Staff Qual SAIOP-SACOT'!Print_Titles</vt:lpstr>
      <vt:lpstr>Staff_Credentials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Pei Chi Wu</cp:lastModifiedBy>
  <cp:lastPrinted>2017-06-27T10:35:43Z</cp:lastPrinted>
  <dcterms:created xsi:type="dcterms:W3CDTF">2013-02-17T18:06:16Z</dcterms:created>
  <dcterms:modified xsi:type="dcterms:W3CDTF">2017-08-04T17:10:15Z</dcterms:modified>
</cp:coreProperties>
</file>